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H54" i="1"/>
  <c r="H53" i="1"/>
  <c r="F53" i="1"/>
  <c r="H52" i="1"/>
  <c r="H51" i="1"/>
  <c r="H50" i="1"/>
  <c r="F50" i="1"/>
  <c r="H49" i="1"/>
  <c r="H48" i="1"/>
  <c r="H47" i="1"/>
  <c r="H46" i="1"/>
  <c r="H45" i="1"/>
  <c r="F45" i="1"/>
  <c r="H44" i="1"/>
  <c r="H43" i="1"/>
  <c r="H42" i="1"/>
  <c r="F42" i="1"/>
  <c r="H41" i="1"/>
  <c r="F41" i="1"/>
  <c r="H40" i="1"/>
  <c r="F40" i="1"/>
  <c r="H39" i="1"/>
  <c r="F39" i="1"/>
  <c r="H38" i="1"/>
  <c r="H37" i="1"/>
  <c r="H36" i="1"/>
  <c r="H35" i="1"/>
  <c r="H34" i="1"/>
  <c r="F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F17" i="1"/>
  <c r="H16" i="1"/>
  <c r="H15" i="1"/>
  <c r="H14" i="1"/>
  <c r="H13" i="1"/>
  <c r="H12" i="1"/>
  <c r="H11" i="1"/>
  <c r="H10" i="1"/>
  <c r="H9" i="1"/>
  <c r="F9" i="1"/>
  <c r="C2" i="1"/>
</calcChain>
</file>

<file path=xl/sharedStrings.xml><?xml version="1.0" encoding="utf-8"?>
<sst xmlns="http://schemas.openxmlformats.org/spreadsheetml/2006/main" count="231" uniqueCount="125">
  <si>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</si>
  <si>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</si>
  <si>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</si>
  <si>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</si>
  <si>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</si>
  <si>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</si>
  <si>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</si>
  <si>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</si>
  <si>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</si>
  <si>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</si>
  <si>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</si>
  <si>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</si>
  <si>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</si>
  <si>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</si>
  <si>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</si>
  <si>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</si>
  <si>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The VCLL: A Multi-view Computation Independent Modelling Language for MDA-Based Software Development</t>
  </si>
  <si>
    <t>References TOTAL 46.</t>
  </si>
  <si>
    <t>References NEW 46:</t>
  </si>
  <si>
    <t>Mary T. S. Schäffer</t>
  </si>
  <si>
    <t>Sarbanes-Oxley Act of 2002</t>
  </si>
  <si>
    <t>10.1002/9781119201946.app1</t>
  </si>
  <si>
    <t>NO</t>
  </si>
  <si>
    <t>Aspen Institute</t>
  </si>
  <si>
    <t>Aspen Principles and Policy Recommendations.                   http</t>
  </si>
  <si>
    <t>Object Management Group (OMG)</t>
  </si>
  <si>
    <t>MDA Guide Version 1.0</t>
  </si>
  <si>
    <t>Frankel, D.</t>
  </si>
  <si>
    <t>Model Driven Architecture. Applying MDA to Enterprise Computing. Wiley, New York (2003)</t>
  </si>
  <si>
    <t>Jeary, S., Fouad, A., Phalp, K.</t>
  </si>
  <si>
    <t>Extending the model driven architecture with a pre-CIM level</t>
  </si>
  <si>
    <t>Seel, C. Martin, A.</t>
  </si>
  <si>
    <t>VIDE Deliverable number 7.1</t>
  </si>
  <si>
    <t>OMG Meta Object Facility (MOF) Core Specification. Version 2.4.2.                   http</t>
  </si>
  <si>
    <t>Seel, C.</t>
  </si>
  <si>
    <t>Reverse Method Engineering. Methode und Softwareunterstützung zur Konstruktion und Adaption semiformaler Informationsmodellierungstechniken. Logos, Berlin (2010)</t>
  </si>
  <si>
    <t>Hevner, March, Park, Ram</t>
  </si>
  <si>
    <t>Design Science in Information Systems Research</t>
  </si>
  <si>
    <t>10.2307/25148625</t>
  </si>
  <si>
    <t>Mellor, S.J., Kendall, S., Uhl, A., Weise, D.</t>
  </si>
  <si>
    <t>MDA Distilled. Principles of Model-Driven Architecture. Addison-Wesley, Boston (2004)</t>
  </si>
  <si>
    <t>book</t>
  </si>
  <si>
    <t>Keller, G., Nüttgens, M., Scheer, A.-W.</t>
  </si>
  <si>
    <t>Semantische Prozeßmodellierung auf der Grundlage “Ereignisgesteuerter Prozeßketten (EPK)”. Inst. für Wirtschaftsinformatik Univ., Saarbrücken (1992)</t>
  </si>
  <si>
    <t>Unified Modelling Language UML 2.4.1.                   http</t>
  </si>
  <si>
    <t>Object Constraint Language. Version 2.0.                   http</t>
  </si>
  <si>
    <t>OMG BPMN 2.0 FTF</t>
  </si>
  <si>
    <t>Business Process Model and Notation (BPMN), Version 2.0.                   http</t>
  </si>
  <si>
    <t>OASIS WS-BPEL Technical Committee</t>
  </si>
  <si>
    <t>Web Services Business Process Execution Language.                   http</t>
  </si>
  <si>
    <t>Scheer, A.-W.</t>
  </si>
  <si>
    <t>Geschäftsprozessmanagement und Geschäftsregeln</t>
  </si>
  <si>
    <t>Endl, R.</t>
  </si>
  <si>
    <t>Regelbasierte Entwicklung betrieblicher Informationssysteme</t>
  </si>
  <si>
    <t>World Wide Web Consortium (W3C)</t>
  </si>
  <si>
    <t>RDF 1.1 XML Syntax.                   http</t>
  </si>
  <si>
    <t>OWL 2 Web Ontology Language Document Overview, 2nd edn.                   http</t>
  </si>
  <si>
    <t>Semantics of Business Vocabulary and Business Rules Specification.                   http</t>
  </si>
  <si>
    <t>Business Rules Group</t>
  </si>
  <si>
    <t>The Business Rules Manifesto.                   http</t>
  </si>
  <si>
    <t>Martin, A., Seel, C., Jeary, S., Coles, M., Kanyaru, J., Phalp, K.</t>
  </si>
  <si>
    <t>Generating software support for industrial business processes</t>
  </si>
  <si>
    <t>Kanyaru, J., Coles, M., Jeary, S., Phalp, K.</t>
  </si>
  <si>
    <t>Using visualisation to elicit domain information as part of the model driven architecture (MDA) approach</t>
  </si>
  <si>
    <t>Panfilenko, D., Seel, C., Martin, A., Loos, P.</t>
  </si>
  <si>
    <t>The VCL: a multiview computation independent modeling language for MDA-based software development</t>
  </si>
  <si>
    <t>Derszteler, G.</t>
  </si>
  <si>
    <t>Prozessmanagement auf Basis von Workflow-Systemen. Ein integrierter Ansatz zur Modellierung, Steuerung und Überwachung von Geschäftsprozessen. Eul, Lohmar (2000)</t>
  </si>
  <si>
    <t>George M. Giaglis</t>
  </si>
  <si>
    <t>A taxonomy of business process modelling and information systems modelling techniques</t>
  </si>
  <si>
    <t>10.1023/a:1011139719773</t>
  </si>
  <si>
    <t>Leymann, F., Roller, D.</t>
  </si>
  <si>
    <t>Produktion Workflow. Concepts and Techniques. Prentice Hall, Upper Saddle River (2000)</t>
  </si>
  <si>
    <t>Maurer, G.</t>
  </si>
  <si>
    <t>Von der Prozeßorientierung zum Workflow Management. Univ. Lehrstuhl f. Allg. BWL u. Wirtschaftsinformatik, Mainz (1996)</t>
  </si>
  <si>
    <t>Picot, A., Reichwald, R.</t>
  </si>
  <si>
    <t>Bürokommunikation. Leitsätze für d. Anwender. Angewandte Informations-Technik, Hallbergmoos (1987)</t>
  </si>
  <si>
    <t>Rathgeb, M.</t>
  </si>
  <si>
    <t>Einführung von Workflow-Management-Systemen</t>
  </si>
  <si>
    <t>Günter Schmidt</t>
  </si>
  <si>
    <t>Prozessmanagement</t>
  </si>
  <si>
    <t>10.1007/978-3-642-33010-0</t>
  </si>
  <si>
    <t>H. Reijers</t>
  </si>
  <si>
    <t>Design and control of workflow processes: business process management for the service industry</t>
  </si>
  <si>
    <t>10.6100/ir557134</t>
  </si>
  <si>
    <t>W.M.P. van der Aalst</t>
  </si>
  <si>
    <t>Formalization and verification of event-driven process chains</t>
  </si>
  <si>
    <t>10.1016/s0950-5849(99)00016-6</t>
  </si>
  <si>
    <t>Amit Sheth, Dimitrios Georgakopoulos, Stef M. M. Joosten, Marek Rusinkiewicz, Walt Scacchi, Jack Wileden, Alexander L. Wolf</t>
  </si>
  <si>
    <t>Report from the NSF workshop on workflow and process automation in information systems</t>
  </si>
  <si>
    <t>10.1145/251759.251825</t>
  </si>
  <si>
    <t>Becker, J., Zur Mühlen, M., Gille, M.</t>
  </si>
  <si>
    <t>Workflow application architectures</t>
  </si>
  <si>
    <t>H. Heilmann</t>
  </si>
  <si>
    <t>Workflow Management: Integration von Organisation und Informationsverarbeitung</t>
  </si>
  <si>
    <t>Y. Zhou, Y. Chen</t>
  </si>
  <si>
    <t>The methodology for business process optimized design</t>
  </si>
  <si>
    <t>10.1109/iecon.2003.1280336</t>
  </si>
  <si>
    <t>W. V. Aalst, K. V. Hee</t>
  </si>
  <si>
    <t>Workflow Management: Models, Methods, and Systems</t>
  </si>
  <si>
    <t>Becker, J., Zur Mühlen, M.</t>
  </si>
  <si>
    <t>Rocks, Stones and Sand – Zur Granularität von Kompo- nenten in Workflowmanagementsystemen</t>
  </si>
  <si>
    <t>Hauser, C.</t>
  </si>
  <si>
    <t>Marktorientierte Bewertung von Unternehmungsprozessen. Eul, Bergisch Gladbach (1996)</t>
  </si>
  <si>
    <t>Kalenborn, A.</t>
  </si>
  <si>
    <t>Prozessorganisation und Workflow-Management. Organisationstheoretisches Konzept und informationstechnische Umsetzung. Shaker, Aachen (2000)</t>
  </si>
  <si>
    <t>Marc Derungs</t>
  </si>
  <si>
    <t>Vom Geschäftsprozess zum Workflow</t>
  </si>
  <si>
    <t>10.1007/978-3-322-84940-3_7</t>
  </si>
  <si>
    <t>G. Mentzas</t>
  </si>
  <si>
    <t>Coupling Object-Oriented and Workflow Modelling in Business and Information Process Reengineering</t>
  </si>
  <si>
    <t>Röhricht, J., Schlögel, C.</t>
  </si>
  <si>
    <t>cBusiness. Erfolgreiche Internetstrategien durch collaborative business am Beispiel mySAP.com. Addison-Wesley, München (2001)</t>
  </si>
  <si>
    <t>K. Schulz, M. Orlowska</t>
  </si>
  <si>
    <t>Architectural issues for cross-organisational B2B interactions</t>
  </si>
  <si>
    <t>10.1109/cdcs.2001.918690</t>
  </si>
  <si>
    <t>Schulz, K.</t>
  </si>
  <si>
    <t>Modelling and Architecting of Cross-Organizational Workflows. Brisbane (2002)</t>
  </si>
  <si>
    <t>References already KNOWN 0:</t>
  </si>
  <si>
    <t>Cited by NEW 1:</t>
  </si>
  <si>
    <t>J Krumeich</t>
  </si>
  <si>
    <t>Proaktives ereignisgesteuertes Geschäftsprozessmanagement: Referenzmodell, prototypische Implementierung und exemplarische Anwendung</t>
  </si>
  <si>
    <t>https://books.google.de/books?hl=de&amp;lr=&amp;id=HJdeDwAAQBAJ&amp;oi=fnd&amp;pg=PA1&amp;ots=Q7huY5-ujk&amp;sig=LEfo3XZGENG81kx7oKACs9Rm3R8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</si>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</sst>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7" fillId="7" borderId="0" xfId="0" applyFont="1" applyFill="1" applyAlignment="1"/>
    <xf numFmtId="0" fontId="12" fillId="0" borderId="0" xfId="0" applyFont="1" applyAlignment="1"/>
    <xf numFmtId="0" fontId="4" fillId="8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6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books.google.de/books?hl=de&amp;lr=&amp;id=HJdeDwAAQBAJ&amp;oi=fnd&amp;pg=PA1&amp;ots=Q7huY5-ujk&amp;sig=LEfo3XZGENG81kx7oKACs9Rm3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3"/>
  <sheetViews>
    <sheetView tabSelected="1" workbookViewId="0">
      <pane xSplit="6" ySplit="1" topLeftCell="G37" activePane="bottomRight" state="frozen"/>
      <selection pane="topRight" activeCell="G1" sqref="G1"/>
      <selection pane="bottomLeft" activeCell="A2" sqref="A2"/>
      <selection pane="bottomRight" activeCell="B72" sqref="B7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1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123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8" t="s">
        <v>124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HYPERLINK("https://doi.org/10.1007/978-3-319-17587-4_9")</f>
        <v>https://doi.org/10.1007/978-3-319-17587-4_9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2012</v>
      </c>
      <c r="E9" s="8"/>
      <c r="F9" s="22" t="str">
        <f>HYPERLINK("https://doi.org/10.1002/9781119201946.app1")</f>
        <v>https://doi.org/10.1002/9781119201946.app1</v>
      </c>
      <c r="G9" s="10" t="s">
        <v>21</v>
      </c>
      <c r="H9" s="19" t="str">
        <f t="shared" ref="H9:H54" si="0">IF(I9=R9,I9,IF(AND(I9="YES",R9="MAYBE"),"YES",IF(AND(I9="MAYBE",R9="YES"),"YES",IF(OR(AND(I9="NO",R9="YES"),AND(I9="YES",R9="NO")),"MAYBE","NO"))))</f>
        <v>NO</v>
      </c>
      <c r="I9" s="23" t="s">
        <v>22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3" t="s">
        <v>22</v>
      </c>
      <c r="S9" s="15" t="b">
        <v>0</v>
      </c>
      <c r="T9" s="15" t="b">
        <v>0</v>
      </c>
      <c r="U9" s="16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/>
      <c r="E10" s="8"/>
      <c r="F10" s="10"/>
      <c r="G10" s="10"/>
      <c r="H10" s="19" t="str">
        <f t="shared" si="0"/>
        <v>NO</v>
      </c>
      <c r="I10" s="23" t="s">
        <v>22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3" t="s">
        <v>22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/>
      <c r="E11" s="8"/>
      <c r="F11" s="10"/>
      <c r="G11" s="10"/>
      <c r="H11" s="19" t="str">
        <f t="shared" si="0"/>
        <v>NO</v>
      </c>
      <c r="I11" s="23" t="s">
        <v>22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3" t="s">
        <v>22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27</v>
      </c>
      <c r="C12" s="8" t="s">
        <v>28</v>
      </c>
      <c r="D12" s="8">
        <v>2003</v>
      </c>
      <c r="E12" s="8"/>
      <c r="F12" s="10"/>
      <c r="G12" s="10"/>
      <c r="H12" s="19" t="str">
        <f t="shared" si="0"/>
        <v>NO</v>
      </c>
      <c r="I12" s="23" t="s">
        <v>22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14" t="b">
        <v>0</v>
      </c>
      <c r="R12" s="24" t="s">
        <v>22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29</v>
      </c>
      <c r="C13" s="8" t="s">
        <v>30</v>
      </c>
      <c r="D13" s="8"/>
      <c r="E13" s="8"/>
      <c r="F13" s="10"/>
      <c r="G13" s="10"/>
      <c r="H13" s="19" t="str">
        <f t="shared" si="0"/>
        <v>NO</v>
      </c>
      <c r="I13" s="23" t="s">
        <v>22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3" t="s">
        <v>22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31</v>
      </c>
      <c r="C14" s="8" t="s">
        <v>32</v>
      </c>
      <c r="D14" s="8"/>
      <c r="E14" s="8"/>
      <c r="F14" s="10"/>
      <c r="G14" s="10"/>
      <c r="H14" s="19" t="str">
        <f t="shared" si="0"/>
        <v>NO</v>
      </c>
      <c r="I14" s="23" t="s">
        <v>22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3" t="s">
        <v>22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25</v>
      </c>
      <c r="C15" s="8" t="s">
        <v>33</v>
      </c>
      <c r="D15" s="8"/>
      <c r="E15" s="8"/>
      <c r="F15" s="10"/>
      <c r="G15" s="10"/>
      <c r="H15" s="19" t="str">
        <f t="shared" si="0"/>
        <v>NO</v>
      </c>
      <c r="I15" s="23" t="s">
        <v>22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14" t="b">
        <v>0</v>
      </c>
      <c r="R15" s="23" t="s">
        <v>22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34</v>
      </c>
      <c r="C16" s="8" t="s">
        <v>35</v>
      </c>
      <c r="D16" s="8"/>
      <c r="E16" s="8"/>
      <c r="F16" s="10"/>
      <c r="G16" s="10"/>
      <c r="H16" s="19" t="str">
        <f t="shared" si="0"/>
        <v>NO</v>
      </c>
      <c r="I16" s="23" t="s">
        <v>22</v>
      </c>
      <c r="J16" s="12" t="b">
        <v>0</v>
      </c>
      <c r="K16" s="12" t="b">
        <v>0</v>
      </c>
      <c r="L16" s="13" t="b">
        <v>0</v>
      </c>
      <c r="M16" s="25" t="b">
        <v>1</v>
      </c>
      <c r="N16" s="13" t="b">
        <v>0</v>
      </c>
      <c r="O16" s="13" t="b">
        <v>0</v>
      </c>
      <c r="P16" s="14" t="b">
        <v>0</v>
      </c>
      <c r="Q16" s="14" t="b">
        <v>0</v>
      </c>
      <c r="R16" s="23" t="s">
        <v>22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36</v>
      </c>
      <c r="C17" s="8" t="s">
        <v>37</v>
      </c>
      <c r="D17" s="8">
        <v>2004</v>
      </c>
      <c r="E17" s="8"/>
      <c r="F17" s="22" t="str">
        <f>HYPERLINK("https://doi.org/10.2307/25148625")</f>
        <v>https://doi.org/10.2307/25148625</v>
      </c>
      <c r="G17" s="10" t="s">
        <v>38</v>
      </c>
      <c r="H17" s="19" t="str">
        <f t="shared" si="0"/>
        <v>NO</v>
      </c>
      <c r="I17" s="23" t="s">
        <v>22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14" t="b">
        <v>0</v>
      </c>
      <c r="R17" s="23" t="s">
        <v>22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39</v>
      </c>
      <c r="C18" s="8" t="s">
        <v>40</v>
      </c>
      <c r="D18" s="8">
        <v>2004</v>
      </c>
      <c r="E18" s="8" t="s">
        <v>41</v>
      </c>
      <c r="F18" s="10"/>
      <c r="G18" s="10"/>
      <c r="H18" s="19" t="str">
        <f t="shared" si="0"/>
        <v>NO</v>
      </c>
      <c r="I18" s="23" t="s">
        <v>22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14" t="b">
        <v>0</v>
      </c>
      <c r="R18" s="23" t="s">
        <v>22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42</v>
      </c>
      <c r="C19" s="8" t="s">
        <v>43</v>
      </c>
      <c r="D19" s="8"/>
      <c r="E19" s="8"/>
      <c r="F19" s="10"/>
      <c r="G19" s="10"/>
      <c r="H19" s="19" t="str">
        <f t="shared" si="0"/>
        <v>NO</v>
      </c>
      <c r="I19" s="23" t="s">
        <v>22</v>
      </c>
      <c r="J19" s="12" t="b">
        <v>0</v>
      </c>
      <c r="K19" s="12" t="b">
        <v>0</v>
      </c>
      <c r="L19" s="13" t="b">
        <v>0</v>
      </c>
      <c r="M19" s="25" t="b">
        <v>1</v>
      </c>
      <c r="N19" s="13" t="b">
        <v>0</v>
      </c>
      <c r="O19" s="13" t="b">
        <v>0</v>
      </c>
      <c r="P19" s="14" t="b">
        <v>0</v>
      </c>
      <c r="Q19" s="14" t="b">
        <v>0</v>
      </c>
      <c r="R19" s="23" t="s">
        <v>22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25</v>
      </c>
      <c r="C20" s="8" t="s">
        <v>44</v>
      </c>
      <c r="D20" s="8"/>
      <c r="E20" s="8"/>
      <c r="F20" s="10"/>
      <c r="G20" s="10"/>
      <c r="H20" s="19" t="str">
        <f t="shared" si="0"/>
        <v>NO</v>
      </c>
      <c r="I20" s="23" t="s">
        <v>22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3" t="s">
        <v>22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25</v>
      </c>
      <c r="C21" s="8" t="s">
        <v>45</v>
      </c>
      <c r="D21" s="8"/>
      <c r="E21" s="8"/>
      <c r="F21" s="10"/>
      <c r="G21" s="10"/>
      <c r="H21" s="19" t="str">
        <f t="shared" si="0"/>
        <v>NO</v>
      </c>
      <c r="I21" s="23" t="s">
        <v>22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3" t="s">
        <v>22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46</v>
      </c>
      <c r="C22" s="8" t="s">
        <v>47</v>
      </c>
      <c r="D22" s="8"/>
      <c r="E22" s="8"/>
      <c r="F22" s="10"/>
      <c r="G22" s="10"/>
      <c r="H22" s="19" t="str">
        <f t="shared" si="0"/>
        <v>NO</v>
      </c>
      <c r="I22" s="23" t="s">
        <v>22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3" t="s">
        <v>22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48</v>
      </c>
      <c r="C23" s="8" t="s">
        <v>49</v>
      </c>
      <c r="D23" s="8"/>
      <c r="E23" s="8"/>
      <c r="F23" s="10"/>
      <c r="G23" s="10"/>
      <c r="H23" s="19" t="str">
        <f t="shared" si="0"/>
        <v>NO</v>
      </c>
      <c r="I23" s="23" t="s">
        <v>22</v>
      </c>
      <c r="J23" s="12" t="b">
        <v>0</v>
      </c>
      <c r="K23" s="12" t="b">
        <v>0</v>
      </c>
      <c r="L23" s="13" t="b">
        <v>0</v>
      </c>
      <c r="M23" s="25" t="b">
        <v>0</v>
      </c>
      <c r="N23" s="13" t="b">
        <v>0</v>
      </c>
      <c r="O23" s="13" t="b">
        <v>0</v>
      </c>
      <c r="P23" s="14" t="b">
        <v>0</v>
      </c>
      <c r="Q23" s="14" t="b">
        <v>0</v>
      </c>
      <c r="R23" s="23" t="s">
        <v>22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 t="s">
        <v>50</v>
      </c>
      <c r="C24" s="8" t="s">
        <v>51</v>
      </c>
      <c r="D24" s="8"/>
      <c r="E24" s="8"/>
      <c r="F24" s="17"/>
      <c r="G24" s="10"/>
      <c r="H24" s="19" t="str">
        <f t="shared" si="0"/>
        <v>NO</v>
      </c>
      <c r="I24" s="23" t="s">
        <v>22</v>
      </c>
      <c r="J24" s="12" t="b">
        <v>0</v>
      </c>
      <c r="K24" s="12" t="b">
        <v>0</v>
      </c>
      <c r="L24" s="13" t="b">
        <v>0</v>
      </c>
      <c r="M24" s="25" t="b">
        <v>1</v>
      </c>
      <c r="N24" s="13" t="b">
        <v>0</v>
      </c>
      <c r="O24" s="13" t="b">
        <v>0</v>
      </c>
      <c r="P24" s="14" t="b">
        <v>0</v>
      </c>
      <c r="Q24" s="14" t="b">
        <v>0</v>
      </c>
      <c r="R24" s="23" t="s">
        <v>22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 x14ac:dyDescent="0.2">
      <c r="A25" s="8"/>
      <c r="B25" s="8" t="s">
        <v>52</v>
      </c>
      <c r="C25" s="8" t="s">
        <v>53</v>
      </c>
      <c r="D25" s="8"/>
      <c r="E25" s="8"/>
      <c r="F25" s="17"/>
      <c r="G25" s="10"/>
      <c r="H25" s="19" t="str">
        <f t="shared" si="0"/>
        <v>NO</v>
      </c>
      <c r="I25" s="23" t="s">
        <v>22</v>
      </c>
      <c r="J25" s="12" t="b">
        <v>0</v>
      </c>
      <c r="K25" s="12" t="b">
        <v>0</v>
      </c>
      <c r="L25" s="13" t="b">
        <v>0</v>
      </c>
      <c r="M25" s="25" t="b">
        <v>1</v>
      </c>
      <c r="N25" s="13" t="b">
        <v>0</v>
      </c>
      <c r="O25" s="13" t="b">
        <v>0</v>
      </c>
      <c r="P25" s="14" t="b">
        <v>0</v>
      </c>
      <c r="Q25" s="14" t="b">
        <v>0</v>
      </c>
      <c r="R25" s="23" t="s">
        <v>22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54</v>
      </c>
      <c r="C26" s="8" t="s">
        <v>55</v>
      </c>
      <c r="D26" s="8"/>
      <c r="E26" s="8"/>
      <c r="F26" s="10"/>
      <c r="G26" s="10"/>
      <c r="H26" s="19" t="str">
        <f t="shared" si="0"/>
        <v>NO</v>
      </c>
      <c r="I26" s="24" t="s">
        <v>22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4" t="s">
        <v>22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54</v>
      </c>
      <c r="C27" s="8" t="s">
        <v>56</v>
      </c>
      <c r="D27" s="8"/>
      <c r="E27" s="8"/>
      <c r="F27" s="10"/>
      <c r="G27" s="10"/>
      <c r="H27" s="19" t="str">
        <f t="shared" si="0"/>
        <v>NO</v>
      </c>
      <c r="I27" s="23" t="s">
        <v>22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3" t="s">
        <v>22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25</v>
      </c>
      <c r="C28" s="8" t="s">
        <v>57</v>
      </c>
      <c r="D28" s="8"/>
      <c r="E28" s="8"/>
      <c r="F28" s="10"/>
      <c r="G28" s="10"/>
      <c r="H28" s="19" t="str">
        <f t="shared" si="0"/>
        <v>NO</v>
      </c>
      <c r="I28" s="23" t="s">
        <v>22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3" t="s">
        <v>22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58</v>
      </c>
      <c r="C29" s="8" t="s">
        <v>59</v>
      </c>
      <c r="D29" s="8"/>
      <c r="E29" s="8"/>
      <c r="F29" s="10"/>
      <c r="G29" s="10"/>
      <c r="H29" s="19" t="str">
        <f t="shared" si="0"/>
        <v>NO</v>
      </c>
      <c r="I29" s="23" t="s">
        <v>22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3" t="s">
        <v>22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60</v>
      </c>
      <c r="C30" s="8" t="s">
        <v>61</v>
      </c>
      <c r="D30" s="8"/>
      <c r="E30" s="8"/>
      <c r="F30" s="10"/>
      <c r="G30" s="10"/>
      <c r="H30" s="19" t="str">
        <f t="shared" si="0"/>
        <v>NO</v>
      </c>
      <c r="I30" s="23" t="s">
        <v>22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3" t="s">
        <v>22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62</v>
      </c>
      <c r="C31" s="8" t="s">
        <v>63</v>
      </c>
      <c r="D31" s="8"/>
      <c r="E31" s="8"/>
      <c r="F31" s="10"/>
      <c r="G31" s="10"/>
      <c r="H31" s="19" t="str">
        <f t="shared" si="0"/>
        <v>NO</v>
      </c>
      <c r="I31" s="23" t="s">
        <v>22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14" t="b">
        <v>0</v>
      </c>
      <c r="R31" s="23" t="s">
        <v>22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64</v>
      </c>
      <c r="C32" s="8" t="s">
        <v>65</v>
      </c>
      <c r="D32" s="8">
        <v>2010</v>
      </c>
      <c r="E32" s="8"/>
      <c r="F32" s="10"/>
      <c r="G32" s="10"/>
      <c r="H32" s="19" t="str">
        <f t="shared" si="0"/>
        <v>NO</v>
      </c>
      <c r="I32" s="23" t="s">
        <v>22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14" t="b">
        <v>0</v>
      </c>
      <c r="R32" s="23" t="s">
        <v>22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 t="s">
        <v>66</v>
      </c>
      <c r="C33" s="8" t="s">
        <v>67</v>
      </c>
      <c r="D33" s="8"/>
      <c r="E33" s="8"/>
      <c r="F33" s="10"/>
      <c r="G33" s="10"/>
      <c r="H33" s="19" t="str">
        <f t="shared" si="0"/>
        <v>NO</v>
      </c>
      <c r="I33" s="23" t="s">
        <v>22</v>
      </c>
      <c r="J33" s="12" t="b">
        <v>0</v>
      </c>
      <c r="K33" s="12" t="b">
        <v>0</v>
      </c>
      <c r="L33" s="13" t="b">
        <v>0</v>
      </c>
      <c r="M33" s="25" t="b">
        <v>1</v>
      </c>
      <c r="N33" s="13" t="b">
        <v>0</v>
      </c>
      <c r="O33" s="13" t="b">
        <v>0</v>
      </c>
      <c r="P33" s="14" t="b">
        <v>0</v>
      </c>
      <c r="Q33" s="14" t="b">
        <v>0</v>
      </c>
      <c r="R33" s="23" t="s">
        <v>22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 x14ac:dyDescent="0.2">
      <c r="A34" s="8"/>
      <c r="B34" s="8" t="s">
        <v>68</v>
      </c>
      <c r="C34" s="26" t="s">
        <v>69</v>
      </c>
      <c r="D34" s="8">
        <v>2001</v>
      </c>
      <c r="E34" s="8"/>
      <c r="F34" s="22" t="str">
        <f>HYPERLINK("https://doi.org/10.1023/a:1011139719773")</f>
        <v>https://doi.org/10.1023/a:1011139719773</v>
      </c>
      <c r="G34" s="10" t="s">
        <v>70</v>
      </c>
      <c r="H34" s="19" t="str">
        <f t="shared" si="0"/>
        <v>NO</v>
      </c>
      <c r="I34" s="27" t="s">
        <v>22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14" t="b">
        <v>0</v>
      </c>
      <c r="R34" s="24" t="s">
        <v>22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 x14ac:dyDescent="0.2">
      <c r="A35" s="8"/>
      <c r="B35" s="8" t="s">
        <v>71</v>
      </c>
      <c r="C35" s="8" t="s">
        <v>72</v>
      </c>
      <c r="D35" s="8"/>
      <c r="E35" s="8"/>
      <c r="F35" s="10"/>
      <c r="G35" s="10"/>
      <c r="H35" s="19" t="str">
        <f t="shared" si="0"/>
        <v>NO</v>
      </c>
      <c r="I35" s="23" t="s">
        <v>22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14" t="b">
        <v>0</v>
      </c>
      <c r="R35" s="23" t="s">
        <v>22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 x14ac:dyDescent="0.2">
      <c r="A36" s="8"/>
      <c r="B36" s="8" t="s">
        <v>73</v>
      </c>
      <c r="C36" s="8" t="s">
        <v>74</v>
      </c>
      <c r="D36" s="8"/>
      <c r="E36" s="8"/>
      <c r="F36" s="10"/>
      <c r="G36" s="10"/>
      <c r="H36" s="19" t="str">
        <f t="shared" si="0"/>
        <v>NO</v>
      </c>
      <c r="I36" s="27" t="s">
        <v>22</v>
      </c>
      <c r="J36" s="12" t="b">
        <v>0</v>
      </c>
      <c r="K36" s="12" t="b">
        <v>0</v>
      </c>
      <c r="L36" s="13" t="b">
        <v>0</v>
      </c>
      <c r="M36" s="25" t="b">
        <v>1</v>
      </c>
      <c r="N36" s="13" t="b">
        <v>0</v>
      </c>
      <c r="O36" s="13" t="b">
        <v>0</v>
      </c>
      <c r="P36" s="14" t="b">
        <v>0</v>
      </c>
      <c r="Q36" s="14" t="b">
        <v>0</v>
      </c>
      <c r="R36" s="27" t="s">
        <v>22</v>
      </c>
      <c r="S36" s="15" t="b">
        <v>0</v>
      </c>
      <c r="T36" s="15" t="b">
        <v>0</v>
      </c>
      <c r="U36" s="16" t="b">
        <v>0</v>
      </c>
      <c r="V36" s="16" t="b">
        <v>0</v>
      </c>
      <c r="W36" s="16" t="b">
        <v>0</v>
      </c>
      <c r="X36" s="16" t="b">
        <v>0</v>
      </c>
      <c r="Y36" s="16" t="b">
        <v>0</v>
      </c>
      <c r="Z36" s="16" t="b">
        <v>0</v>
      </c>
      <c r="AA36" s="7"/>
    </row>
    <row r="37" spans="1:27" ht="15.75" customHeight="1" x14ac:dyDescent="0.2">
      <c r="A37" s="8"/>
      <c r="B37" s="8" t="s">
        <v>75</v>
      </c>
      <c r="C37" s="8" t="s">
        <v>76</v>
      </c>
      <c r="D37" s="8"/>
      <c r="E37" s="8"/>
      <c r="F37" s="10"/>
      <c r="G37" s="10"/>
      <c r="H37" s="19" t="str">
        <f t="shared" si="0"/>
        <v>NO</v>
      </c>
      <c r="I37" s="23" t="s">
        <v>22</v>
      </c>
      <c r="J37" s="12" t="b">
        <v>0</v>
      </c>
      <c r="K37" s="12" t="b">
        <v>0</v>
      </c>
      <c r="L37" s="13" t="b">
        <v>0</v>
      </c>
      <c r="M37" s="25" t="b">
        <v>1</v>
      </c>
      <c r="N37" s="13" t="b">
        <v>0</v>
      </c>
      <c r="O37" s="13" t="b">
        <v>0</v>
      </c>
      <c r="P37" s="14" t="b">
        <v>0</v>
      </c>
      <c r="Q37" s="14" t="b">
        <v>0</v>
      </c>
      <c r="R37" s="23" t="s">
        <v>22</v>
      </c>
      <c r="S37" s="15" t="b">
        <v>0</v>
      </c>
      <c r="T37" s="15" t="b">
        <v>0</v>
      </c>
      <c r="U37" s="16" t="b">
        <v>0</v>
      </c>
      <c r="V37" s="16" t="b">
        <v>0</v>
      </c>
      <c r="W37" s="16" t="b">
        <v>0</v>
      </c>
      <c r="X37" s="16" t="b">
        <v>0</v>
      </c>
      <c r="Y37" s="16" t="b">
        <v>0</v>
      </c>
      <c r="Z37" s="16" t="b">
        <v>0</v>
      </c>
      <c r="AA37" s="7"/>
    </row>
    <row r="38" spans="1:27" ht="15.75" customHeight="1" x14ac:dyDescent="0.2">
      <c r="A38" s="8"/>
      <c r="B38" s="8" t="s">
        <v>77</v>
      </c>
      <c r="C38" s="8" t="s">
        <v>78</v>
      </c>
      <c r="D38" s="8"/>
      <c r="E38" s="8"/>
      <c r="F38" s="10"/>
      <c r="G38" s="10"/>
      <c r="H38" s="19" t="str">
        <f t="shared" si="0"/>
        <v>NO</v>
      </c>
      <c r="I38" s="23" t="s">
        <v>22</v>
      </c>
      <c r="J38" s="12" t="b">
        <v>0</v>
      </c>
      <c r="K38" s="12" t="b">
        <v>0</v>
      </c>
      <c r="L38" s="13" t="b">
        <v>0</v>
      </c>
      <c r="M38" s="25" t="b">
        <v>1</v>
      </c>
      <c r="N38" s="13" t="b">
        <v>0</v>
      </c>
      <c r="O38" s="13" t="b">
        <v>0</v>
      </c>
      <c r="P38" s="14" t="b">
        <v>0</v>
      </c>
      <c r="Q38" s="14" t="b">
        <v>0</v>
      </c>
      <c r="R38" s="23" t="s">
        <v>22</v>
      </c>
      <c r="S38" s="15" t="b">
        <v>0</v>
      </c>
      <c r="T38" s="15" t="b">
        <v>0</v>
      </c>
      <c r="U38" s="16" t="b">
        <v>0</v>
      </c>
      <c r="V38" s="16" t="b">
        <v>0</v>
      </c>
      <c r="W38" s="16" t="b">
        <v>0</v>
      </c>
      <c r="X38" s="16" t="b">
        <v>0</v>
      </c>
      <c r="Y38" s="16" t="b">
        <v>0</v>
      </c>
      <c r="Z38" s="16" t="b">
        <v>0</v>
      </c>
      <c r="AA38" s="7"/>
    </row>
    <row r="39" spans="1:27" ht="15.75" customHeight="1" x14ac:dyDescent="0.2">
      <c r="A39" s="8"/>
      <c r="B39" s="8" t="s">
        <v>79</v>
      </c>
      <c r="C39" s="8" t="s">
        <v>80</v>
      </c>
      <c r="D39" s="8">
        <v>2012</v>
      </c>
      <c r="E39" s="8"/>
      <c r="F39" s="22" t="str">
        <f>HYPERLINK("https://doi.org/10.1007/978-3-642-33010-0")</f>
        <v>https://doi.org/10.1007/978-3-642-33010-0</v>
      </c>
      <c r="G39" s="10" t="s">
        <v>81</v>
      </c>
      <c r="H39" s="19" t="str">
        <f t="shared" si="0"/>
        <v>NO</v>
      </c>
      <c r="I39" s="23" t="s">
        <v>22</v>
      </c>
      <c r="J39" s="12" t="b">
        <v>0</v>
      </c>
      <c r="K39" s="12" t="b">
        <v>0</v>
      </c>
      <c r="L39" s="13" t="b">
        <v>0</v>
      </c>
      <c r="M39" s="25" t="b">
        <v>1</v>
      </c>
      <c r="N39" s="13" t="b">
        <v>0</v>
      </c>
      <c r="O39" s="13" t="b">
        <v>0</v>
      </c>
      <c r="P39" s="14" t="b">
        <v>0</v>
      </c>
      <c r="Q39" s="14" t="b">
        <v>0</v>
      </c>
      <c r="R39" s="23" t="s">
        <v>22</v>
      </c>
      <c r="S39" s="15" t="b">
        <v>0</v>
      </c>
      <c r="T39" s="15" t="b">
        <v>0</v>
      </c>
      <c r="U39" s="16" t="b">
        <v>0</v>
      </c>
      <c r="V39" s="16" t="b">
        <v>0</v>
      </c>
      <c r="W39" s="16" t="b">
        <v>0</v>
      </c>
      <c r="X39" s="16" t="b">
        <v>0</v>
      </c>
      <c r="Y39" s="16" t="b">
        <v>0</v>
      </c>
      <c r="Z39" s="16" t="b">
        <v>0</v>
      </c>
      <c r="AA39" s="7"/>
    </row>
    <row r="40" spans="1:27" ht="15.75" customHeight="1" x14ac:dyDescent="0.2">
      <c r="A40" s="8"/>
      <c r="B40" s="8" t="s">
        <v>82</v>
      </c>
      <c r="C40" s="8" t="s">
        <v>83</v>
      </c>
      <c r="D40" s="8">
        <v>2003</v>
      </c>
      <c r="E40" s="8"/>
      <c r="F40" s="22" t="str">
        <f>HYPERLINK("https://doi.org/10.6100/ir557134")</f>
        <v>https://doi.org/10.6100/ir557134</v>
      </c>
      <c r="G40" s="10" t="s">
        <v>84</v>
      </c>
      <c r="H40" s="19" t="str">
        <f t="shared" si="0"/>
        <v>NO</v>
      </c>
      <c r="I40" s="23" t="s">
        <v>22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4" t="s">
        <v>22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85</v>
      </c>
      <c r="C41" s="8" t="s">
        <v>86</v>
      </c>
      <c r="D41" s="8">
        <v>1999</v>
      </c>
      <c r="E41" s="8"/>
      <c r="F41" s="22" t="str">
        <f>HYPERLINK("https://doi.org/10.1016/s0950-5849(99)00016-6")</f>
        <v>https://doi.org/10.1016/s0950-5849(99)00016-6</v>
      </c>
      <c r="G41" s="10" t="s">
        <v>87</v>
      </c>
      <c r="H41" s="19" t="str">
        <f t="shared" si="0"/>
        <v>NO</v>
      </c>
      <c r="I41" s="23" t="s">
        <v>22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3" t="s">
        <v>22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 t="s">
        <v>88</v>
      </c>
      <c r="C42" s="8" t="s">
        <v>89</v>
      </c>
      <c r="D42" s="8">
        <v>1997</v>
      </c>
      <c r="E42" s="8"/>
      <c r="F42" s="22" t="str">
        <f>HYPERLINK("https://doi.org/10.1145/251759.251825")</f>
        <v>https://doi.org/10.1145/251759.251825</v>
      </c>
      <c r="G42" s="10" t="s">
        <v>90</v>
      </c>
      <c r="H42" s="19" t="str">
        <f t="shared" si="0"/>
        <v>NO</v>
      </c>
      <c r="I42" s="23" t="s">
        <v>22</v>
      </c>
      <c r="J42" s="12" t="b">
        <v>0</v>
      </c>
      <c r="K42" s="12" t="b">
        <v>0</v>
      </c>
      <c r="L42" s="13" t="b">
        <v>0</v>
      </c>
      <c r="M42" s="13" t="b">
        <v>0</v>
      </c>
      <c r="N42" s="13" t="b">
        <v>0</v>
      </c>
      <c r="O42" s="13" t="b">
        <v>0</v>
      </c>
      <c r="P42" s="14" t="b">
        <v>0</v>
      </c>
      <c r="Q42" s="14" t="b">
        <v>0</v>
      </c>
      <c r="R42" s="23" t="s">
        <v>22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  <row r="43" spans="1:27" ht="15.75" customHeight="1" x14ac:dyDescent="0.2">
      <c r="A43" s="8"/>
      <c r="B43" s="8" t="s">
        <v>91</v>
      </c>
      <c r="C43" s="8" t="s">
        <v>92</v>
      </c>
      <c r="D43" s="8"/>
      <c r="E43" s="8"/>
      <c r="F43" s="10"/>
      <c r="G43" s="10"/>
      <c r="H43" s="19" t="str">
        <f t="shared" si="0"/>
        <v>NO</v>
      </c>
      <c r="I43" s="23" t="s">
        <v>22</v>
      </c>
      <c r="J43" s="12" t="b">
        <v>0</v>
      </c>
      <c r="K43" s="12" t="b">
        <v>0</v>
      </c>
      <c r="L43" s="13" t="b">
        <v>0</v>
      </c>
      <c r="M43" s="13" t="b">
        <v>0</v>
      </c>
      <c r="N43" s="13" t="b">
        <v>0</v>
      </c>
      <c r="O43" s="13" t="b">
        <v>0</v>
      </c>
      <c r="P43" s="14" t="b">
        <v>0</v>
      </c>
      <c r="Q43" s="14" t="b">
        <v>0</v>
      </c>
      <c r="R43" s="23" t="s">
        <v>22</v>
      </c>
      <c r="S43" s="15" t="b">
        <v>0</v>
      </c>
      <c r="T43" s="15" t="b">
        <v>0</v>
      </c>
      <c r="U43" s="16" t="b">
        <v>0</v>
      </c>
      <c r="V43" s="16" t="b">
        <v>0</v>
      </c>
      <c r="W43" s="16" t="b">
        <v>0</v>
      </c>
      <c r="X43" s="16" t="b">
        <v>0</v>
      </c>
      <c r="Y43" s="16" t="b">
        <v>0</v>
      </c>
      <c r="Z43" s="16" t="b">
        <v>0</v>
      </c>
      <c r="AA43" s="7"/>
    </row>
    <row r="44" spans="1:27" ht="15.75" customHeight="1" x14ac:dyDescent="0.2">
      <c r="A44" s="8"/>
      <c r="B44" s="8" t="s">
        <v>93</v>
      </c>
      <c r="C44" s="8" t="s">
        <v>94</v>
      </c>
      <c r="D44" s="8">
        <v>1994</v>
      </c>
      <c r="E44" s="8"/>
      <c r="F44" s="17"/>
      <c r="G44" s="10"/>
      <c r="H44" s="19" t="str">
        <f t="shared" si="0"/>
        <v>NO</v>
      </c>
      <c r="I44" s="23" t="s">
        <v>22</v>
      </c>
      <c r="J44" s="12" t="b">
        <v>0</v>
      </c>
      <c r="K44" s="12" t="b">
        <v>0</v>
      </c>
      <c r="L44" s="13" t="b">
        <v>0</v>
      </c>
      <c r="M44" s="13" t="b">
        <v>0</v>
      </c>
      <c r="N44" s="13" t="b">
        <v>0</v>
      </c>
      <c r="O44" s="13" t="b">
        <v>0</v>
      </c>
      <c r="P44" s="14" t="b">
        <v>0</v>
      </c>
      <c r="Q44" s="14" t="b">
        <v>0</v>
      </c>
      <c r="R44" s="23" t="s">
        <v>22</v>
      </c>
      <c r="S44" s="15" t="b">
        <v>0</v>
      </c>
      <c r="T44" s="15" t="b">
        <v>0</v>
      </c>
      <c r="U44" s="16" t="b">
        <v>0</v>
      </c>
      <c r="V44" s="16" t="b">
        <v>0</v>
      </c>
      <c r="W44" s="16" t="b">
        <v>0</v>
      </c>
      <c r="X44" s="16" t="b">
        <v>0</v>
      </c>
      <c r="Y44" s="16" t="b">
        <v>0</v>
      </c>
      <c r="Z44" s="16" t="b">
        <v>0</v>
      </c>
      <c r="AA44" s="7"/>
    </row>
    <row r="45" spans="1:27" ht="15.75" customHeight="1" x14ac:dyDescent="0.2">
      <c r="A45" s="8"/>
      <c r="B45" s="8" t="s">
        <v>95</v>
      </c>
      <c r="C45" s="8" t="s">
        <v>96</v>
      </c>
      <c r="D45" s="8">
        <v>2003</v>
      </c>
      <c r="E45" s="8"/>
      <c r="F45" s="22" t="str">
        <f>HYPERLINK("https://doi.org/10.1109/iecon.2003.1280336")</f>
        <v>https://doi.org/10.1109/iecon.2003.1280336</v>
      </c>
      <c r="G45" s="10" t="s">
        <v>97</v>
      </c>
      <c r="H45" s="19" t="str">
        <f t="shared" si="0"/>
        <v>NO</v>
      </c>
      <c r="I45" s="23" t="s">
        <v>22</v>
      </c>
      <c r="J45" s="12" t="b">
        <v>0</v>
      </c>
      <c r="K45" s="12" t="b">
        <v>0</v>
      </c>
      <c r="L45" s="13" t="b">
        <v>0</v>
      </c>
      <c r="M45" s="13" t="b">
        <v>0</v>
      </c>
      <c r="N45" s="13" t="b">
        <v>0</v>
      </c>
      <c r="O45" s="13" t="b">
        <v>0</v>
      </c>
      <c r="P45" s="14" t="b">
        <v>0</v>
      </c>
      <c r="Q45" s="14" t="b">
        <v>0</v>
      </c>
      <c r="R45" s="23" t="s">
        <v>22</v>
      </c>
      <c r="S45" s="15" t="b">
        <v>0</v>
      </c>
      <c r="T45" s="15" t="b">
        <v>0</v>
      </c>
      <c r="U45" s="16" t="b">
        <v>0</v>
      </c>
      <c r="V45" s="16" t="b">
        <v>0</v>
      </c>
      <c r="W45" s="16" t="b">
        <v>0</v>
      </c>
      <c r="X45" s="16" t="b">
        <v>0</v>
      </c>
      <c r="Y45" s="16" t="b">
        <v>0</v>
      </c>
      <c r="Z45" s="16" t="b">
        <v>0</v>
      </c>
      <c r="AA45" s="7"/>
    </row>
    <row r="46" spans="1:27" ht="14.25" x14ac:dyDescent="0.2">
      <c r="A46" s="8"/>
      <c r="B46" s="8" t="s">
        <v>98</v>
      </c>
      <c r="C46" s="8" t="s">
        <v>99</v>
      </c>
      <c r="D46" s="8">
        <v>2002</v>
      </c>
      <c r="E46" s="8"/>
      <c r="F46" s="10"/>
      <c r="G46" s="10"/>
      <c r="H46" s="19" t="str">
        <f t="shared" si="0"/>
        <v>NO</v>
      </c>
      <c r="I46" s="23" t="s">
        <v>22</v>
      </c>
      <c r="J46" s="12" t="b">
        <v>0</v>
      </c>
      <c r="K46" s="12" t="b">
        <v>0</v>
      </c>
      <c r="L46" s="13" t="b">
        <v>0</v>
      </c>
      <c r="M46" s="13" t="b">
        <v>0</v>
      </c>
      <c r="N46" s="13" t="b">
        <v>0</v>
      </c>
      <c r="O46" s="13" t="b">
        <v>0</v>
      </c>
      <c r="P46" s="14" t="b">
        <v>0</v>
      </c>
      <c r="Q46" s="14" t="b">
        <v>0</v>
      </c>
      <c r="R46" s="23" t="s">
        <v>22</v>
      </c>
      <c r="S46" s="15" t="b">
        <v>0</v>
      </c>
      <c r="T46" s="15" t="b">
        <v>0</v>
      </c>
      <c r="U46" s="16" t="b">
        <v>0</v>
      </c>
      <c r="V46" s="16" t="b">
        <v>0</v>
      </c>
      <c r="W46" s="16" t="b">
        <v>0</v>
      </c>
      <c r="X46" s="16" t="b">
        <v>0</v>
      </c>
      <c r="Y46" s="16" t="b">
        <v>0</v>
      </c>
      <c r="Z46" s="16" t="b">
        <v>0</v>
      </c>
      <c r="AA46" s="7"/>
    </row>
    <row r="47" spans="1:27" ht="14.25" x14ac:dyDescent="0.2">
      <c r="A47" s="8"/>
      <c r="B47" s="8" t="s">
        <v>100</v>
      </c>
      <c r="C47" s="8" t="s">
        <v>101</v>
      </c>
      <c r="D47" s="8"/>
      <c r="E47" s="8"/>
      <c r="F47" s="10"/>
      <c r="G47" s="10"/>
      <c r="H47" s="19" t="str">
        <f t="shared" si="0"/>
        <v>NO</v>
      </c>
      <c r="I47" s="23" t="s">
        <v>22</v>
      </c>
      <c r="J47" s="12" t="b">
        <v>0</v>
      </c>
      <c r="K47" s="12" t="b">
        <v>0</v>
      </c>
      <c r="L47" s="13" t="b">
        <v>0</v>
      </c>
      <c r="M47" s="25" t="b">
        <v>1</v>
      </c>
      <c r="N47" s="13" t="b">
        <v>0</v>
      </c>
      <c r="O47" s="13" t="b">
        <v>0</v>
      </c>
      <c r="P47" s="14" t="b">
        <v>0</v>
      </c>
      <c r="Q47" s="14" t="b">
        <v>0</v>
      </c>
      <c r="R47" s="23" t="s">
        <v>22</v>
      </c>
      <c r="S47" s="15" t="b">
        <v>0</v>
      </c>
      <c r="T47" s="15" t="b">
        <v>0</v>
      </c>
      <c r="U47" s="16" t="b">
        <v>0</v>
      </c>
      <c r="V47" s="16" t="b">
        <v>0</v>
      </c>
      <c r="W47" s="16" t="b">
        <v>0</v>
      </c>
      <c r="X47" s="16" t="b">
        <v>0</v>
      </c>
      <c r="Y47" s="16" t="b">
        <v>0</v>
      </c>
      <c r="Z47" s="16" t="b">
        <v>0</v>
      </c>
      <c r="AA47" s="7"/>
    </row>
    <row r="48" spans="1:27" ht="14.25" x14ac:dyDescent="0.2">
      <c r="A48" s="8"/>
      <c r="B48" s="8" t="s">
        <v>102</v>
      </c>
      <c r="C48" s="8" t="s">
        <v>103</v>
      </c>
      <c r="D48" s="8"/>
      <c r="E48" s="8"/>
      <c r="F48" s="10"/>
      <c r="G48" s="10"/>
      <c r="H48" s="19" t="str">
        <f t="shared" si="0"/>
        <v>NO</v>
      </c>
      <c r="I48" s="23" t="s">
        <v>22</v>
      </c>
      <c r="J48" s="12" t="b">
        <v>0</v>
      </c>
      <c r="K48" s="12" t="b">
        <v>0</v>
      </c>
      <c r="L48" s="13" t="b">
        <v>0</v>
      </c>
      <c r="M48" s="25" t="b">
        <v>1</v>
      </c>
      <c r="N48" s="13" t="b">
        <v>0</v>
      </c>
      <c r="O48" s="13" t="b">
        <v>0</v>
      </c>
      <c r="P48" s="14" t="b">
        <v>0</v>
      </c>
      <c r="Q48" s="14" t="b">
        <v>0</v>
      </c>
      <c r="R48" s="23" t="s">
        <v>22</v>
      </c>
      <c r="S48" s="15" t="b">
        <v>0</v>
      </c>
      <c r="T48" s="15" t="b">
        <v>0</v>
      </c>
      <c r="U48" s="16" t="b">
        <v>0</v>
      </c>
      <c r="V48" s="16" t="b">
        <v>0</v>
      </c>
      <c r="W48" s="16" t="b">
        <v>0</v>
      </c>
      <c r="X48" s="16" t="b">
        <v>0</v>
      </c>
      <c r="Y48" s="16" t="b">
        <v>0</v>
      </c>
      <c r="Z48" s="16" t="b">
        <v>0</v>
      </c>
      <c r="AA48" s="7"/>
    </row>
    <row r="49" spans="1:27" ht="14.25" x14ac:dyDescent="0.2">
      <c r="A49" s="8"/>
      <c r="B49" s="8" t="s">
        <v>104</v>
      </c>
      <c r="C49" s="8" t="s">
        <v>105</v>
      </c>
      <c r="D49" s="8"/>
      <c r="E49" s="8"/>
      <c r="F49" s="17"/>
      <c r="G49" s="10"/>
      <c r="H49" s="19" t="str">
        <f t="shared" si="0"/>
        <v>NO</v>
      </c>
      <c r="I49" s="23" t="s">
        <v>22</v>
      </c>
      <c r="J49" s="12" t="b">
        <v>0</v>
      </c>
      <c r="K49" s="12" t="b">
        <v>0</v>
      </c>
      <c r="L49" s="13" t="b">
        <v>0</v>
      </c>
      <c r="M49" s="25" t="b">
        <v>1</v>
      </c>
      <c r="N49" s="13" t="b">
        <v>0</v>
      </c>
      <c r="O49" s="13" t="b">
        <v>0</v>
      </c>
      <c r="P49" s="14" t="b">
        <v>0</v>
      </c>
      <c r="Q49" s="14" t="b">
        <v>0</v>
      </c>
      <c r="R49" s="23" t="s">
        <v>22</v>
      </c>
      <c r="S49" s="15" t="b">
        <v>0</v>
      </c>
      <c r="T49" s="15" t="b">
        <v>0</v>
      </c>
      <c r="U49" s="16" t="b">
        <v>0</v>
      </c>
      <c r="V49" s="16" t="b">
        <v>0</v>
      </c>
      <c r="W49" s="16" t="b">
        <v>0</v>
      </c>
      <c r="X49" s="16" t="b">
        <v>0</v>
      </c>
      <c r="Y49" s="16" t="b">
        <v>0</v>
      </c>
      <c r="Z49" s="16" t="b">
        <v>0</v>
      </c>
      <c r="AA49" s="7"/>
    </row>
    <row r="50" spans="1:27" ht="14.25" x14ac:dyDescent="0.2">
      <c r="A50" s="8"/>
      <c r="B50" s="8" t="s">
        <v>106</v>
      </c>
      <c r="C50" s="8" t="s">
        <v>107</v>
      </c>
      <c r="D50" s="8">
        <v>1996</v>
      </c>
      <c r="E50" s="8"/>
      <c r="F50" s="22" t="str">
        <f>HYPERLINK("https://doi.org/10.1007/978-3-322-84940-3_7")</f>
        <v>https://doi.org/10.1007/978-3-322-84940-3_7</v>
      </c>
      <c r="G50" s="10" t="s">
        <v>108</v>
      </c>
      <c r="H50" s="19" t="str">
        <f t="shared" si="0"/>
        <v>NO</v>
      </c>
      <c r="I50" s="23" t="s">
        <v>22</v>
      </c>
      <c r="J50" s="12" t="b">
        <v>0</v>
      </c>
      <c r="K50" s="12" t="b">
        <v>0</v>
      </c>
      <c r="L50" s="13" t="b">
        <v>0</v>
      </c>
      <c r="M50" s="25" t="b">
        <v>1</v>
      </c>
      <c r="N50" s="13" t="b">
        <v>0</v>
      </c>
      <c r="O50" s="13" t="b">
        <v>0</v>
      </c>
      <c r="P50" s="14" t="b">
        <v>0</v>
      </c>
      <c r="Q50" s="14" t="b">
        <v>0</v>
      </c>
      <c r="R50" s="23" t="s">
        <v>22</v>
      </c>
      <c r="S50" s="15" t="b">
        <v>0</v>
      </c>
      <c r="T50" s="15" t="b">
        <v>0</v>
      </c>
      <c r="U50" s="16" t="b">
        <v>0</v>
      </c>
      <c r="V50" s="16" t="b">
        <v>0</v>
      </c>
      <c r="W50" s="16" t="b">
        <v>0</v>
      </c>
      <c r="X50" s="16" t="b">
        <v>0</v>
      </c>
      <c r="Y50" s="16" t="b">
        <v>0</v>
      </c>
      <c r="Z50" s="16" t="b">
        <v>0</v>
      </c>
      <c r="AA50" s="7"/>
    </row>
    <row r="51" spans="1:27" ht="14.25" x14ac:dyDescent="0.2">
      <c r="A51" s="8"/>
      <c r="B51" s="8" t="s">
        <v>109</v>
      </c>
      <c r="C51" s="8" t="s">
        <v>110</v>
      </c>
      <c r="D51" s="8">
        <v>1999</v>
      </c>
      <c r="E51" s="8"/>
      <c r="F51" s="10"/>
      <c r="G51" s="10"/>
      <c r="H51" s="19" t="str">
        <f t="shared" si="0"/>
        <v>NO</v>
      </c>
      <c r="I51" s="23" t="s">
        <v>22</v>
      </c>
      <c r="J51" s="12" t="b">
        <v>0</v>
      </c>
      <c r="K51" s="12" t="b">
        <v>0</v>
      </c>
      <c r="L51" s="13" t="b">
        <v>0</v>
      </c>
      <c r="M51" s="13" t="b">
        <v>0</v>
      </c>
      <c r="N51" s="13" t="b">
        <v>0</v>
      </c>
      <c r="O51" s="13" t="b">
        <v>0</v>
      </c>
      <c r="P51" s="14" t="b">
        <v>0</v>
      </c>
      <c r="Q51" s="14" t="b">
        <v>0</v>
      </c>
      <c r="R51" s="23" t="s">
        <v>22</v>
      </c>
      <c r="S51" s="15" t="b">
        <v>0</v>
      </c>
      <c r="T51" s="15" t="b">
        <v>0</v>
      </c>
      <c r="U51" s="16" t="b">
        <v>0</v>
      </c>
      <c r="V51" s="16" t="b">
        <v>0</v>
      </c>
      <c r="W51" s="16" t="b">
        <v>0</v>
      </c>
      <c r="X51" s="16" t="b">
        <v>0</v>
      </c>
      <c r="Y51" s="16" t="b">
        <v>0</v>
      </c>
      <c r="Z51" s="16" t="b">
        <v>0</v>
      </c>
      <c r="AA51" s="7"/>
    </row>
    <row r="52" spans="1:27" ht="14.25" x14ac:dyDescent="0.2">
      <c r="A52" s="8"/>
      <c r="B52" s="8" t="s">
        <v>111</v>
      </c>
      <c r="C52" s="8" t="s">
        <v>112</v>
      </c>
      <c r="D52" s="8"/>
      <c r="E52" s="8"/>
      <c r="F52" s="9"/>
      <c r="G52" s="10"/>
      <c r="H52" s="19" t="str">
        <f t="shared" si="0"/>
        <v>NO</v>
      </c>
      <c r="I52" s="27" t="s">
        <v>22</v>
      </c>
      <c r="J52" s="12" t="b">
        <v>0</v>
      </c>
      <c r="K52" s="12" t="b">
        <v>0</v>
      </c>
      <c r="L52" s="13" t="b">
        <v>0</v>
      </c>
      <c r="M52" s="25" t="b">
        <v>1</v>
      </c>
      <c r="N52" s="13" t="b">
        <v>0</v>
      </c>
      <c r="O52" s="13" t="b">
        <v>0</v>
      </c>
      <c r="P52" s="14" t="b">
        <v>0</v>
      </c>
      <c r="Q52" s="14" t="b">
        <v>0</v>
      </c>
      <c r="R52" s="23" t="s">
        <v>22</v>
      </c>
      <c r="S52" s="15" t="b">
        <v>0</v>
      </c>
      <c r="T52" s="15" t="b">
        <v>0</v>
      </c>
      <c r="U52" s="16" t="b">
        <v>0</v>
      </c>
      <c r="V52" s="16" t="b">
        <v>0</v>
      </c>
      <c r="W52" s="16" t="b">
        <v>0</v>
      </c>
      <c r="X52" s="16" t="b">
        <v>0</v>
      </c>
      <c r="Y52" s="16" t="b">
        <v>0</v>
      </c>
      <c r="Z52" s="16" t="b">
        <v>0</v>
      </c>
      <c r="AA52" s="7"/>
    </row>
    <row r="53" spans="1:27" ht="14.25" x14ac:dyDescent="0.2">
      <c r="A53" s="8"/>
      <c r="B53" s="8" t="s">
        <v>113</v>
      </c>
      <c r="C53" s="8" t="s">
        <v>114</v>
      </c>
      <c r="D53" s="8">
        <v>2001</v>
      </c>
      <c r="E53" s="8"/>
      <c r="F53" s="22" t="str">
        <f>HYPERLINK("https://doi.org/10.1109/cdcs.2001.918690")</f>
        <v>https://doi.org/10.1109/cdcs.2001.918690</v>
      </c>
      <c r="G53" s="10" t="s">
        <v>115</v>
      </c>
      <c r="H53" s="19" t="str">
        <f t="shared" si="0"/>
        <v>NO</v>
      </c>
      <c r="I53" s="27" t="s">
        <v>22</v>
      </c>
      <c r="J53" s="12" t="b">
        <v>0</v>
      </c>
      <c r="K53" s="12" t="b">
        <v>0</v>
      </c>
      <c r="L53" s="13" t="b">
        <v>0</v>
      </c>
      <c r="M53" s="13" t="b">
        <v>0</v>
      </c>
      <c r="N53" s="13" t="b">
        <v>0</v>
      </c>
      <c r="O53" s="13" t="b">
        <v>0</v>
      </c>
      <c r="P53" s="14" t="b">
        <v>0</v>
      </c>
      <c r="Q53" s="14" t="b">
        <v>0</v>
      </c>
      <c r="R53" s="24" t="s">
        <v>22</v>
      </c>
      <c r="S53" s="15" t="b">
        <v>0</v>
      </c>
      <c r="T53" s="15" t="b">
        <v>0</v>
      </c>
      <c r="U53" s="16" t="b">
        <v>0</v>
      </c>
      <c r="V53" s="16" t="b">
        <v>0</v>
      </c>
      <c r="W53" s="16" t="b">
        <v>0</v>
      </c>
      <c r="X53" s="16" t="b">
        <v>0</v>
      </c>
      <c r="Y53" s="16" t="b">
        <v>0</v>
      </c>
      <c r="Z53" s="16" t="b">
        <v>0</v>
      </c>
      <c r="AA53" s="7"/>
    </row>
    <row r="54" spans="1:27" ht="14.25" x14ac:dyDescent="0.2">
      <c r="A54" s="8"/>
      <c r="B54" s="8" t="s">
        <v>116</v>
      </c>
      <c r="C54" s="8" t="s">
        <v>117</v>
      </c>
      <c r="D54" s="8"/>
      <c r="E54" s="8"/>
      <c r="F54" s="10"/>
      <c r="G54" s="10"/>
      <c r="H54" s="19" t="str">
        <f t="shared" si="0"/>
        <v>NO</v>
      </c>
      <c r="I54" s="23" t="s">
        <v>22</v>
      </c>
      <c r="J54" s="12" t="b">
        <v>0</v>
      </c>
      <c r="K54" s="12" t="b">
        <v>0</v>
      </c>
      <c r="L54" s="13" t="b">
        <v>0</v>
      </c>
      <c r="M54" s="13" t="b">
        <v>0</v>
      </c>
      <c r="N54" s="13" t="b">
        <v>0</v>
      </c>
      <c r="O54" s="13" t="b">
        <v>0</v>
      </c>
      <c r="P54" s="14" t="b">
        <v>0</v>
      </c>
      <c r="Q54" s="14" t="b">
        <v>0</v>
      </c>
      <c r="R54" s="23" t="s">
        <v>22</v>
      </c>
      <c r="S54" s="15" t="b">
        <v>0</v>
      </c>
      <c r="T54" s="15" t="b">
        <v>0</v>
      </c>
      <c r="U54" s="16" t="b">
        <v>0</v>
      </c>
      <c r="V54" s="16" t="b">
        <v>0</v>
      </c>
      <c r="W54" s="16" t="b">
        <v>0</v>
      </c>
      <c r="X54" s="16" t="b">
        <v>0</v>
      </c>
      <c r="Y54" s="16" t="b">
        <v>0</v>
      </c>
      <c r="Z54" s="16" t="b">
        <v>0</v>
      </c>
      <c r="AA54" s="7"/>
    </row>
    <row r="55" spans="1:27" ht="14.25" x14ac:dyDescent="0.2">
      <c r="A55" s="8"/>
      <c r="B55" s="8"/>
      <c r="C55" s="8"/>
      <c r="D55" s="8"/>
      <c r="E55" s="8"/>
      <c r="F55" s="10"/>
      <c r="G55" s="10"/>
      <c r="H55" s="19"/>
      <c r="I55" s="11"/>
      <c r="J55" s="12"/>
      <c r="K55" s="12"/>
      <c r="L55" s="13"/>
      <c r="M55" s="13"/>
      <c r="N55" s="13"/>
      <c r="O55" s="13"/>
      <c r="P55" s="14"/>
      <c r="Q55" s="14"/>
      <c r="R55" s="11"/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118</v>
      </c>
      <c r="C56" s="8"/>
      <c r="D56" s="8"/>
      <c r="E56" s="8"/>
      <c r="F56" s="10"/>
      <c r="G56" s="10"/>
      <c r="H56" s="19"/>
      <c r="I56" s="11"/>
      <c r="J56" s="12"/>
      <c r="K56" s="12"/>
      <c r="L56" s="13"/>
      <c r="M56" s="13"/>
      <c r="N56" s="13"/>
      <c r="O56" s="13"/>
      <c r="P56" s="14"/>
      <c r="Q56" s="14"/>
      <c r="R56" s="11"/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/>
      <c r="C57" s="8"/>
      <c r="D57" s="8"/>
      <c r="E57" s="8"/>
      <c r="F57" s="10"/>
      <c r="G57" s="10"/>
      <c r="H57" s="19"/>
      <c r="I57" s="21"/>
      <c r="J57" s="12"/>
      <c r="K57" s="12"/>
      <c r="L57" s="13"/>
      <c r="M57" s="13"/>
      <c r="N57" s="13"/>
      <c r="O57" s="13"/>
      <c r="P57" s="14"/>
      <c r="Q57" s="14"/>
      <c r="R57" s="21"/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/>
      <c r="C58" s="8"/>
      <c r="D58" s="8"/>
      <c r="E58" s="8"/>
      <c r="F58" s="10"/>
      <c r="G58" s="10"/>
      <c r="H58" s="19"/>
      <c r="I58" s="11"/>
      <c r="J58" s="12"/>
      <c r="K58" s="12"/>
      <c r="L58" s="13"/>
      <c r="M58" s="13"/>
      <c r="N58" s="13"/>
      <c r="O58" s="13"/>
      <c r="P58" s="14"/>
      <c r="Q58" s="14"/>
      <c r="R58" s="11"/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/>
      <c r="C59" s="8"/>
      <c r="D59" s="8"/>
      <c r="E59" s="8"/>
      <c r="F59" s="10"/>
      <c r="G59" s="10"/>
      <c r="H59" s="19"/>
      <c r="I59" s="11"/>
      <c r="J59" s="12"/>
      <c r="K59" s="12"/>
      <c r="L59" s="13"/>
      <c r="M59" s="13"/>
      <c r="N59" s="13"/>
      <c r="O59" s="13"/>
      <c r="P59" s="14"/>
      <c r="Q59" s="14"/>
      <c r="R59" s="11"/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/>
      <c r="C60" s="8"/>
      <c r="D60" s="8"/>
      <c r="E60" s="8"/>
      <c r="F60" s="10"/>
      <c r="G60" s="10"/>
      <c r="H60" s="19"/>
      <c r="I60" s="11"/>
      <c r="J60" s="12"/>
      <c r="K60" s="12"/>
      <c r="L60" s="13"/>
      <c r="M60" s="13"/>
      <c r="N60" s="13"/>
      <c r="O60" s="13"/>
      <c r="P60" s="14"/>
      <c r="Q60" s="14"/>
      <c r="R60" s="11"/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/>
      <c r="C61" s="8"/>
      <c r="D61" s="8"/>
      <c r="E61" s="8"/>
      <c r="F61" s="10"/>
      <c r="G61" s="10"/>
      <c r="H61" s="19"/>
      <c r="I61" s="11"/>
      <c r="J61" s="12"/>
      <c r="K61" s="12"/>
      <c r="L61" s="13"/>
      <c r="M61" s="13"/>
      <c r="N61" s="13"/>
      <c r="O61" s="13"/>
      <c r="P61" s="14"/>
      <c r="Q61" s="14"/>
      <c r="R61" s="11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119</v>
      </c>
      <c r="C62" s="8"/>
      <c r="D62" s="8"/>
      <c r="E62" s="8"/>
      <c r="F62" s="10"/>
      <c r="G62" s="10"/>
      <c r="H62" s="19"/>
      <c r="I62" s="11"/>
      <c r="J62" s="12"/>
      <c r="K62" s="12"/>
      <c r="L62" s="13"/>
      <c r="M62" s="13"/>
      <c r="N62" s="13"/>
      <c r="O62" s="13"/>
      <c r="P62" s="14"/>
      <c r="Q62" s="14"/>
      <c r="R62" s="11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120</v>
      </c>
      <c r="C63" s="8" t="s">
        <v>121</v>
      </c>
      <c r="D63" s="8">
        <v>2018</v>
      </c>
      <c r="E63" s="8"/>
      <c r="F63" s="22" t="s">
        <v>122</v>
      </c>
      <c r="G63" s="10"/>
      <c r="H63" s="19" t="str">
        <f>IF(I63=R63,I63,IF(AND(I63="YES",R63="MAYBE"),"YES",IF(AND(I63="MAYBE",R63="YES"),"YES",IF(OR(AND(I63="NO",R63="YES"),AND(I63="YES",R63="NO")),"MAYBE","NO"))))</f>
        <v>NO</v>
      </c>
      <c r="I63" s="23" t="s">
        <v>22</v>
      </c>
      <c r="J63" s="12" t="b">
        <v>0</v>
      </c>
      <c r="K63" s="12" t="b">
        <v>0</v>
      </c>
      <c r="L63" s="13" t="b">
        <v>0</v>
      </c>
      <c r="M63" s="13" t="b">
        <v>0</v>
      </c>
      <c r="N63" s="13" t="b">
        <v>0</v>
      </c>
      <c r="O63" s="13" t="b">
        <v>0</v>
      </c>
      <c r="P63" s="14" t="b">
        <v>0</v>
      </c>
      <c r="Q63" s="25" t="b">
        <v>1</v>
      </c>
      <c r="R63" s="23" t="s">
        <v>22</v>
      </c>
      <c r="S63" s="15" t="b">
        <v>0</v>
      </c>
      <c r="T63" s="15" t="b">
        <v>0</v>
      </c>
      <c r="U63" s="16" t="b">
        <v>0</v>
      </c>
      <c r="V63" s="16" t="b">
        <v>0</v>
      </c>
      <c r="W63" s="16" t="b">
        <v>0</v>
      </c>
      <c r="X63" s="16" t="b">
        <v>0</v>
      </c>
      <c r="Y63" s="16" t="b">
        <v>0</v>
      </c>
      <c r="Z63" s="16" t="b">
        <v>0</v>
      </c>
      <c r="AA63" s="7"/>
    </row>
  </sheetData>
  <autoFilter ref="H1:H63"/>
  <conditionalFormatting sqref="H2:I63 R2:R63">
    <cfRule type="cellIs" dxfId="3" priority="1" operator="equal">
      <formula>"YES"</formula>
    </cfRule>
  </conditionalFormatting>
  <conditionalFormatting sqref="H2:I63 R2:R63">
    <cfRule type="cellIs" dxfId="2" priority="2" operator="equal">
      <formula>"MAYBE"</formula>
    </cfRule>
  </conditionalFormatting>
  <conditionalFormatting sqref="H2:I63 R2:R63">
    <cfRule type="cellIs" dxfId="1" priority="3" operator="equal">
      <formula>"NO"</formula>
    </cfRule>
  </conditionalFormatting>
  <conditionalFormatting sqref="I1:I63 R1:R63">
    <cfRule type="containsBlanks" dxfId="0" priority="5">
      <formula>LEN(TRIM(I1))=0</formula>
    </cfRule>
  </conditionalFormatting>
  <hyperlinks>
    <hyperlink ref="F63" r:id="rId1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2021-08-15T12:43:40Z</dcterms:modified>
</cp:coreProperties>
</file>