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3" i="1"/>
  <c r="H42" i="1"/>
  <c r="H41" i="1"/>
  <c r="H40" i="1"/>
  <c r="H39" i="1"/>
  <c r="H38" i="1"/>
  <c r="H21" i="1"/>
  <c r="F21" i="1"/>
  <c r="H20" i="1"/>
  <c r="F20" i="1"/>
  <c r="H19" i="1"/>
  <c r="F19" i="1"/>
  <c r="H18" i="1"/>
  <c r="F18" i="1"/>
  <c r="H17" i="1"/>
  <c r="H16" i="1"/>
  <c r="F16" i="1"/>
  <c r="H15" i="1"/>
  <c r="H14" i="1"/>
  <c r="H13" i="1"/>
  <c r="H12" i="1"/>
  <c r="F12" i="1"/>
  <c r="H11" i="1"/>
  <c r="F11" i="1"/>
  <c r="H10" i="1"/>
  <c r="F10" i="1"/>
  <c r="H9" i="1"/>
  <c r="C2" i="1"/>
</calcChain>
</file>

<file path=xl/sharedStrings.xml><?xml version="1.0" encoding="utf-8"?>
<sst xmlns="http://schemas.openxmlformats.org/spreadsheetml/2006/main" count="174" uniqueCount="105">
  <si>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</si>
  <si>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</si>
  <si>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</si>
  <si>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</si>
  <si>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</si>
  <si>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</si>
  <si>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</si>
  <si>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</si>
  <si>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</si>
  <si>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</si>
  <si>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</si>
  <si>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</si>
  <si>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</si>
  <si>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</si>
  <si>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</si>
  <si>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</si>
  <si>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Towards Modular Language Design Using Language Fragments: The Hybrid Systems Case Study</t>
  </si>
  <si>
    <t>References TOTAL 20.</t>
  </si>
  <si>
    <t>References NEW 13:</t>
  </si>
  <si>
    <t>B. Meyers, J. Denil, F. Boulanger, C. Hardebolle, C. Jacquet, H. Vangheluwe</t>
  </si>
  <si>
    <t>A DSL for Explicit Semantic Adaptation</t>
  </si>
  <si>
    <t>NO</t>
  </si>
  <si>
    <t>Christian Wende, Nils Thieme, Steffen Zschaler</t>
  </si>
  <si>
    <t>A Role-Based Approach towards Modular Language Engineering</t>
  </si>
  <si>
    <t>10.1007/978-3-642-12107-4_19</t>
  </si>
  <si>
    <t>Juan de Lara, Esther Guerra, Jesús Sánchez-Cuadrado</t>
  </si>
  <si>
    <t>Abstracting Modelling Languages: A Reutilization Approach</t>
  </si>
  <si>
    <t>10.1007/978-3-642-31095-9_9</t>
  </si>
  <si>
    <t>Pieter J. Mosterman</t>
  </si>
  <si>
    <t>An Overview of Hybrid Simulation Phenomena and Their Support by Simulation Packages</t>
  </si>
  <si>
    <t>10.1007/3-540-48983-5_17</t>
  </si>
  <si>
    <t>Matthias Schöttle, Omar Alam, A. Ayed, J. Kienzle</t>
  </si>
  <si>
    <t>Concern-Oriented Software Design with TouchRAM</t>
  </si>
  <si>
    <t>H. Vangheluwe, J. Denil, S. Mustafiz, Daniel Riegelhaupt, Simon Van Mierlo</t>
  </si>
  <si>
    <t>Explicit modelling of a CBD experimentation environment</t>
  </si>
  <si>
    <t>J. Denil, B. Meyers, P. D. Meulenaere, H. Vangheluwe</t>
  </si>
  <si>
    <t>Explicit semantic adaptation of hybrid formalisms for FMI co-simulation</t>
  </si>
  <si>
    <t>B. Denckla, P. Mosterman</t>
  </si>
  <si>
    <t>Formalizing Causal Block Diagrams for Modeling a Class of Hybrid Dynamic Systems</t>
  </si>
  <si>
    <t>10.1109/cdc.2005.1582820</t>
  </si>
  <si>
    <t>L. Pedro</t>
  </si>
  <si>
    <t>Foundations for a Domain Specific Modeling Language Prototyping Environment A compositional approach</t>
  </si>
  <si>
    <t>Nuno Amalio, Juan de Lara, Esther Guerra</t>
  </si>
  <si>
    <t>Fragmenta: A theory of fragmentation for MDE</t>
  </si>
  <si>
    <t>10.1109/models.2015.7338241</t>
  </si>
  <si>
    <t>Markus Völter, Eelco Visser</t>
  </si>
  <si>
    <t>Language extension and composition with language workbenches</t>
  </si>
  <si>
    <t>10.1145/1869542.1869623</t>
  </si>
  <si>
    <t>Holger Krahn, Bernhard Rumpe, Steven Völkel</t>
  </si>
  <si>
    <t>MontiCore: a framework for compositional development of domain specific languages</t>
  </si>
  <si>
    <t>10.1007/s10009-010-0142-1</t>
  </si>
  <si>
    <t>YES</t>
  </si>
  <si>
    <t>MAYBE</t>
  </si>
  <si>
    <t>Frederic Boulanger, Cecile Hardebolle, Christophe Jacquet, Dominique Marcadet</t>
  </si>
  <si>
    <t>Semantic Adaptation for Models of Computation</t>
  </si>
  <si>
    <t>10.1109/acsd.2011.17</t>
  </si>
  <si>
    <t>References already KNOWN 7:</t>
  </si>
  <si>
    <t>Eugene Syriani, H. Vangheluwe, Raphael Mannadiar, C. Hansen, Simon Van Mierlo, Hüseyin Ergin</t>
  </si>
  <si>
    <t>AToMPM: A Web-based Modeling Environment</t>
  </si>
  <si>
    <t>https://www.semanticscholar.org/paper/AToMPM%3A-A-Web-based-Modeling-Environment-Syriani-Vangheluwe/a01b64e3c57df5ca9da2b6e6cd051b46c69cc54f</t>
  </si>
  <si>
    <t>B Barroca, S Mustafiz, S Van Mierlo… </t>
  </si>
  <si>
    <t>Integrating a neutral action language in a DEVS modelling environment.</t>
  </si>
  <si>
    <t>https://pdfs.semanticscholar.org/9c6e/9f7b3c57e45d9f3f9fa3263606a748fef9f9.pdf</t>
  </si>
  <si>
    <t>T Degueule, B Combemale, A Blouin, O Barais… </t>
  </si>
  <si>
    <t>Melange: A meta-language for modular and reusable development of dsls</t>
  </si>
  <si>
    <t>https://dl.acm.org/doi/abs/10.1145/2814251.2814252</t>
  </si>
  <si>
    <t>Lacoste-Julien, S., Vangheluwe, H., Lara, J.D., Mosterman, P.J.</t>
  </si>
  <si>
    <t>Meta-modelling hybrid formalisms</t>
  </si>
  <si>
    <t>https://ieeexplore.ieee.org/abstract/document/1393852/?casa_…0Eftyi5vQ28824haNt1Mwj1kkzzAkUlzgdRghzQaXzB2jEzqeahhOIzsXYuQ</t>
  </si>
  <si>
    <t>S Van Mierlo, B Barroca, H Vangheluwe, E Syriani… </t>
  </si>
  <si>
    <t>Multi-level modelling in the Modelverse.</t>
  </si>
  <si>
    <t>http://miso.es/multi/2014/proceedings_MULTI.pdf#page=89</t>
  </si>
  <si>
    <t>L. Kats, E. Visser</t>
  </si>
  <si>
    <t>The spoofax language workbench: rules for declarative specification of languages and IDEs</t>
  </si>
  <si>
    <t>https://doi.org/10.1145/1869459.1869497</t>
  </si>
  <si>
    <t>10.1145/1869459.1869497</t>
  </si>
  <si>
    <t>S Živković, D Karagiannis </t>
  </si>
  <si>
    <t>Towards metamodelling-in-the-large: Interface-based composition for modular metamodel development</t>
  </si>
  <si>
    <t>https://link.springer.com/chapter/10.1007/978-3-319-19237-6_26</t>
  </si>
  <si>
    <t>Cited by NEW 8:</t>
  </si>
  <si>
    <t>C Gomes, C Thule, D Broman, PG Larsen… </t>
  </si>
  <si>
    <t>Co-simulation: State of the art</t>
  </si>
  <si>
    <t>https://arxiv.org/abs/1702.00686</t>
  </si>
  <si>
    <t>Co-simulation: a survey</t>
  </si>
  <si>
    <t>https://dl.acm.org/doi/abs/10.1145/3179993</t>
  </si>
  <si>
    <t>S Mustafiz, C Gomes, H Vangheluwe… </t>
  </si>
  <si>
    <t>Modular design of hybrid languages by explicit modeling of semantic adaptation</t>
  </si>
  <si>
    <t>https://ieeexplore.ieee.org/abstract/document/7918835/</t>
  </si>
  <si>
    <t>T Degueule</t>
  </si>
  <si>
    <t>Composition and interoperability for external domain-specific language engineering</t>
  </si>
  <si>
    <t>https://www.theses.fr/2016REN1S093</t>
  </si>
  <si>
    <t>N</t>
  </si>
  <si>
    <t>C Gomes</t>
  </si>
  <si>
    <t>Property preservation in co-simulation</t>
  </si>
  <si>
    <t>https://doc.anet.be/docman/docman.phtml?file=.irua.57f437.163840.pdf</t>
  </si>
  <si>
    <t>Y Maris</t>
  </si>
  <si>
    <t>Dynamic Structure Causal Block Diagrams</t>
  </si>
  <si>
    <t>http://msdl.cs.mcgill.ca/people/yves/thesis.pdf</t>
  </si>
  <si>
    <t>B Van Acker, C Gomes, J Denil, B Meyers</t>
  </si>
  <si>
    <t>Co-simulation</t>
  </si>
  <si>
    <t>https://pdfs.semanticscholar.org/6ce6/02b9947ebdd4d6479727332b9ac29b70def6.pdf</t>
  </si>
  <si>
    <t>Composition et interopérabilité pour l'ingénierie des langages dédiés externes</t>
  </si>
  <si>
    <t>https://tel.archives-ouvertes.fr/tel-01488300/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</si>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</sst>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11" fillId="0" borderId="0" xfId="0" applyFont="1" applyAlignment="1"/>
    <xf numFmtId="0" fontId="4" fillId="3" borderId="0" xfId="0" applyFont="1" applyFill="1" applyAlignment="1"/>
    <xf numFmtId="0" fontId="9" fillId="0" borderId="0" xfId="0" applyFont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5" fillId="6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45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xiv.org/abs/1702.00686" TargetMode="External"/><Relationship Id="rId13" Type="http://schemas.openxmlformats.org/officeDocument/2006/relationships/hyperlink" Target="http://msdl.cs.mcgill.ca/people/yves/thesis.pdf" TargetMode="External"/><Relationship Id="rId3" Type="http://schemas.openxmlformats.org/officeDocument/2006/relationships/hyperlink" Target="https://dl.acm.org/doi/abs/10.1145/2814251.2814252" TargetMode="External"/><Relationship Id="rId7" Type="http://schemas.openxmlformats.org/officeDocument/2006/relationships/hyperlink" Target="https://link.springer.com/chapter/10.1007/978-3-319-19237-6_26" TargetMode="External"/><Relationship Id="rId12" Type="http://schemas.openxmlformats.org/officeDocument/2006/relationships/hyperlink" Target="https://doc.anet.be/docman/docman.phtml?file=.irua.57f437.163840.pdf" TargetMode="External"/><Relationship Id="rId2" Type="http://schemas.openxmlformats.org/officeDocument/2006/relationships/hyperlink" Target="https://pdfs.semanticscholar.org/9c6e/9f7b3c57e45d9f3f9fa3263606a748fef9f9.pdf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semanticscholar.org/paper/AToMPM%3A-A-Web-based-Modeling-Environment-Syriani-Vangheluwe/a01b64e3c57df5ca9da2b6e6cd051b46c69cc54f" TargetMode="External"/><Relationship Id="rId6" Type="http://schemas.openxmlformats.org/officeDocument/2006/relationships/hyperlink" Target="https://doi.org/10.1145/1869459.1869497" TargetMode="External"/><Relationship Id="rId11" Type="http://schemas.openxmlformats.org/officeDocument/2006/relationships/hyperlink" Target="https://www.theses.fr/2016REN1S093" TargetMode="External"/><Relationship Id="rId5" Type="http://schemas.openxmlformats.org/officeDocument/2006/relationships/hyperlink" Target="http://miso.es/multi/2014/proceedings_MULTI.pdf" TargetMode="External"/><Relationship Id="rId15" Type="http://schemas.openxmlformats.org/officeDocument/2006/relationships/hyperlink" Target="https://tel.archives-ouvertes.fr/tel-01488300/" TargetMode="External"/><Relationship Id="rId10" Type="http://schemas.openxmlformats.org/officeDocument/2006/relationships/hyperlink" Target="https://ieeexplore.ieee.org/abstract/document/7918835/" TargetMode="External"/><Relationship Id="rId4" Type="http://schemas.openxmlformats.org/officeDocument/2006/relationships/hyperlink" Target="https://ieeexplore.ieee.org/abstract/document/1393852/?casa_%E2%80%A60Eftyi5vQ28824haNt1Mwj1kkzzAkUlzgdRghzQaXzB2jEzqeahhOIzsXYuQ" TargetMode="External"/><Relationship Id="rId9" Type="http://schemas.openxmlformats.org/officeDocument/2006/relationships/hyperlink" Target="https://dl.acm.org/doi/abs/10.1145/3179993" TargetMode="External"/><Relationship Id="rId14" Type="http://schemas.openxmlformats.org/officeDocument/2006/relationships/hyperlink" Target="https://pdfs.semanticscholar.org/6ce6/02b9947ebdd4d6479727332b9ac29b70def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68.14062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103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0" t="s">
        <v>104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HYPERLINK("https://doi.org/10.1007/978-3-319-32467-8_68")</f>
        <v>https://doi.org/10.1007/978-3-319-32467-8_68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2013</v>
      </c>
      <c r="E9" s="8"/>
      <c r="F9" s="10"/>
      <c r="G9" s="10"/>
      <c r="H9" s="19" t="str">
        <f t="shared" ref="H9:H21" si="0">IF(I9=R9,I9,IF(AND(I9="YES",R9="MAYBE"),"YES",IF(AND(I9="MAYBE",R9="YES"),"YES",IF(OR(AND(I9="NO",R9="YES"),AND(I9="YES",R9="NO")),"MAYBE","NO"))))</f>
        <v>NO</v>
      </c>
      <c r="I9" s="11" t="s">
        <v>21</v>
      </c>
      <c r="J9" s="12"/>
      <c r="K9" s="12"/>
      <c r="L9" s="13"/>
      <c r="M9" s="13"/>
      <c r="N9" s="13"/>
      <c r="O9" s="13"/>
      <c r="P9" s="14"/>
      <c r="Q9" s="14"/>
      <c r="R9" s="22" t="s">
        <v>21</v>
      </c>
      <c r="S9" s="15"/>
      <c r="T9" s="15"/>
      <c r="U9" s="23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22</v>
      </c>
      <c r="C10" s="8" t="s">
        <v>23</v>
      </c>
      <c r="D10" s="8">
        <v>2010</v>
      </c>
      <c r="E10" s="8"/>
      <c r="F10" s="24" t="str">
        <f>HYPERLINK("https://doi.org/10.1007/978-3-642-12107-4_19")</f>
        <v>https://doi.org/10.1007/978-3-642-12107-4_19</v>
      </c>
      <c r="G10" s="10" t="s">
        <v>24</v>
      </c>
      <c r="H10" s="19" t="str">
        <f t="shared" si="0"/>
        <v>NO</v>
      </c>
      <c r="I10" s="11" t="s">
        <v>21</v>
      </c>
      <c r="J10" s="12"/>
      <c r="K10" s="12"/>
      <c r="L10" s="13"/>
      <c r="M10" s="13"/>
      <c r="N10" s="13"/>
      <c r="O10" s="13"/>
      <c r="P10" s="14"/>
      <c r="Q10" s="14"/>
      <c r="R10" s="22" t="s">
        <v>21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25</v>
      </c>
      <c r="C11" s="8" t="s">
        <v>26</v>
      </c>
      <c r="D11" s="8">
        <v>2012</v>
      </c>
      <c r="E11" s="8"/>
      <c r="F11" s="24" t="str">
        <f>HYPERLINK("https://doi.org/10.1007/978-3-642-31095-9_9")</f>
        <v>https://doi.org/10.1007/978-3-642-31095-9_9</v>
      </c>
      <c r="G11" s="10" t="s">
        <v>27</v>
      </c>
      <c r="H11" s="19" t="str">
        <f t="shared" si="0"/>
        <v>NO</v>
      </c>
      <c r="I11" s="11" t="s">
        <v>21</v>
      </c>
      <c r="J11" s="12"/>
      <c r="K11" s="12"/>
      <c r="L11" s="13"/>
      <c r="M11" s="13"/>
      <c r="N11" s="13"/>
      <c r="O11" s="13"/>
      <c r="P11" s="14"/>
      <c r="Q11" s="14"/>
      <c r="R11" s="22" t="s">
        <v>21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28</v>
      </c>
      <c r="C12" s="8" t="s">
        <v>29</v>
      </c>
      <c r="D12" s="8">
        <v>1999</v>
      </c>
      <c r="E12" s="8"/>
      <c r="F12" s="24" t="str">
        <f>HYPERLINK("https://doi.org/10.1007/3-540-48983-5_17")</f>
        <v>https://doi.org/10.1007/3-540-48983-5_17</v>
      </c>
      <c r="G12" s="10" t="s">
        <v>30</v>
      </c>
      <c r="H12" s="19" t="str">
        <f t="shared" si="0"/>
        <v>NO</v>
      </c>
      <c r="I12" s="11" t="s">
        <v>21</v>
      </c>
      <c r="J12" s="12"/>
      <c r="K12" s="12"/>
      <c r="L12" s="13"/>
      <c r="M12" s="13"/>
      <c r="N12" s="13"/>
      <c r="O12" s="13"/>
      <c r="P12" s="14"/>
      <c r="Q12" s="14"/>
      <c r="R12" s="22" t="s">
        <v>21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31</v>
      </c>
      <c r="C13" s="8" t="s">
        <v>32</v>
      </c>
      <c r="D13" s="8">
        <v>2013</v>
      </c>
      <c r="E13" s="8"/>
      <c r="F13" s="9"/>
      <c r="G13" s="10"/>
      <c r="H13" s="19" t="str">
        <f t="shared" si="0"/>
        <v>NO</v>
      </c>
      <c r="I13" s="11" t="s">
        <v>21</v>
      </c>
      <c r="J13" s="12"/>
      <c r="K13" s="12"/>
      <c r="L13" s="13"/>
      <c r="M13" s="13"/>
      <c r="N13" s="13"/>
      <c r="O13" s="13"/>
      <c r="P13" s="14"/>
      <c r="Q13" s="14"/>
      <c r="R13" s="22" t="s">
        <v>21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33</v>
      </c>
      <c r="C14" s="8" t="s">
        <v>34</v>
      </c>
      <c r="D14" s="8">
        <v>2014</v>
      </c>
      <c r="E14" s="8"/>
      <c r="F14" s="10"/>
      <c r="G14" s="10"/>
      <c r="H14" s="19" t="str">
        <f t="shared" si="0"/>
        <v>NO</v>
      </c>
      <c r="I14" s="11" t="s">
        <v>21</v>
      </c>
      <c r="J14" s="12"/>
      <c r="K14" s="12"/>
      <c r="L14" s="13"/>
      <c r="M14" s="13"/>
      <c r="N14" s="13"/>
      <c r="O14" s="13"/>
      <c r="P14" s="14"/>
      <c r="Q14" s="14"/>
      <c r="R14" s="22" t="s">
        <v>21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35</v>
      </c>
      <c r="C15" s="8" t="s">
        <v>36</v>
      </c>
      <c r="D15" s="8">
        <v>2015</v>
      </c>
      <c r="E15" s="8"/>
      <c r="F15" s="9"/>
      <c r="G15" s="10"/>
      <c r="H15" s="19" t="str">
        <f t="shared" si="0"/>
        <v>NO</v>
      </c>
      <c r="I15" s="11" t="s">
        <v>21</v>
      </c>
      <c r="J15" s="12"/>
      <c r="K15" s="12"/>
      <c r="L15" s="13"/>
      <c r="M15" s="13"/>
      <c r="N15" s="13"/>
      <c r="O15" s="13"/>
      <c r="P15" s="14"/>
      <c r="Q15" s="14"/>
      <c r="R15" s="25" t="s">
        <v>21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37</v>
      </c>
      <c r="C16" s="8" t="s">
        <v>38</v>
      </c>
      <c r="D16" s="8">
        <v>2005</v>
      </c>
      <c r="E16" s="8"/>
      <c r="F16" s="24" t="str">
        <f>HYPERLINK("https://doi.org/10.1109/cdc.2005.1582820")</f>
        <v>https://doi.org/10.1109/cdc.2005.1582820</v>
      </c>
      <c r="G16" s="10" t="s">
        <v>39</v>
      </c>
      <c r="H16" s="19" t="str">
        <f t="shared" si="0"/>
        <v>NO</v>
      </c>
      <c r="I16" s="11" t="s">
        <v>21</v>
      </c>
      <c r="J16" s="12"/>
      <c r="K16" s="12"/>
      <c r="L16" s="13"/>
      <c r="M16" s="13"/>
      <c r="N16" s="13"/>
      <c r="O16" s="13"/>
      <c r="P16" s="14"/>
      <c r="Q16" s="14"/>
      <c r="R16" s="22" t="s">
        <v>21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40</v>
      </c>
      <c r="C17" s="8" t="s">
        <v>41</v>
      </c>
      <c r="D17" s="8">
        <v>2008</v>
      </c>
      <c r="E17" s="8"/>
      <c r="F17" s="10"/>
      <c r="G17" s="10"/>
      <c r="H17" s="19" t="str">
        <f t="shared" si="0"/>
        <v>NO</v>
      </c>
      <c r="I17" s="11" t="s">
        <v>21</v>
      </c>
      <c r="J17" s="12"/>
      <c r="K17" s="12"/>
      <c r="L17" s="13"/>
      <c r="M17" s="13"/>
      <c r="N17" s="13"/>
      <c r="O17" s="13"/>
      <c r="P17" s="14"/>
      <c r="Q17" s="14"/>
      <c r="R17" s="22" t="s">
        <v>21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42</v>
      </c>
      <c r="C18" s="8" t="s">
        <v>43</v>
      </c>
      <c r="D18" s="8">
        <v>2015</v>
      </c>
      <c r="E18" s="8"/>
      <c r="F18" s="24" t="str">
        <f>HYPERLINK("https://doi.org/10.1109/models.2015.7338241")</f>
        <v>https://doi.org/10.1109/models.2015.7338241</v>
      </c>
      <c r="G18" s="10" t="s">
        <v>44</v>
      </c>
      <c r="H18" s="19" t="str">
        <f t="shared" si="0"/>
        <v>NO</v>
      </c>
      <c r="I18" s="11" t="s">
        <v>21</v>
      </c>
      <c r="J18" s="12"/>
      <c r="K18" s="12"/>
      <c r="L18" s="13"/>
      <c r="M18" s="13"/>
      <c r="N18" s="13"/>
      <c r="O18" s="13"/>
      <c r="P18" s="14"/>
      <c r="Q18" s="14"/>
      <c r="R18" s="22" t="s">
        <v>21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45</v>
      </c>
      <c r="C19" s="8" t="s">
        <v>46</v>
      </c>
      <c r="D19" s="8">
        <v>2010</v>
      </c>
      <c r="E19" s="8"/>
      <c r="F19" s="24" t="str">
        <f>HYPERLINK("https://doi.org/10.1145/1869542.1869623")</f>
        <v>https://doi.org/10.1145/1869542.1869623</v>
      </c>
      <c r="G19" s="10" t="s">
        <v>47</v>
      </c>
      <c r="H19" s="19" t="str">
        <f t="shared" si="0"/>
        <v>NO</v>
      </c>
      <c r="I19" s="11" t="s">
        <v>21</v>
      </c>
      <c r="J19" s="12"/>
      <c r="K19" s="12"/>
      <c r="L19" s="13"/>
      <c r="M19" s="13"/>
      <c r="N19" s="13"/>
      <c r="O19" s="13"/>
      <c r="P19" s="14"/>
      <c r="Q19" s="14"/>
      <c r="R19" s="22" t="s">
        <v>21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48</v>
      </c>
      <c r="C20" s="8" t="s">
        <v>49</v>
      </c>
      <c r="D20" s="8">
        <v>2010</v>
      </c>
      <c r="E20" s="8"/>
      <c r="F20" s="24" t="str">
        <f>HYPERLINK("https://doi.org/10.1007/s10009-010-0142-1")</f>
        <v>https://doi.org/10.1007/s10009-010-0142-1</v>
      </c>
      <c r="G20" s="10" t="s">
        <v>50</v>
      </c>
      <c r="H20" s="19" t="str">
        <f t="shared" si="0"/>
        <v>YES</v>
      </c>
      <c r="I20" s="22" t="s">
        <v>51</v>
      </c>
      <c r="J20" s="12"/>
      <c r="K20" s="12"/>
      <c r="L20" s="13"/>
      <c r="M20" s="13"/>
      <c r="N20" s="13"/>
      <c r="O20" s="13"/>
      <c r="P20" s="14"/>
      <c r="Q20" s="14"/>
      <c r="R20" s="22" t="s">
        <v>52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53</v>
      </c>
      <c r="C21" s="8" t="s">
        <v>54</v>
      </c>
      <c r="D21" s="8">
        <v>2011</v>
      </c>
      <c r="E21" s="8"/>
      <c r="F21" s="24" t="str">
        <f>HYPERLINK("https://doi.org/10.1109/acsd.2011.17")</f>
        <v>https://doi.org/10.1109/acsd.2011.17</v>
      </c>
      <c r="G21" s="10" t="s">
        <v>55</v>
      </c>
      <c r="H21" s="19" t="str">
        <f t="shared" si="0"/>
        <v>NO</v>
      </c>
      <c r="I21" s="11" t="s">
        <v>21</v>
      </c>
      <c r="J21" s="12"/>
      <c r="K21" s="12"/>
      <c r="L21" s="13"/>
      <c r="M21" s="13"/>
      <c r="N21" s="13"/>
      <c r="O21" s="13"/>
      <c r="P21" s="14"/>
      <c r="Q21" s="14"/>
      <c r="R21" s="22" t="s">
        <v>21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/>
      <c r="C22" s="8"/>
      <c r="D22" s="8"/>
      <c r="E22" s="8"/>
      <c r="F22" s="10"/>
      <c r="G22" s="10"/>
      <c r="H22" s="19"/>
      <c r="I22" s="11"/>
      <c r="J22" s="12"/>
      <c r="K22" s="12"/>
      <c r="L22" s="13"/>
      <c r="M22" s="13"/>
      <c r="N22" s="13"/>
      <c r="O22" s="13"/>
      <c r="P22" s="14"/>
      <c r="Q22" s="14"/>
      <c r="R22" s="11"/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56</v>
      </c>
      <c r="C23" s="8"/>
      <c r="D23" s="8"/>
      <c r="E23" s="8"/>
      <c r="F23" s="10"/>
      <c r="G23" s="10"/>
      <c r="H23" s="19"/>
      <c r="I23" s="11"/>
      <c r="J23" s="12"/>
      <c r="K23" s="12"/>
      <c r="L23" s="13"/>
      <c r="M23" s="13"/>
      <c r="N23" s="13"/>
      <c r="O23" s="13"/>
      <c r="P23" s="14"/>
      <c r="Q23" s="14"/>
      <c r="R23" s="11"/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/>
      <c r="C24" s="8"/>
      <c r="D24" s="8"/>
      <c r="E24" s="8"/>
      <c r="F24" s="10"/>
      <c r="G24" s="10"/>
      <c r="H24" s="19"/>
      <c r="I24" s="11"/>
      <c r="J24" s="12"/>
      <c r="K24" s="12"/>
      <c r="L24" s="13"/>
      <c r="M24" s="13"/>
      <c r="N24" s="13"/>
      <c r="O24" s="13"/>
      <c r="P24" s="14"/>
      <c r="Q24" s="14"/>
      <c r="R24" s="11"/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57</v>
      </c>
      <c r="C25" s="8" t="s">
        <v>58</v>
      </c>
      <c r="D25" s="8">
        <v>2013</v>
      </c>
      <c r="E25" s="8"/>
      <c r="F25" s="24" t="s">
        <v>59</v>
      </c>
      <c r="G25" s="10"/>
      <c r="H25" s="26" t="s">
        <v>51</v>
      </c>
      <c r="I25" s="22" t="s">
        <v>51</v>
      </c>
      <c r="J25" s="27" t="b">
        <v>1</v>
      </c>
      <c r="K25" s="27" t="b">
        <v>1</v>
      </c>
      <c r="L25" s="28" t="b">
        <v>0</v>
      </c>
      <c r="M25" s="28" t="b">
        <v>0</v>
      </c>
      <c r="N25" s="28" t="b">
        <v>0</v>
      </c>
      <c r="O25" s="28" t="b">
        <v>0</v>
      </c>
      <c r="P25" s="28" t="b">
        <v>0</v>
      </c>
      <c r="Q25" s="28" t="b">
        <v>0</v>
      </c>
      <c r="R25" s="22" t="s">
        <v>51</v>
      </c>
      <c r="S25" s="29" t="b">
        <v>1</v>
      </c>
      <c r="T25" s="29" t="b">
        <v>1</v>
      </c>
      <c r="U25" s="23" t="b">
        <v>0</v>
      </c>
      <c r="V25" s="23" t="b">
        <v>0</v>
      </c>
      <c r="W25" s="23" t="b">
        <v>0</v>
      </c>
      <c r="X25" s="23" t="b">
        <v>0</v>
      </c>
      <c r="Y25" s="23" t="b">
        <v>0</v>
      </c>
      <c r="Z25" s="23" t="b">
        <v>0</v>
      </c>
      <c r="AA25" s="7"/>
    </row>
    <row r="26" spans="1:27" ht="15.75" customHeight="1" x14ac:dyDescent="0.2">
      <c r="A26" s="8"/>
      <c r="B26" s="8" t="s">
        <v>60</v>
      </c>
      <c r="C26" s="8" t="s">
        <v>61</v>
      </c>
      <c r="D26" s="8">
        <v>2015</v>
      </c>
      <c r="E26" s="8"/>
      <c r="F26" s="24" t="s">
        <v>62</v>
      </c>
      <c r="G26" s="10"/>
      <c r="H26" s="26" t="s">
        <v>21</v>
      </c>
      <c r="I26" s="22" t="s">
        <v>21</v>
      </c>
      <c r="J26" s="12"/>
      <c r="K26" s="12"/>
      <c r="L26" s="13"/>
      <c r="M26" s="13"/>
      <c r="N26" s="13"/>
      <c r="O26" s="13"/>
      <c r="P26" s="14"/>
      <c r="Q26" s="14"/>
      <c r="R26" s="22" t="s">
        <v>21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 t="s">
        <v>63</v>
      </c>
      <c r="C27" s="8" t="s">
        <v>64</v>
      </c>
      <c r="D27" s="8">
        <v>2015</v>
      </c>
      <c r="E27" s="8"/>
      <c r="F27" s="24" t="s">
        <v>65</v>
      </c>
      <c r="G27" s="10"/>
      <c r="H27" s="26" t="s">
        <v>21</v>
      </c>
      <c r="I27" s="25" t="s">
        <v>21</v>
      </c>
      <c r="J27" s="12"/>
      <c r="K27" s="12"/>
      <c r="L27" s="13"/>
      <c r="M27" s="13"/>
      <c r="N27" s="13"/>
      <c r="O27" s="13"/>
      <c r="P27" s="14"/>
      <c r="Q27" s="14"/>
      <c r="R27" s="25" t="s">
        <v>21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 t="s">
        <v>66</v>
      </c>
      <c r="C28" s="8" t="s">
        <v>67</v>
      </c>
      <c r="D28" s="8">
        <v>2004</v>
      </c>
      <c r="E28" s="8"/>
      <c r="F28" s="24" t="s">
        <v>68</v>
      </c>
      <c r="G28" s="10"/>
      <c r="H28" s="26" t="s">
        <v>21</v>
      </c>
      <c r="I28" s="22" t="s">
        <v>21</v>
      </c>
      <c r="J28" s="27" t="b">
        <v>1</v>
      </c>
      <c r="K28" s="27" t="b">
        <v>0</v>
      </c>
      <c r="L28" s="28" t="b">
        <v>0</v>
      </c>
      <c r="M28" s="28" t="b">
        <v>0</v>
      </c>
      <c r="N28" s="28" t="b">
        <v>0</v>
      </c>
      <c r="O28" s="28" t="b">
        <v>0</v>
      </c>
      <c r="P28" s="28" t="b">
        <v>0</v>
      </c>
      <c r="Q28" s="28" t="b">
        <v>0</v>
      </c>
      <c r="R28" s="22" t="s">
        <v>21</v>
      </c>
      <c r="S28" s="29" t="b">
        <v>0</v>
      </c>
      <c r="T28" s="29" t="b">
        <v>0</v>
      </c>
      <c r="U28" s="23" t="b">
        <v>0</v>
      </c>
      <c r="V28" s="23" t="b">
        <v>0</v>
      </c>
      <c r="W28" s="23" t="b">
        <v>0</v>
      </c>
      <c r="X28" s="23" t="b">
        <v>0</v>
      </c>
      <c r="Y28" s="23" t="b">
        <v>0</v>
      </c>
      <c r="Z28" s="23" t="b">
        <v>0</v>
      </c>
      <c r="AA28" s="7"/>
    </row>
    <row r="29" spans="1:27" ht="15.75" customHeight="1" x14ac:dyDescent="0.2">
      <c r="A29" s="8"/>
      <c r="B29" s="8" t="s">
        <v>69</v>
      </c>
      <c r="C29" s="8" t="s">
        <v>70</v>
      </c>
      <c r="D29" s="8">
        <v>2014</v>
      </c>
      <c r="E29" s="8"/>
      <c r="F29" s="24" t="s">
        <v>71</v>
      </c>
      <c r="G29" s="10"/>
      <c r="H29" s="26" t="s">
        <v>21</v>
      </c>
      <c r="I29" s="22" t="s">
        <v>21</v>
      </c>
      <c r="J29" s="12"/>
      <c r="K29" s="12"/>
      <c r="L29" s="13"/>
      <c r="M29" s="13"/>
      <c r="N29" s="13"/>
      <c r="O29" s="13"/>
      <c r="P29" s="14"/>
      <c r="Q29" s="14"/>
      <c r="R29" s="22" t="s">
        <v>21</v>
      </c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 t="s">
        <v>72</v>
      </c>
      <c r="C30" s="8" t="s">
        <v>73</v>
      </c>
      <c r="D30" s="8">
        <v>2010</v>
      </c>
      <c r="E30" s="8"/>
      <c r="F30" s="24" t="s">
        <v>74</v>
      </c>
      <c r="G30" s="10" t="s">
        <v>75</v>
      </c>
      <c r="H30" s="26" t="s">
        <v>21</v>
      </c>
      <c r="I30" s="22" t="s">
        <v>21</v>
      </c>
      <c r="J30" s="12"/>
      <c r="K30" s="12"/>
      <c r="L30" s="13"/>
      <c r="M30" s="13"/>
      <c r="N30" s="13"/>
      <c r="O30" s="13"/>
      <c r="P30" s="14"/>
      <c r="Q30" s="14"/>
      <c r="R30" s="22" t="s">
        <v>21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76</v>
      </c>
      <c r="C31" s="8" t="s">
        <v>77</v>
      </c>
      <c r="D31" s="8">
        <v>2015</v>
      </c>
      <c r="E31" s="8"/>
      <c r="F31" s="24" t="s">
        <v>78</v>
      </c>
      <c r="G31" s="10"/>
      <c r="H31" s="26" t="s">
        <v>21</v>
      </c>
      <c r="I31" s="22" t="s">
        <v>21</v>
      </c>
      <c r="J31" s="12"/>
      <c r="K31" s="12"/>
      <c r="L31" s="13"/>
      <c r="M31" s="13"/>
      <c r="N31" s="13"/>
      <c r="O31" s="13"/>
      <c r="P31" s="14"/>
      <c r="Q31" s="14"/>
      <c r="R31" s="22" t="s">
        <v>21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/>
      <c r="C32" s="8"/>
      <c r="D32" s="8"/>
      <c r="E32" s="8"/>
      <c r="F32" s="10"/>
      <c r="G32" s="10"/>
      <c r="H32" s="19"/>
      <c r="I32" s="11"/>
      <c r="J32" s="12"/>
      <c r="K32" s="12"/>
      <c r="L32" s="13"/>
      <c r="M32" s="13"/>
      <c r="N32" s="13"/>
      <c r="O32" s="13"/>
      <c r="P32" s="14"/>
      <c r="Q32" s="14"/>
      <c r="R32" s="11"/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 x14ac:dyDescent="0.2">
      <c r="A33" s="8"/>
      <c r="B33" s="8"/>
      <c r="C33" s="8"/>
      <c r="D33" s="8"/>
      <c r="E33" s="8"/>
      <c r="F33" s="10"/>
      <c r="G33" s="10"/>
      <c r="H33" s="19"/>
      <c r="I33" s="11"/>
      <c r="J33" s="12"/>
      <c r="K33" s="12"/>
      <c r="L33" s="13"/>
      <c r="M33" s="13"/>
      <c r="N33" s="13"/>
      <c r="O33" s="13"/>
      <c r="P33" s="14"/>
      <c r="Q33" s="14"/>
      <c r="R33" s="11"/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/>
      <c r="C34" s="8"/>
      <c r="D34" s="8"/>
      <c r="E34" s="8"/>
      <c r="F34" s="17"/>
      <c r="G34" s="10"/>
      <c r="H34" s="19"/>
      <c r="I34" s="21"/>
      <c r="J34" s="12"/>
      <c r="K34" s="12"/>
      <c r="L34" s="13"/>
      <c r="M34" s="13"/>
      <c r="N34" s="13"/>
      <c r="O34" s="13"/>
      <c r="P34" s="14"/>
      <c r="Q34" s="14"/>
      <c r="R34" s="18"/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/>
      <c r="C35" s="8"/>
      <c r="D35" s="8"/>
      <c r="E35" s="8"/>
      <c r="F35" s="10"/>
      <c r="G35" s="10"/>
      <c r="H35" s="19"/>
      <c r="I35" s="11"/>
      <c r="J35" s="12"/>
      <c r="K35" s="12"/>
      <c r="L35" s="13"/>
      <c r="M35" s="13"/>
      <c r="N35" s="13"/>
      <c r="O35" s="13"/>
      <c r="P35" s="14"/>
      <c r="Q35" s="14"/>
      <c r="R35" s="11"/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 t="s">
        <v>79</v>
      </c>
      <c r="C36" s="8"/>
      <c r="D36" s="8"/>
      <c r="E36" s="8"/>
      <c r="F36" s="17"/>
      <c r="G36" s="10"/>
      <c r="H36" s="19"/>
      <c r="I36" s="21"/>
      <c r="J36" s="12"/>
      <c r="K36" s="12"/>
      <c r="L36" s="13"/>
      <c r="M36" s="13"/>
      <c r="N36" s="13"/>
      <c r="O36" s="13"/>
      <c r="P36" s="14"/>
      <c r="Q36" s="14"/>
      <c r="R36" s="21"/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 x14ac:dyDescent="0.2">
      <c r="A37" s="8"/>
      <c r="B37" s="8"/>
      <c r="C37" s="8"/>
      <c r="D37" s="8"/>
      <c r="E37" s="8"/>
      <c r="F37" s="10"/>
      <c r="G37" s="10"/>
      <c r="H37" s="19"/>
      <c r="I37" s="11"/>
      <c r="J37" s="12"/>
      <c r="K37" s="12"/>
      <c r="L37" s="13"/>
      <c r="M37" s="13"/>
      <c r="N37" s="13"/>
      <c r="O37" s="13"/>
      <c r="P37" s="14"/>
      <c r="Q37" s="14"/>
      <c r="R37" s="11"/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 t="s">
        <v>80</v>
      </c>
      <c r="C38" s="8" t="s">
        <v>81</v>
      </c>
      <c r="D38" s="8">
        <v>2017</v>
      </c>
      <c r="E38" s="8"/>
      <c r="F38" s="24" t="s">
        <v>82</v>
      </c>
      <c r="G38" s="10"/>
      <c r="H38" s="19" t="str">
        <f t="shared" ref="H38:H45" si="1">IF(I38=R38,I38,IF(AND(I38="YES",R38="MAYBE"),"YES",IF(AND(I38="MAYBE",R38="YES"),"YES",IF(OR(AND(I38="NO",R38="YES"),AND(I38="YES",R38="NO")),"MAYBE","NO"))))</f>
        <v>NO</v>
      </c>
      <c r="I38" s="11" t="s">
        <v>21</v>
      </c>
      <c r="J38" s="12" t="b">
        <v>0</v>
      </c>
      <c r="K38" s="12" t="b">
        <v>0</v>
      </c>
      <c r="L38" s="13" t="b">
        <v>0</v>
      </c>
      <c r="M38" s="13" t="b">
        <v>0</v>
      </c>
      <c r="N38" s="13" t="b">
        <v>0</v>
      </c>
      <c r="O38" s="13" t="b">
        <v>0</v>
      </c>
      <c r="P38" s="14" t="b">
        <v>0</v>
      </c>
      <c r="Q38" s="14" t="b">
        <v>0</v>
      </c>
      <c r="R38" s="22" t="s">
        <v>21</v>
      </c>
      <c r="S38" s="15" t="b">
        <v>0</v>
      </c>
      <c r="T38" s="15" t="b">
        <v>0</v>
      </c>
      <c r="U38" s="16" t="b">
        <v>0</v>
      </c>
      <c r="V38" s="16" t="b">
        <v>0</v>
      </c>
      <c r="W38" s="16" t="b">
        <v>0</v>
      </c>
      <c r="X38" s="16" t="b">
        <v>0</v>
      </c>
      <c r="Y38" s="16" t="b">
        <v>0</v>
      </c>
      <c r="Z38" s="16" t="b">
        <v>0</v>
      </c>
      <c r="AA38" s="7"/>
    </row>
    <row r="39" spans="1:27" ht="15.75" customHeight="1" x14ac:dyDescent="0.2">
      <c r="A39" s="8"/>
      <c r="B39" s="8" t="s">
        <v>80</v>
      </c>
      <c r="C39" s="8" t="s">
        <v>83</v>
      </c>
      <c r="D39" s="8">
        <v>2018</v>
      </c>
      <c r="E39" s="8"/>
      <c r="F39" s="24" t="s">
        <v>84</v>
      </c>
      <c r="G39" s="10"/>
      <c r="H39" s="19" t="str">
        <f t="shared" si="1"/>
        <v>NO</v>
      </c>
      <c r="I39" s="11" t="s">
        <v>21</v>
      </c>
      <c r="J39" s="12" t="b">
        <v>0</v>
      </c>
      <c r="K39" s="12" t="b">
        <v>0</v>
      </c>
      <c r="L39" s="13" t="b">
        <v>0</v>
      </c>
      <c r="M39" s="13" t="b">
        <v>0</v>
      </c>
      <c r="N39" s="13" t="b">
        <v>0</v>
      </c>
      <c r="O39" s="13" t="b">
        <v>0</v>
      </c>
      <c r="P39" s="14" t="b">
        <v>0</v>
      </c>
      <c r="Q39" s="14" t="b">
        <v>0</v>
      </c>
      <c r="R39" s="22" t="s">
        <v>21</v>
      </c>
      <c r="S39" s="15" t="b">
        <v>0</v>
      </c>
      <c r="T39" s="15" t="b">
        <v>0</v>
      </c>
      <c r="U39" s="16" t="b">
        <v>0</v>
      </c>
      <c r="V39" s="16" t="b">
        <v>0</v>
      </c>
      <c r="W39" s="16" t="b">
        <v>0</v>
      </c>
      <c r="X39" s="16" t="b">
        <v>0</v>
      </c>
      <c r="Y39" s="16" t="b">
        <v>0</v>
      </c>
      <c r="Z39" s="16" t="b">
        <v>0</v>
      </c>
      <c r="AA39" s="7"/>
    </row>
    <row r="40" spans="1:27" ht="15.75" customHeight="1" x14ac:dyDescent="0.2">
      <c r="A40" s="8"/>
      <c r="B40" s="8" t="s">
        <v>85</v>
      </c>
      <c r="C40" s="8" t="s">
        <v>86</v>
      </c>
      <c r="D40" s="8">
        <v>2016</v>
      </c>
      <c r="E40" s="8"/>
      <c r="F40" s="24" t="s">
        <v>87</v>
      </c>
      <c r="G40" s="10"/>
      <c r="H40" s="19" t="str">
        <f t="shared" si="1"/>
        <v>NO</v>
      </c>
      <c r="I40" s="11" t="s">
        <v>21</v>
      </c>
      <c r="J40" s="12" t="b">
        <v>0</v>
      </c>
      <c r="K40" s="12" t="b">
        <v>0</v>
      </c>
      <c r="L40" s="13" t="b">
        <v>0</v>
      </c>
      <c r="M40" s="13" t="b">
        <v>0</v>
      </c>
      <c r="N40" s="13" t="b">
        <v>0</v>
      </c>
      <c r="O40" s="13" t="b">
        <v>0</v>
      </c>
      <c r="P40" s="14" t="b">
        <v>0</v>
      </c>
      <c r="Q40" s="14" t="b">
        <v>0</v>
      </c>
      <c r="R40" s="22" t="s">
        <v>21</v>
      </c>
      <c r="S40" s="15" t="b">
        <v>0</v>
      </c>
      <c r="T40" s="15" t="b">
        <v>0</v>
      </c>
      <c r="U40" s="16" t="b">
        <v>0</v>
      </c>
      <c r="V40" s="16" t="b">
        <v>0</v>
      </c>
      <c r="W40" s="16" t="b">
        <v>0</v>
      </c>
      <c r="X40" s="16" t="b">
        <v>0</v>
      </c>
      <c r="Y40" s="16" t="b">
        <v>0</v>
      </c>
      <c r="Z40" s="16" t="b">
        <v>0</v>
      </c>
      <c r="AA40" s="7"/>
    </row>
    <row r="41" spans="1:27" ht="15.75" customHeight="1" x14ac:dyDescent="0.2">
      <c r="A41" s="8"/>
      <c r="B41" s="8" t="s">
        <v>88</v>
      </c>
      <c r="C41" s="8" t="s">
        <v>89</v>
      </c>
      <c r="D41" s="8">
        <v>2016</v>
      </c>
      <c r="E41" s="8"/>
      <c r="F41" s="24" t="s">
        <v>90</v>
      </c>
      <c r="G41" s="10"/>
      <c r="H41" s="19" t="str">
        <f t="shared" si="1"/>
        <v>NO</v>
      </c>
      <c r="I41" s="11" t="s">
        <v>21</v>
      </c>
      <c r="J41" s="12" t="b">
        <v>0</v>
      </c>
      <c r="K41" s="12" t="b">
        <v>0</v>
      </c>
      <c r="L41" s="13" t="b">
        <v>0</v>
      </c>
      <c r="M41" s="13" t="b">
        <v>0</v>
      </c>
      <c r="N41" s="13" t="b">
        <v>0</v>
      </c>
      <c r="O41" s="13" t="b">
        <v>0</v>
      </c>
      <c r="P41" s="14" t="b">
        <v>0</v>
      </c>
      <c r="Q41" s="14" t="b">
        <v>0</v>
      </c>
      <c r="R41" s="22" t="s">
        <v>91</v>
      </c>
      <c r="S41" s="15" t="b">
        <v>0</v>
      </c>
      <c r="T41" s="15" t="b">
        <v>0</v>
      </c>
      <c r="U41" s="16" t="b">
        <v>0</v>
      </c>
      <c r="V41" s="16" t="b">
        <v>0</v>
      </c>
      <c r="W41" s="16" t="b">
        <v>0</v>
      </c>
      <c r="X41" s="16" t="b">
        <v>0</v>
      </c>
      <c r="Y41" s="16" t="b">
        <v>0</v>
      </c>
      <c r="Z41" s="16" t="b">
        <v>0</v>
      </c>
      <c r="AA41" s="7"/>
    </row>
    <row r="42" spans="1:27" ht="15.75" customHeight="1" x14ac:dyDescent="0.2">
      <c r="A42" s="8"/>
      <c r="B42" s="8" t="s">
        <v>92</v>
      </c>
      <c r="C42" s="8" t="s">
        <v>93</v>
      </c>
      <c r="D42" s="8">
        <v>2019</v>
      </c>
      <c r="E42" s="8"/>
      <c r="F42" s="24" t="s">
        <v>94</v>
      </c>
      <c r="G42" s="10"/>
      <c r="H42" s="19" t="str">
        <f t="shared" si="1"/>
        <v>NO</v>
      </c>
      <c r="I42" s="11" t="s">
        <v>21</v>
      </c>
      <c r="J42" s="12" t="b">
        <v>0</v>
      </c>
      <c r="K42" s="12" t="b">
        <v>0</v>
      </c>
      <c r="L42" s="13" t="b">
        <v>0</v>
      </c>
      <c r="M42" s="13" t="b">
        <v>0</v>
      </c>
      <c r="N42" s="13" t="b">
        <v>0</v>
      </c>
      <c r="O42" s="13" t="b">
        <v>0</v>
      </c>
      <c r="P42" s="14" t="b">
        <v>0</v>
      </c>
      <c r="Q42" s="14" t="b">
        <v>0</v>
      </c>
      <c r="R42" s="22" t="s">
        <v>21</v>
      </c>
      <c r="S42" s="15" t="b">
        <v>0</v>
      </c>
      <c r="T42" s="15" t="b">
        <v>0</v>
      </c>
      <c r="U42" s="16" t="b">
        <v>0</v>
      </c>
      <c r="V42" s="16" t="b">
        <v>0</v>
      </c>
      <c r="W42" s="16" t="b">
        <v>0</v>
      </c>
      <c r="X42" s="16" t="b">
        <v>0</v>
      </c>
      <c r="Y42" s="16" t="b">
        <v>0</v>
      </c>
      <c r="Z42" s="16" t="b">
        <v>0</v>
      </c>
      <c r="AA42" s="7"/>
    </row>
    <row r="43" spans="1:27" ht="15.75" customHeight="1" x14ac:dyDescent="0.2">
      <c r="A43" s="8"/>
      <c r="B43" s="8" t="s">
        <v>95</v>
      </c>
      <c r="C43" s="8" t="s">
        <v>96</v>
      </c>
      <c r="D43" s="8">
        <v>2016</v>
      </c>
      <c r="E43" s="8"/>
      <c r="F43" s="24" t="s">
        <v>97</v>
      </c>
      <c r="G43" s="10"/>
      <c r="H43" s="19" t="str">
        <f t="shared" si="1"/>
        <v>NO</v>
      </c>
      <c r="I43" s="11" t="s">
        <v>21</v>
      </c>
      <c r="J43" s="12" t="b">
        <v>0</v>
      </c>
      <c r="K43" s="12" t="b">
        <v>0</v>
      </c>
      <c r="L43" s="13" t="b">
        <v>0</v>
      </c>
      <c r="M43" s="13" t="b">
        <v>0</v>
      </c>
      <c r="N43" s="13" t="b">
        <v>0</v>
      </c>
      <c r="O43" s="13" t="b">
        <v>0</v>
      </c>
      <c r="P43" s="14" t="b">
        <v>0</v>
      </c>
      <c r="Q43" s="14" t="b">
        <v>0</v>
      </c>
      <c r="R43" s="22" t="s">
        <v>21</v>
      </c>
      <c r="S43" s="15" t="b">
        <v>0</v>
      </c>
      <c r="T43" s="15" t="b">
        <v>0</v>
      </c>
      <c r="U43" s="16" t="b">
        <v>0</v>
      </c>
      <c r="V43" s="16" t="b">
        <v>0</v>
      </c>
      <c r="W43" s="16" t="b">
        <v>0</v>
      </c>
      <c r="X43" s="16" t="b">
        <v>0</v>
      </c>
      <c r="Y43" s="16" t="b">
        <v>0</v>
      </c>
      <c r="Z43" s="16" t="b">
        <v>0</v>
      </c>
      <c r="AA43" s="7"/>
    </row>
    <row r="44" spans="1:27" ht="15.75" customHeight="1" x14ac:dyDescent="0.2">
      <c r="A44" s="8"/>
      <c r="B44" s="8" t="s">
        <v>98</v>
      </c>
      <c r="C44" s="8" t="s">
        <v>99</v>
      </c>
      <c r="D44" s="8"/>
      <c r="E44" s="8"/>
      <c r="F44" s="24" t="s">
        <v>100</v>
      </c>
      <c r="G44" s="10"/>
      <c r="H44" s="19" t="str">
        <f t="shared" si="1"/>
        <v>NO</v>
      </c>
      <c r="I44" s="11" t="s">
        <v>21</v>
      </c>
      <c r="J44" s="12" t="b">
        <v>0</v>
      </c>
      <c r="K44" s="12" t="b">
        <v>0</v>
      </c>
      <c r="L44" s="13" t="b">
        <v>0</v>
      </c>
      <c r="M44" s="13" t="b">
        <v>0</v>
      </c>
      <c r="N44" s="13" t="b">
        <v>0</v>
      </c>
      <c r="O44" s="13" t="b">
        <v>0</v>
      </c>
      <c r="P44" s="14" t="b">
        <v>0</v>
      </c>
      <c r="Q44" s="14" t="b">
        <v>0</v>
      </c>
      <c r="R44" s="22" t="s">
        <v>21</v>
      </c>
      <c r="S44" s="15" t="b">
        <v>0</v>
      </c>
      <c r="T44" s="15" t="b">
        <v>0</v>
      </c>
      <c r="U44" s="16" t="b">
        <v>0</v>
      </c>
      <c r="V44" s="16" t="b">
        <v>0</v>
      </c>
      <c r="W44" s="16" t="b">
        <v>0</v>
      </c>
      <c r="X44" s="16" t="b">
        <v>0</v>
      </c>
      <c r="Y44" s="16" t="b">
        <v>0</v>
      </c>
      <c r="Z44" s="16" t="b">
        <v>0</v>
      </c>
      <c r="AA44" s="7"/>
    </row>
    <row r="45" spans="1:27" ht="15.75" customHeight="1" x14ac:dyDescent="0.2">
      <c r="A45" s="8"/>
      <c r="B45" s="8" t="s">
        <v>88</v>
      </c>
      <c r="C45" s="8" t="s">
        <v>101</v>
      </c>
      <c r="D45" s="8">
        <v>2016</v>
      </c>
      <c r="E45" s="8"/>
      <c r="F45" s="24" t="s">
        <v>102</v>
      </c>
      <c r="G45" s="10"/>
      <c r="H45" s="19" t="str">
        <f t="shared" si="1"/>
        <v>NO</v>
      </c>
      <c r="I45" s="11" t="s">
        <v>21</v>
      </c>
      <c r="J45" s="12" t="b">
        <v>0</v>
      </c>
      <c r="K45" s="12" t="b">
        <v>0</v>
      </c>
      <c r="L45" s="13" t="b">
        <v>0</v>
      </c>
      <c r="M45" s="13" t="b">
        <v>0</v>
      </c>
      <c r="N45" s="13" t="b">
        <v>0</v>
      </c>
      <c r="O45" s="13" t="b">
        <v>0</v>
      </c>
      <c r="P45" s="14" t="b">
        <v>0</v>
      </c>
      <c r="Q45" s="14" t="b">
        <v>0</v>
      </c>
      <c r="R45" s="22" t="s">
        <v>21</v>
      </c>
      <c r="S45" s="15" t="b">
        <v>0</v>
      </c>
      <c r="T45" s="15" t="b">
        <v>0</v>
      </c>
      <c r="U45" s="16" t="b">
        <v>0</v>
      </c>
      <c r="V45" s="16" t="b">
        <v>0</v>
      </c>
      <c r="W45" s="16" t="b">
        <v>0</v>
      </c>
      <c r="X45" s="16" t="b">
        <v>0</v>
      </c>
      <c r="Y45" s="16" t="b">
        <v>0</v>
      </c>
      <c r="Z45" s="16" t="b">
        <v>0</v>
      </c>
      <c r="AA45" s="7"/>
    </row>
  </sheetData>
  <autoFilter ref="H1:H45"/>
  <conditionalFormatting sqref="H2:I45 R2:R45">
    <cfRule type="cellIs" dxfId="3" priority="1" operator="equal">
      <formula>"YES"</formula>
    </cfRule>
  </conditionalFormatting>
  <conditionalFormatting sqref="H2:I45 R2:R45">
    <cfRule type="cellIs" dxfId="2" priority="2" operator="equal">
      <formula>"MAYBE"</formula>
    </cfRule>
  </conditionalFormatting>
  <conditionalFormatting sqref="H2:I45 R2:R45">
    <cfRule type="cellIs" dxfId="1" priority="3" operator="equal">
      <formula>"NO"</formula>
    </cfRule>
  </conditionalFormatting>
  <conditionalFormatting sqref="I1:I45 R1:R45">
    <cfRule type="containsBlanks" dxfId="0" priority="5">
      <formula>LEN(TRIM(I1))=0</formula>
    </cfRule>
  </conditionalFormatting>
  <hyperlinks>
    <hyperlink ref="F25" r:id="rId1"/>
    <hyperlink ref="F26" r:id="rId2"/>
    <hyperlink ref="F27" r:id="rId3"/>
    <hyperlink ref="F28" r:id="rId4"/>
    <hyperlink ref="F29" r:id="rId5" location="page=89"/>
    <hyperlink ref="F30" r:id="rId6"/>
    <hyperlink ref="F31" r:id="rId7"/>
    <hyperlink ref="F38" r:id="rId8"/>
    <hyperlink ref="F39" r:id="rId9"/>
    <hyperlink ref="F40" r:id="rId10"/>
    <hyperlink ref="F41" r:id="rId11"/>
    <hyperlink ref="F42" r:id="rId12"/>
    <hyperlink ref="F43" r:id="rId13"/>
    <hyperlink ref="F44" r:id="rId14"/>
    <hyperlink ref="F45" r:id="rId15"/>
  </hyperlinks>
  <pageMargins left="0.7" right="0.7" top="0.78740157499999996" bottom="0.78740157499999996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2021-08-15T12:43:46Z</dcterms:modified>
</cp:coreProperties>
</file>