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F25" i="1"/>
  <c r="H24" i="1"/>
  <c r="H13" i="1"/>
  <c r="F13" i="1"/>
  <c r="H12" i="1"/>
  <c r="F12" i="1"/>
  <c r="H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<sst xmlns="http://schemas.openxmlformats.org/spreadsheetml/2006/main" count="78" uniqueCount="53">
  <si>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</si>
  <si>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</si>
  <si>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</si>
  <si>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</si>
  <si>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</si>
  <si>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</si>
  <si>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</si>
  <si>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</si>
  <si>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</si>
  <si>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</si>
  <si>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</si>
  <si>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</si>
  <si>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</si>
  <si>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</si>
  <si>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</si>
  <si>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</si>
  <si>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SketchCode – An Extensible Code Editor for Crafting Software</t>
  </si>
  <si>
    <t>References TOTAL 6.</t>
  </si>
  <si>
    <t>append results of papers S469-S488 to AllPapers.csv</t>
  </si>
  <si>
    <t>References NEW 5:</t>
  </si>
  <si>
    <t>A. Repenning, T. Sumner</t>
  </si>
  <si>
    <t>Agentsheets: a medium for creating domain-oriented visual languages</t>
  </si>
  <si>
    <t>10.1109/2.366152</t>
  </si>
  <si>
    <t>NO</t>
  </si>
  <si>
    <t>Rikard Lindell</t>
  </si>
  <si>
    <t>Crafting interaction: The epistemology of modern programming</t>
  </si>
  <si>
    <t>10.1007/s00779-013-0687-6</t>
  </si>
  <si>
    <t>B. Buxton</t>
  </si>
  <si>
    <t>Sketching User Experiences: Getting the Design Right and the Right Design</t>
  </si>
  <si>
    <t>Youn-Kyung Lim, Erik Stolterman, Josh Tenenberg</t>
  </si>
  <si>
    <t>The anatomy of prototypes</t>
  </si>
  <si>
    <t>10.1145/1375761.1375762</t>
  </si>
  <si>
    <t>Andrew J. Ko, Robin Abraham, Laura Beckwith, Alan Blackwell, Margaret Burnett, Martin Erwig, Chris Scaffidi, Joseph Lawrance, Henry Lieberman, Brad Myers, Mary Beth Rosson, Gregg Rothermel, Mary Shaw, Susan Wiedenbeck</t>
  </si>
  <si>
    <t>The state of the art in end-user software engineering</t>
  </si>
  <si>
    <t>10.1145/1922649.1922658</t>
  </si>
  <si>
    <t>References already KNOWN 1:</t>
  </si>
  <si>
    <t>Markus Voelter, Janet Siegmund, Thorsten Berger, Bernd Kolb</t>
  </si>
  <si>
    <t>Towards User-Friendly Projectional Editors</t>
  </si>
  <si>
    <t>https://doi.org/10.1007/978-3-319-11245-9_3</t>
  </si>
  <si>
    <t>10.1007/978-3-319-11245-9_3</t>
  </si>
  <si>
    <t>YES</t>
  </si>
  <si>
    <t>Cited by TOTAL 2.</t>
  </si>
  <si>
    <t>Cited by NEW 2:</t>
  </si>
  <si>
    <t>N. B. Hansen</t>
  </si>
  <si>
    <t>Materials in Participatory Design Processes</t>
  </si>
  <si>
    <t>I. Bergstrom, A. Blackwell</t>
  </si>
  <si>
    <t>The practices of programming</t>
  </si>
  <si>
    <t>10.1109/vlhcc.2016.7739684</t>
  </si>
  <si>
    <t>A Aldarraji, L Hong, S Shetty</t>
  </si>
  <si>
    <t>Polarized beamforming for enhanced countermeasure of wireless jamming attacks</t>
  </si>
  <si>
    <t>https://ieeexplore.ieee.org/iel7/7803497/7820593/07820612.pdf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</si>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</sst>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2" fillId="0" borderId="0" xfId="0" applyFont="1" applyAlignment="1"/>
    <xf numFmtId="0" fontId="9" fillId="0" borderId="0" xfId="0" applyFont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27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ieeexplore.ieee.org/iel7/7803497/7820593/07820612.pdf" TargetMode="External"/><Relationship Id="rId1" Type="http://schemas.openxmlformats.org/officeDocument/2006/relationships/hyperlink" Target="https://doi.org/10.1007/978-3-319-11245-9_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2" sqref="C3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70.28515625" customWidth="1"/>
    <col min="4" max="4" width="5.42578125" customWidth="1"/>
    <col min="5" max="5" width="10.5703125" customWidth="1"/>
    <col min="6" max="6" width="15.285156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51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0" t="s">
        <v>52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HYPERLINK("https://doi.org/10.1007/978-3-319-18425-8_18")</f>
        <v>https://doi.org/10.1007/978-3-319-18425-8_18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 t="s">
        <v>18</v>
      </c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19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20</v>
      </c>
      <c r="C9" s="8" t="s">
        <v>21</v>
      </c>
      <c r="D9" s="8">
        <v>1995</v>
      </c>
      <c r="E9" s="8"/>
      <c r="F9" s="22" t="str">
        <f>HYPERLINK("https://doi.org/10.1109/2.366152")</f>
        <v>https://doi.org/10.1109/2.366152</v>
      </c>
      <c r="G9" s="10" t="s">
        <v>22</v>
      </c>
      <c r="H9" s="19" t="str">
        <f>IF(I9=R9,I9,IF(AND(I9="YES",R9="MAYBE"),"YES",IF(AND(I9="MAYBE",R9="YES"),"YES",IF(OR(AND(I9="NO",R9="YES"),AND(I9="YES",R9="NO")),"MAYBE","NO"))))</f>
        <v>NO</v>
      </c>
      <c r="I9" s="23" t="s">
        <v>23</v>
      </c>
      <c r="J9" s="12"/>
      <c r="K9" s="12"/>
      <c r="L9" s="13"/>
      <c r="M9" s="13"/>
      <c r="N9" s="13"/>
      <c r="O9" s="13"/>
      <c r="P9" s="14"/>
      <c r="Q9" s="14"/>
      <c r="R9" s="23" t="s">
        <v>23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24</v>
      </c>
      <c r="C10" s="8" t="s">
        <v>25</v>
      </c>
      <c r="D10" s="8">
        <v>2013</v>
      </c>
      <c r="E10" s="8"/>
      <c r="F10" s="22" t="str">
        <f>HYPERLINK("https://doi.org/10.1007/s00779-013-0687-6")</f>
        <v>https://doi.org/10.1007/s00779-013-0687-6</v>
      </c>
      <c r="G10" s="10" t="s">
        <v>26</v>
      </c>
      <c r="H10" s="19" t="str">
        <f>IF(I10=R10,I10,IF(AND(I10="YES",R10="MAYBE"),"YES",IF(AND(I10="MAYBE",R10="YES"),"YES",IF(OR(AND(I10="NO",R10="YES"),AND(I10="YES",R10="NO")),"MAYBE","NO"))))</f>
        <v>NO</v>
      </c>
      <c r="I10" s="23" t="s">
        <v>23</v>
      </c>
      <c r="J10" s="12"/>
      <c r="K10" s="12"/>
      <c r="L10" s="13"/>
      <c r="M10" s="13"/>
      <c r="N10" s="13"/>
      <c r="O10" s="13"/>
      <c r="P10" s="14"/>
      <c r="Q10" s="14"/>
      <c r="R10" s="23" t="s">
        <v>23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27</v>
      </c>
      <c r="C11" s="8" t="s">
        <v>28</v>
      </c>
      <c r="D11" s="8">
        <v>2007</v>
      </c>
      <c r="E11" s="8"/>
      <c r="F11" s="10"/>
      <c r="G11" s="10"/>
      <c r="H11" s="19" t="str">
        <f>IF(I11=R11,I11,IF(AND(I11="YES",R11="MAYBE"),"YES",IF(AND(I11="MAYBE",R11="YES"),"YES",IF(OR(AND(I11="NO",R11="YES"),AND(I11="YES",R11="NO")),"MAYBE","NO"))))</f>
        <v>NO</v>
      </c>
      <c r="I11" s="23" t="s">
        <v>23</v>
      </c>
      <c r="J11" s="12"/>
      <c r="K11" s="12"/>
      <c r="L11" s="13"/>
      <c r="M11" s="13"/>
      <c r="N11" s="13"/>
      <c r="O11" s="13"/>
      <c r="P11" s="14"/>
      <c r="Q11" s="14"/>
      <c r="R11" s="23" t="s">
        <v>23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29</v>
      </c>
      <c r="C12" s="8" t="s">
        <v>30</v>
      </c>
      <c r="D12" s="8">
        <v>2008</v>
      </c>
      <c r="E12" s="8"/>
      <c r="F12" s="22" t="str">
        <f>HYPERLINK("https://doi.org/10.1145/1375761.1375762")</f>
        <v>https://doi.org/10.1145/1375761.1375762</v>
      </c>
      <c r="G12" s="10" t="s">
        <v>31</v>
      </c>
      <c r="H12" s="19" t="str">
        <f>IF(I12=R12,I12,IF(AND(I12="YES",R12="MAYBE"),"YES",IF(AND(I12="MAYBE",R12="YES"),"YES",IF(OR(AND(I12="NO",R12="YES"),AND(I12="YES",R12="NO")),"MAYBE","NO"))))</f>
        <v>NO</v>
      </c>
      <c r="I12" s="23" t="s">
        <v>23</v>
      </c>
      <c r="J12" s="12"/>
      <c r="K12" s="12"/>
      <c r="L12" s="13"/>
      <c r="M12" s="13"/>
      <c r="N12" s="13"/>
      <c r="O12" s="13"/>
      <c r="P12" s="14"/>
      <c r="Q12" s="14"/>
      <c r="R12" s="23" t="s">
        <v>23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32</v>
      </c>
      <c r="C13" s="8" t="s">
        <v>33</v>
      </c>
      <c r="D13" s="8">
        <v>2011</v>
      </c>
      <c r="E13" s="8"/>
      <c r="F13" s="22" t="str">
        <f>HYPERLINK("https://doi.org/10.1145/1922649.1922658")</f>
        <v>https://doi.org/10.1145/1922649.1922658</v>
      </c>
      <c r="G13" s="10" t="s">
        <v>34</v>
      </c>
      <c r="H13" s="19" t="str">
        <f>IF(I13=R13,I13,IF(AND(I13="YES",R13="MAYBE"),"YES",IF(AND(I13="MAYBE",R13="YES"),"YES",IF(OR(AND(I13="NO",R13="YES"),AND(I13="YES",R13="NO")),"MAYBE","NO"))))</f>
        <v>NO</v>
      </c>
      <c r="I13" s="23" t="s">
        <v>23</v>
      </c>
      <c r="J13" s="12"/>
      <c r="K13" s="12"/>
      <c r="L13" s="13"/>
      <c r="M13" s="13"/>
      <c r="N13" s="13"/>
      <c r="O13" s="13"/>
      <c r="P13" s="14"/>
      <c r="Q13" s="14"/>
      <c r="R13" s="23" t="s">
        <v>23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/>
      <c r="C14" s="8"/>
      <c r="D14" s="8"/>
      <c r="E14" s="8"/>
      <c r="F14" s="9"/>
      <c r="G14" s="10"/>
      <c r="H14" s="19"/>
      <c r="I14" s="11"/>
      <c r="J14" s="12"/>
      <c r="K14" s="12"/>
      <c r="L14" s="13"/>
      <c r="M14" s="13"/>
      <c r="N14" s="13"/>
      <c r="O14" s="13"/>
      <c r="P14" s="14"/>
      <c r="Q14" s="14"/>
      <c r="R14" s="11"/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35</v>
      </c>
      <c r="C15" s="8"/>
      <c r="D15" s="25"/>
      <c r="E15" s="8"/>
      <c r="F15" s="10"/>
      <c r="G15" s="10"/>
      <c r="H15" s="19"/>
      <c r="I15" s="11"/>
      <c r="J15" s="12"/>
      <c r="K15" s="12"/>
      <c r="L15" s="13"/>
      <c r="M15" s="13"/>
      <c r="N15" s="13"/>
      <c r="O15" s="13"/>
      <c r="P15" s="14"/>
      <c r="Q15" s="14"/>
      <c r="R15" s="11"/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/>
      <c r="C16" s="8"/>
      <c r="D16" s="8"/>
      <c r="E16" s="8"/>
      <c r="F16" s="10"/>
      <c r="G16" s="10"/>
      <c r="H16" s="19"/>
      <c r="I16" s="11"/>
      <c r="J16" s="12"/>
      <c r="K16" s="12"/>
      <c r="L16" s="13"/>
      <c r="M16" s="13"/>
      <c r="N16" s="13"/>
      <c r="O16" s="13"/>
      <c r="P16" s="14"/>
      <c r="Q16" s="14"/>
      <c r="R16" s="11"/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36</v>
      </c>
      <c r="C17" s="8" t="s">
        <v>37</v>
      </c>
      <c r="D17" s="8">
        <v>2014</v>
      </c>
      <c r="E17" s="8"/>
      <c r="F17" s="22" t="s">
        <v>38</v>
      </c>
      <c r="G17" s="10" t="s">
        <v>39</v>
      </c>
      <c r="H17" s="26" t="s">
        <v>40</v>
      </c>
      <c r="I17" s="23" t="s">
        <v>40</v>
      </c>
      <c r="J17" s="27" t="b">
        <v>1</v>
      </c>
      <c r="K17" s="27" t="b">
        <v>1</v>
      </c>
      <c r="L17" s="28" t="b">
        <v>0</v>
      </c>
      <c r="M17" s="28" t="b">
        <v>0</v>
      </c>
      <c r="N17" s="28" t="b">
        <v>0</v>
      </c>
      <c r="O17" s="28" t="b">
        <v>0</v>
      </c>
      <c r="P17" s="28" t="b">
        <v>0</v>
      </c>
      <c r="Q17" s="28" t="b">
        <v>0</v>
      </c>
      <c r="R17" s="23" t="s">
        <v>23</v>
      </c>
      <c r="S17" s="29" t="b">
        <v>0</v>
      </c>
      <c r="T17" s="29" t="b">
        <v>1</v>
      </c>
      <c r="U17" s="24" t="b">
        <v>0</v>
      </c>
      <c r="V17" s="24" t="b">
        <v>0</v>
      </c>
      <c r="W17" s="24" t="b">
        <v>0</v>
      </c>
      <c r="X17" s="24" t="b">
        <v>0</v>
      </c>
      <c r="Y17" s="24" t="b">
        <v>0</v>
      </c>
      <c r="Z17" s="24" t="b">
        <v>0</v>
      </c>
      <c r="AA17" s="7"/>
    </row>
    <row r="18" spans="1:27" ht="15.75" customHeight="1" x14ac:dyDescent="0.2">
      <c r="A18" s="8"/>
      <c r="B18" s="8"/>
      <c r="C18" s="8"/>
      <c r="D18" s="8"/>
      <c r="E18" s="8"/>
      <c r="F18" s="9"/>
      <c r="G18" s="10"/>
      <c r="H18" s="19"/>
      <c r="I18" s="21"/>
      <c r="J18" s="12"/>
      <c r="K18" s="12"/>
      <c r="L18" s="13"/>
      <c r="M18" s="13"/>
      <c r="N18" s="13"/>
      <c r="O18" s="13"/>
      <c r="P18" s="14"/>
      <c r="Q18" s="14"/>
      <c r="R18" s="18"/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41</v>
      </c>
      <c r="C19" s="8"/>
      <c r="D19" s="8"/>
      <c r="E19" s="8"/>
      <c r="F19" s="10"/>
      <c r="G19" s="10"/>
      <c r="H19" s="19"/>
      <c r="I19" s="18"/>
      <c r="J19" s="12"/>
      <c r="K19" s="12"/>
      <c r="L19" s="13"/>
      <c r="M19" s="13"/>
      <c r="N19" s="13"/>
      <c r="O19" s="13"/>
      <c r="P19" s="14"/>
      <c r="Q19" s="14"/>
      <c r="R19" s="18"/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/>
      <c r="C20" s="8"/>
      <c r="D20" s="8"/>
      <c r="E20" s="8"/>
      <c r="F20" s="10"/>
      <c r="G20" s="10"/>
      <c r="H20" s="19"/>
      <c r="I20" s="11"/>
      <c r="J20" s="12"/>
      <c r="K20" s="12"/>
      <c r="L20" s="13"/>
      <c r="M20" s="13"/>
      <c r="N20" s="13"/>
      <c r="O20" s="13"/>
      <c r="P20" s="14"/>
      <c r="Q20" s="14"/>
      <c r="R20" s="11"/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/>
      <c r="C21" s="8"/>
      <c r="D21" s="8"/>
      <c r="E21" s="8"/>
      <c r="F21" s="10"/>
      <c r="G21" s="10"/>
      <c r="H21" s="19"/>
      <c r="I21" s="11"/>
      <c r="J21" s="12"/>
      <c r="K21" s="12"/>
      <c r="L21" s="13"/>
      <c r="M21" s="13"/>
      <c r="N21" s="13"/>
      <c r="O21" s="13"/>
      <c r="P21" s="14"/>
      <c r="Q21" s="14"/>
      <c r="R21" s="11"/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42</v>
      </c>
      <c r="C22" s="8"/>
      <c r="D22" s="8"/>
      <c r="E22" s="8"/>
      <c r="F22" s="10"/>
      <c r="G22" s="10"/>
      <c r="H22" s="19"/>
      <c r="I22" s="11"/>
      <c r="J22" s="12"/>
      <c r="K22" s="12"/>
      <c r="L22" s="13"/>
      <c r="M22" s="13"/>
      <c r="N22" s="13"/>
      <c r="O22" s="13"/>
      <c r="P22" s="14"/>
      <c r="Q22" s="14"/>
      <c r="R22" s="11"/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/>
      <c r="C23" s="8"/>
      <c r="D23" s="8"/>
      <c r="E23" s="8"/>
      <c r="F23" s="10"/>
      <c r="G23" s="10"/>
      <c r="H23" s="19"/>
      <c r="I23" s="11"/>
      <c r="J23" s="12"/>
      <c r="K23" s="12"/>
      <c r="L23" s="13"/>
      <c r="M23" s="13"/>
      <c r="N23" s="13"/>
      <c r="O23" s="13"/>
      <c r="P23" s="14"/>
      <c r="Q23" s="14"/>
      <c r="R23" s="11"/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43</v>
      </c>
      <c r="C24" s="8" t="s">
        <v>44</v>
      </c>
      <c r="D24" s="8">
        <v>2017</v>
      </c>
      <c r="E24" s="8"/>
      <c r="F24" s="10"/>
      <c r="G24" s="10"/>
      <c r="H24" s="19" t="str">
        <f>IF(I24=R24,I24,IF(AND(I24="YES",R24="MAYBE"),"YES",IF(AND(I24="MAYBE",R24="YES"),"YES",IF(OR(AND(I24="NO",R24="YES"),AND(I24="YES",R24="NO")),"MAYBE","NO"))))</f>
        <v>NO</v>
      </c>
      <c r="I24" s="23" t="s">
        <v>23</v>
      </c>
      <c r="J24" s="12"/>
      <c r="K24" s="12"/>
      <c r="L24" s="13"/>
      <c r="M24" s="13"/>
      <c r="N24" s="13"/>
      <c r="O24" s="13"/>
      <c r="P24" s="14"/>
      <c r="Q24" s="14"/>
      <c r="R24" s="23" t="s">
        <v>23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45</v>
      </c>
      <c r="C25" s="8" t="s">
        <v>46</v>
      </c>
      <c r="D25" s="8">
        <v>2016</v>
      </c>
      <c r="E25" s="8"/>
      <c r="F25" s="22" t="str">
        <f>HYPERLINK("https://doi.org/10.1109/vlhcc.2016.7739684")</f>
        <v>https://doi.org/10.1109/vlhcc.2016.7739684</v>
      </c>
      <c r="G25" s="10" t="s">
        <v>47</v>
      </c>
      <c r="H25" s="19" t="str">
        <f>IF(I25=R25,I25,IF(AND(I25="YES",R25="MAYBE"),"YES",IF(AND(I25="MAYBE",R25="YES"),"YES",IF(OR(AND(I25="NO",R25="YES"),AND(I25="YES",R25="NO")),"MAYBE","NO"))))</f>
        <v>NO</v>
      </c>
      <c r="I25" s="23" t="s">
        <v>23</v>
      </c>
      <c r="J25" s="12"/>
      <c r="K25" s="12"/>
      <c r="L25" s="13"/>
      <c r="M25" s="13"/>
      <c r="N25" s="13"/>
      <c r="O25" s="13"/>
      <c r="P25" s="14"/>
      <c r="Q25" s="14"/>
      <c r="R25" s="23" t="s">
        <v>23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48</v>
      </c>
      <c r="C26" s="8" t="s">
        <v>49</v>
      </c>
      <c r="D26" s="8">
        <v>2016</v>
      </c>
      <c r="E26" s="8"/>
      <c r="F26" s="17" t="s">
        <v>50</v>
      </c>
      <c r="G26" s="10"/>
      <c r="H26" s="19" t="str">
        <f>IF(I26=R26,I26,IF(AND(I26="YES",R26="MAYBE"),"YES",IF(AND(I26="MAYBE",R26="YES"),"YES",IF(OR(AND(I26="NO",R26="YES"),AND(I26="YES",R26="NO")),"MAYBE","NO"))))</f>
        <v>NO</v>
      </c>
      <c r="I26" s="23" t="s">
        <v>23</v>
      </c>
      <c r="J26" s="12"/>
      <c r="K26" s="12"/>
      <c r="L26" s="13"/>
      <c r="M26" s="13"/>
      <c r="N26" s="13"/>
      <c r="O26" s="13"/>
      <c r="P26" s="14"/>
      <c r="Q26" s="14"/>
      <c r="R26" s="23" t="s">
        <v>23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/>
      <c r="C27" s="8"/>
      <c r="D27" s="8"/>
      <c r="E27" s="8"/>
      <c r="F27" s="10"/>
      <c r="G27" s="10"/>
      <c r="H27" s="19"/>
      <c r="I27" s="11"/>
      <c r="J27" s="12"/>
      <c r="K27" s="12"/>
      <c r="L27" s="13"/>
      <c r="M27" s="13"/>
      <c r="N27" s="13"/>
      <c r="O27" s="13"/>
      <c r="P27" s="14"/>
      <c r="Q27" s="14"/>
      <c r="R27" s="11"/>
      <c r="S27" s="15"/>
      <c r="T27" s="15"/>
      <c r="U27" s="16"/>
      <c r="V27" s="16"/>
      <c r="W27" s="16"/>
      <c r="X27" s="16"/>
      <c r="Y27" s="16"/>
      <c r="Z27" s="16"/>
      <c r="AA27" s="7"/>
    </row>
  </sheetData>
  <autoFilter ref="H1:H27"/>
  <conditionalFormatting sqref="H2:I27 R2:R27">
    <cfRule type="cellIs" dxfId="3" priority="1" operator="equal">
      <formula>"YES"</formula>
    </cfRule>
  </conditionalFormatting>
  <conditionalFormatting sqref="H2:I27 R2:R27">
    <cfRule type="cellIs" dxfId="2" priority="2" operator="equal">
      <formula>"MAYBE"</formula>
    </cfRule>
  </conditionalFormatting>
  <conditionalFormatting sqref="H2:I27 R2:R27">
    <cfRule type="cellIs" dxfId="1" priority="3" operator="equal">
      <formula>"NO"</formula>
    </cfRule>
  </conditionalFormatting>
  <conditionalFormatting sqref="I1:I27 R1:R27">
    <cfRule type="containsBlanks" dxfId="0" priority="5">
      <formula>LEN(TRIM(I1))=0</formula>
    </cfRule>
  </conditionalFormatting>
  <hyperlinks>
    <hyperlink ref="F17" r:id="rId1"/>
    <hyperlink ref="F26" r:id="rId2"/>
  </hyperlinks>
  <pageMargins left="0.7" right="0.7" top="0.78740157499999996" bottom="0.78740157499999996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2021-08-15T12:43:48Z</dcterms:modified>
</cp:coreProperties>
</file>