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2" vbProcedure="false">Blad1!$A$2:$A$31</definedName>
    <definedName function="false" hidden="false" name="_xlchart.v1.3" vbProcedure="false">Blad1!$B$2:$B$31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<sst xmlns="http://schemas.openxmlformats.org/spreadsheetml/2006/main" count="44" uniqueCount="14">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</sst>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Microphone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77.981654794293</c:v>
                </c:pt>
                <c:pt idx="1">
                  <c:v>77.9132632362963</c:v>
                </c:pt>
                <c:pt idx="2">
                  <c:v>81.9705597631323</c:v>
                </c:pt>
                <c:pt idx="3">
                  <c:v>84.2689156463736</c:v>
                </c:pt>
                <c:pt idx="4">
                  <c:v>91.8131252335258</c:v>
                </c:pt>
                <c:pt idx="5">
                  <c:v>79.959081194381</c:v>
                </c:pt>
                <c:pt idx="6">
                  <c:v>78.1551561216145</c:v>
                </c:pt>
                <c:pt idx="7">
                  <c:v>81.6747213518304</c:v>
                </c:pt>
                <c:pt idx="8">
                  <c:v>87.2360458622982</c:v>
                </c:pt>
                <c:pt idx="9">
                  <c:v>83.0753568463502</c:v>
                </c:pt>
                <c:pt idx="10">
                  <c:v>76.6514560070106</c:v>
                </c:pt>
                <c:pt idx="11">
                  <c:v>77.7589862357639</c:v>
                </c:pt>
                <c:pt idx="12">
                  <c:v>95.8804676533549</c:v>
                </c:pt>
                <c:pt idx="13">
                  <c:v>87.4630872041687</c:v>
                </c:pt>
                <c:pt idx="14">
                  <c:v>82.2640335961227</c:v>
                </c:pt>
                <c:pt idx="15">
                  <c:v>78.5509282770787</c:v>
                </c:pt>
                <c:pt idx="16">
                  <c:v>79.8631294883803</c:v>
                </c:pt>
                <c:pt idx="17">
                  <c:v>77.8342042124962</c:v>
                </c:pt>
                <c:pt idx="18">
                  <c:v>80.4081376556376</c:v>
                </c:pt>
                <c:pt idx="19">
                  <c:v>76.7457172934167</c:v>
                </c:pt>
                <c:pt idx="20">
                  <c:v>79.1634354955366</c:v>
                </c:pt>
                <c:pt idx="21">
                  <c:v>78.3410026011678</c:v>
                </c:pt>
                <c:pt idx="22">
                  <c:v>78.3064077546527</c:v>
                </c:pt>
                <c:pt idx="23">
                  <c:v>79.4889844280343</c:v>
                </c:pt>
                <c:pt idx="24">
                  <c:v>82.0549203845862</c:v>
                </c:pt>
                <c:pt idx="25">
                  <c:v>93.6780752286851</c:v>
                </c:pt>
                <c:pt idx="26">
                  <c:v>92.1146890931797</c:v>
                </c:pt>
                <c:pt idx="27">
                  <c:v>78.1125027246083</c:v>
                </c:pt>
                <c:pt idx="28">
                  <c:v>76.1181955932643</c:v>
                </c:pt>
                <c:pt idx="29">
                  <c:v>82.1496996788037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81.8998646885348</c:v>
                </c:pt>
                <c:pt idx="1">
                  <c:v>81.8998646885348</c:v>
                </c:pt>
              </c:numCache>
            </c:numRef>
          </c:yVal>
          <c:smooth val="0"/>
        </c:ser>
        <c:axId val="66712582"/>
        <c:axId val="82511376"/>
      </c:scatterChart>
      <c:valAx>
        <c:axId val="66712582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11376"/>
        <c:crosses val="autoZero"/>
        <c:crossBetween val="midCat"/>
      </c:valAx>
      <c:valAx>
        <c:axId val="82511376"/>
        <c:scaling>
          <c:orientation val="minMax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71258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1</xdr:row>
      <xdr:rowOff>2160</xdr:rowOff>
    </xdr:from>
    <xdr:to>
      <xdr:col>13</xdr:col>
      <xdr:colOff>283680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85200" y="186120"/>
        <a:ext cx="456804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7292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20" activeCellId="0" sqref="D20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5" min="4" style="0" width="10.27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0</v>
      </c>
      <c r="B2" s="1" t="n">
        <v>77.981654794293</v>
      </c>
      <c r="D2" s="4" t="s">
        <v>2</v>
      </c>
      <c r="E2" s="0" t="s">
        <v>3</v>
      </c>
    </row>
    <row r="3" customFormat="false" ht="14.5" hidden="false" customHeight="false" outlineLevel="0" collapsed="false">
      <c r="A3" s="0" t="s">
        <v>0</v>
      </c>
      <c r="B3" s="1" t="n">
        <v>77.9132632362963</v>
      </c>
      <c r="D3" s="0" t="n">
        <v>0</v>
      </c>
      <c r="E3" s="1" t="n">
        <f aca="false">AVERAGE(B2,B3,B4,B5,B6,B7,B8,B9,B10,B11,B12,B13,B14,B15,B16,B17,B18,B19,B21,B20,B22,B23,B24,B25,B26,B27,B28,B29,B30,B31)</f>
        <v>81.8998646885348</v>
      </c>
    </row>
    <row r="4" customFormat="false" ht="14.5" hidden="false" customHeight="false" outlineLevel="0" collapsed="false">
      <c r="A4" s="0" t="s">
        <v>0</v>
      </c>
      <c r="B4" s="1" t="n">
        <v>81.9705597631323</v>
      </c>
      <c r="D4" s="0" t="n">
        <v>30</v>
      </c>
      <c r="E4" s="1" t="n">
        <f aca="false">AVERAGE(B2,B3,B4,B5,B6,B7,B8,B9,B10,B11,B12,B13,B14,B15,B16,B17,B18,B19,B21,B20,B22,B23,B24,B25,B26,B27,B28,B29,B30,B31)</f>
        <v>81.8998646885348</v>
      </c>
    </row>
    <row r="5" customFormat="false" ht="14.5" hidden="false" customHeight="false" outlineLevel="0" collapsed="false">
      <c r="A5" s="0" t="s">
        <v>0</v>
      </c>
      <c r="B5" s="1" t="n">
        <v>84.2689156463736</v>
      </c>
    </row>
    <row r="6" customFormat="false" ht="14.5" hidden="false" customHeight="false" outlineLevel="0" collapsed="false">
      <c r="A6" s="0" t="s">
        <v>0</v>
      </c>
      <c r="B6" s="1" t="n">
        <v>91.8131252335258</v>
      </c>
      <c r="D6" s="3" t="s">
        <v>4</v>
      </c>
      <c r="E6" s="3" t="s">
        <v>5</v>
      </c>
    </row>
    <row r="7" customFormat="false" ht="14.5" hidden="false" customHeight="false" outlineLevel="0" collapsed="false">
      <c r="A7" s="0" t="s">
        <v>0</v>
      </c>
      <c r="B7" s="1" t="n">
        <v>79.959081194381</v>
      </c>
      <c r="D7" s="1" t="n">
        <f aca="false">MIN(B2:B31)</f>
        <v>76.1181955932643</v>
      </c>
      <c r="E7" s="1" t="n">
        <f aca="false">MAX(B2:B31)</f>
        <v>95.8804676533549</v>
      </c>
    </row>
    <row r="8" customFormat="false" ht="14.5" hidden="false" customHeight="false" outlineLevel="0" collapsed="false">
      <c r="A8" s="0" t="s">
        <v>0</v>
      </c>
      <c r="B8" s="1" t="n">
        <v>78.1551561216145</v>
      </c>
    </row>
    <row r="9" customFormat="false" ht="14.5" hidden="false" customHeight="false" outlineLevel="0" collapsed="false">
      <c r="A9" s="0" t="s">
        <v>0</v>
      </c>
      <c r="B9" s="1" t="n">
        <v>81.6747213518304</v>
      </c>
      <c r="D9" s="3" t="s">
        <v>6</v>
      </c>
      <c r="E9" s="3" t="s">
        <v>7</v>
      </c>
    </row>
    <row r="10" customFormat="false" ht="14.5" hidden="false" customHeight="false" outlineLevel="0" collapsed="false">
      <c r="A10" s="0" t="s">
        <v>0</v>
      </c>
      <c r="B10" s="1" t="n">
        <v>87.2360458622982</v>
      </c>
      <c r="D10" s="0" t="n">
        <f aca="false">QUARTILE(B2:B31, 1)</f>
        <v>78.1231660738599</v>
      </c>
      <c r="E10" s="0" t="n">
        <f aca="false">QUARTILE(B2:B31, 2)</f>
        <v>79.9111053413806</v>
      </c>
    </row>
    <row r="11" customFormat="false" ht="14.5" hidden="false" customHeight="false" outlineLevel="0" collapsed="false">
      <c r="A11" s="0" t="s">
        <v>0</v>
      </c>
      <c r="B11" s="1" t="n">
        <v>83.0753568463502</v>
      </c>
    </row>
    <row r="12" customFormat="false" ht="14.5" hidden="false" customHeight="false" outlineLevel="0" collapsed="false">
      <c r="A12" s="0" t="s">
        <v>0</v>
      </c>
      <c r="B12" s="1" t="n">
        <v>76.6514560070106</v>
      </c>
      <c r="D12" s="3" t="s">
        <v>8</v>
      </c>
      <c r="E12" s="3" t="s">
        <v>9</v>
      </c>
    </row>
    <row r="13" customFormat="false" ht="14.5" hidden="false" customHeight="false" outlineLevel="0" collapsed="false">
      <c r="A13" s="0" t="s">
        <v>0</v>
      </c>
      <c r="B13" s="1" t="n">
        <v>77.7589862357639</v>
      </c>
      <c r="D13" s="0" t="n">
        <f aca="false">QUARTILE(B2:B31, 3)</f>
        <v>82.8725260337933</v>
      </c>
      <c r="E13" s="0" t="n">
        <f aca="false">D13 - D10</f>
        <v>4.74935995993347</v>
      </c>
    </row>
    <row r="14" customFormat="false" ht="14.5" hidden="false" customHeight="false" outlineLevel="0" collapsed="false">
      <c r="A14" s="0" t="s">
        <v>0</v>
      </c>
      <c r="B14" s="1" t="n">
        <v>95.8804676533549</v>
      </c>
    </row>
    <row r="15" customFormat="false" ht="14.5" hidden="false" customHeight="false" outlineLevel="0" collapsed="false">
      <c r="A15" s="0" t="s">
        <v>0</v>
      </c>
      <c r="B15" s="1" t="n">
        <v>87.4630872041687</v>
      </c>
      <c r="D15" s="3" t="s">
        <v>10</v>
      </c>
      <c r="E15" s="3" t="s">
        <v>11</v>
      </c>
    </row>
    <row r="16" customFormat="false" ht="14.5" hidden="false" customHeight="false" outlineLevel="0" collapsed="false">
      <c r="A16" s="0" t="s">
        <v>0</v>
      </c>
      <c r="B16" s="1" t="n">
        <v>82.2640335961227</v>
      </c>
      <c r="D16" s="0" t="n">
        <f aca="false">STDEV(B2:B31)</f>
        <v>5.39653140344135</v>
      </c>
      <c r="E16" s="0" t="n">
        <f aca="false">(D16 / E3) *100</f>
        <v>6.58918231912148</v>
      </c>
    </row>
    <row r="17" customFormat="false" ht="14.5" hidden="false" customHeight="false" outlineLevel="0" collapsed="false">
      <c r="A17" s="0" t="s">
        <v>0</v>
      </c>
      <c r="B17" s="1" t="n">
        <v>78.5509282770787</v>
      </c>
    </row>
    <row r="18" customFormat="false" ht="14.5" hidden="false" customHeight="false" outlineLevel="0" collapsed="false">
      <c r="A18" s="0" t="s">
        <v>0</v>
      </c>
      <c r="B18" s="1" t="n">
        <v>79.8631294883803</v>
      </c>
      <c r="D18" s="3" t="s">
        <v>12</v>
      </c>
      <c r="F18" s="3" t="s">
        <v>13</v>
      </c>
    </row>
    <row r="19" customFormat="false" ht="14.5" hidden="false" customHeight="false" outlineLevel="0" collapsed="false">
      <c r="A19" s="0" t="s">
        <v>0</v>
      </c>
      <c r="B19" s="1" t="n">
        <v>77.8342042124962</v>
      </c>
      <c r="D19" s="0" t="n">
        <f aca="false">((E4 / 64.4130998689695) * 100) - 100</f>
        <v>27.1478392673808</v>
      </c>
      <c r="F19" s="0" t="n">
        <f aca="false">((E10 / 62.2608921134311 * 100) - 100)</f>
        <v>28.3487958954928</v>
      </c>
    </row>
    <row r="20" customFormat="false" ht="14.5" hidden="false" customHeight="false" outlineLevel="0" collapsed="false">
      <c r="A20" s="0" t="s">
        <v>0</v>
      </c>
      <c r="B20" s="1" t="n">
        <v>80.4081376556376</v>
      </c>
    </row>
    <row r="21" customFormat="false" ht="14.5" hidden="false" customHeight="false" outlineLevel="0" collapsed="false">
      <c r="A21" s="0" t="s">
        <v>0</v>
      </c>
      <c r="B21" s="1" t="n">
        <v>76.7457172934167</v>
      </c>
    </row>
    <row r="22" customFormat="false" ht="14.5" hidden="false" customHeight="false" outlineLevel="0" collapsed="false">
      <c r="A22" s="0" t="s">
        <v>0</v>
      </c>
      <c r="B22" s="1" t="n">
        <v>79.1634354955366</v>
      </c>
    </row>
    <row r="23" customFormat="false" ht="14.5" hidden="false" customHeight="false" outlineLevel="0" collapsed="false">
      <c r="A23" s="0" t="s">
        <v>0</v>
      </c>
      <c r="B23" s="1" t="n">
        <v>78.3410026011678</v>
      </c>
    </row>
    <row r="24" customFormat="false" ht="14.5" hidden="false" customHeight="false" outlineLevel="0" collapsed="false">
      <c r="A24" s="0" t="s">
        <v>0</v>
      </c>
      <c r="B24" s="1" t="n">
        <v>78.3064077546527</v>
      </c>
    </row>
    <row r="25" customFormat="false" ht="14.5" hidden="false" customHeight="false" outlineLevel="0" collapsed="false">
      <c r="A25" s="0" t="s">
        <v>0</v>
      </c>
      <c r="B25" s="1" t="n">
        <v>79.4889844280343</v>
      </c>
    </row>
    <row r="26" customFormat="false" ht="14.5" hidden="false" customHeight="false" outlineLevel="0" collapsed="false">
      <c r="A26" s="0" t="s">
        <v>0</v>
      </c>
      <c r="B26" s="1" t="n">
        <v>82.0549203845862</v>
      </c>
    </row>
    <row r="27" customFormat="false" ht="14.5" hidden="false" customHeight="false" outlineLevel="0" collapsed="false">
      <c r="A27" s="0" t="s">
        <v>0</v>
      </c>
      <c r="B27" s="1" t="n">
        <v>93.6780752286851</v>
      </c>
    </row>
    <row r="28" customFormat="false" ht="14.5" hidden="false" customHeight="false" outlineLevel="0" collapsed="false">
      <c r="A28" s="0" t="s">
        <v>0</v>
      </c>
      <c r="B28" s="1" t="n">
        <v>92.1146890931797</v>
      </c>
    </row>
    <row r="29" customFormat="false" ht="14.5" hidden="false" customHeight="false" outlineLevel="0" collapsed="false">
      <c r="A29" s="0" t="s">
        <v>0</v>
      </c>
      <c r="B29" s="1" t="n">
        <v>78.1125027246083</v>
      </c>
    </row>
    <row r="30" customFormat="false" ht="14.5" hidden="false" customHeight="false" outlineLevel="0" collapsed="false">
      <c r="A30" s="0" t="s">
        <v>0</v>
      </c>
      <c r="B30" s="1" t="n">
        <v>76.1181955932643</v>
      </c>
    </row>
    <row r="31" customFormat="false" ht="14.5" hidden="false" customHeight="false" outlineLevel="0" collapsed="false">
      <c r="A31" s="0" t="s">
        <v>0</v>
      </c>
      <c r="B31" s="1" t="n">
        <v>82.1496996788037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