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1" sheetId="1" r:id="rId4"/>
    <sheet state="visible" name="Group2" sheetId="2" r:id="rId5"/>
  </sheets>
  <definedNames/>
  <calcPr/>
</workbook>
</file>

<file path=xl/sharedStrings.xml><?xml version="1.0" encoding="utf-8"?>
<sst xmlns="http://schemas.openxmlformats.org/spreadsheetml/2006/main" count="183" uniqueCount="35">
  <si>
    <t>Timestamp</t>
  </si>
  <si>
    <t>Email address</t>
  </si>
  <si>
    <t>Whilst using it, the app changed to better fit my needs and preferences</t>
  </si>
  <si>
    <t>The changes that the app performed influenced my perception of it for the better</t>
  </si>
  <si>
    <t>I think that I would like to use this app frequently.</t>
  </si>
  <si>
    <t>I found the app unnecessarily complex.</t>
  </si>
  <si>
    <t>I found the app easy to use.</t>
  </si>
  <si>
    <t>I think that I would need the support of a technical person to be able to use this app.</t>
  </si>
  <si>
    <t>I found the various functions in this system were well integrated.</t>
  </si>
  <si>
    <t>I thought there was too much inconsistency in this app.</t>
  </si>
  <si>
    <t>I would imagine that most people would learn to use this app very quickly.</t>
  </si>
  <si>
    <t>I found the app very cumbersome to use.</t>
  </si>
  <si>
    <t>I felt very confident using the app</t>
  </si>
  <si>
    <t>I needed to learn a lot of things before I could get going with this app.</t>
  </si>
  <si>
    <t>I am happy with the daily activity suggested to me today</t>
  </si>
  <si>
    <t>I performed the daily activity suggested to me today</t>
  </si>
  <si>
    <t>Do you have any further comments or suggestions?</t>
  </si>
  <si>
    <t>No</t>
  </si>
  <si>
    <t xml:space="preserve">the survey could be integrated with the app for more consistent feedback </t>
  </si>
  <si>
    <t>Yes</t>
  </si>
  <si>
    <t>There was not a lot (actually none) functionality in the app. I didn't receive any notifications as reminder to perform the daily activity. Therefore I often didn't perform them.</t>
  </si>
  <si>
    <t>Show notification on activity to perform daily, not weekly</t>
  </si>
  <si>
    <t>None</t>
  </si>
  <si>
    <t>I found the app way to simple to actually help people become more active, the suggestions were very simple.</t>
  </si>
  <si>
    <t>NO adaptation</t>
  </si>
  <si>
    <t>No adaptation Average</t>
  </si>
  <si>
    <t>Adaptation Average</t>
  </si>
  <si>
    <t>category</t>
  </si>
  <si>
    <t>Base app</t>
  </si>
  <si>
    <t>adaptation category</t>
  </si>
  <si>
    <t>Self-adaptive app</t>
  </si>
  <si>
    <t>-</t>
  </si>
  <si>
    <t>A history view would've been nice. The variety of the activities was also not very big, which made the app feel limited. Moreover, I run every third day, and do other mild physical exercises between these days. The app did not convince me to change this rhythm, and as such I only performed the daily activity on days where the suggested activity coincided with my planned activities (e.g. run/walk on days where I run anyway). What's more is that the surveys were annoying to fill in due to the bad date format (American, we're Dutch), and need to constantly fill in things like e-mail address. Why not integrate this into the app with a simple 1-5 star rating?</t>
  </si>
  <si>
    <t>Walked</t>
  </si>
  <si>
    <t xml:space="preserve">Having a function in the app where I can directly input that I have performed the activity would be more useful. Also, a couple of push notifications to remind me of the suggested activity for the day along would also be useful.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</si>
</sst>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3" fontId="1" numFmtId="164" xfId="0" applyAlignment="1" applyFill="1" applyFont="1" applyNumberFormat="1">
      <alignment horizontal="right" vertical="bottom"/>
    </xf>
    <xf borderId="0" fillId="3" fontId="3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Group1!$C$17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Group1!$C$18:$C$22</c:f>
              <c:numCache/>
            </c:numRef>
          </c:val>
        </c:ser>
        <c:ser>
          <c:idx val="1"/>
          <c:order val="1"/>
          <c:tx>
            <c:strRef>
              <c:f>Group1!$C$24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Group1!$C$25:$C$29</c:f>
              <c:numCache/>
            </c:numRef>
          </c:val>
        </c:ser>
        <c:axId val="2028564388"/>
        <c:axId val="266653499"/>
      </c:barChart>
      <c:catAx>
        <c:axId val="202856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Whilst using it, the app changed to better fit my needs and preferences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653499"/>
      </c:catAx>
      <c:valAx>
        <c:axId val="26665349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564388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Group1!$K$17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Group1!$K$18:$K$22</c:f>
              <c:numCache/>
            </c:numRef>
          </c:val>
        </c:ser>
        <c:ser>
          <c:idx val="1"/>
          <c:order val="1"/>
          <c:tx>
            <c:strRef>
              <c:f>Group1!$K$24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Group1!$K$25:$K$29</c:f>
              <c:numCache/>
            </c:numRef>
          </c:val>
        </c:ser>
        <c:axId val="600612260"/>
        <c:axId val="143287350"/>
      </c:barChart>
      <c:catAx>
        <c:axId val="600612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thought there was too much inconsistency in this app.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7350"/>
      </c:catAx>
      <c:valAx>
        <c:axId val="14328735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612260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Group1!$D$17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Group1!$D$18:$D$22</c:f>
              <c:numCache/>
            </c:numRef>
          </c:val>
        </c:ser>
        <c:ser>
          <c:idx val="1"/>
          <c:order val="1"/>
          <c:tx>
            <c:strRef>
              <c:f>Group1!$D$24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Group1!$D$25:$D$29</c:f>
              <c:numCache/>
            </c:numRef>
          </c:val>
        </c:ser>
        <c:axId val="262905677"/>
        <c:axId val="2020259551"/>
      </c:barChart>
      <c:catAx>
        <c:axId val="262905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 changes that the app performed influenced my perception of it for the better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59551"/>
      </c:catAx>
      <c:valAx>
        <c:axId val="202025955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905677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Group1!$E$17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Group1!$E$18:$E$22</c:f>
              <c:numCache/>
            </c:numRef>
          </c:val>
        </c:ser>
        <c:ser>
          <c:idx val="1"/>
          <c:order val="1"/>
          <c:tx>
            <c:strRef>
              <c:f>Group1!$E$24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Group1!$E$25:$E$29</c:f>
              <c:numCache/>
            </c:numRef>
          </c:val>
        </c:ser>
        <c:axId val="645704817"/>
        <c:axId val="1296674290"/>
      </c:barChart>
      <c:catAx>
        <c:axId val="64570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think that I would like to use this app frequently.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674290"/>
      </c:catAx>
      <c:valAx>
        <c:axId val="129667429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704817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Group1!$F$17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Group1!$F$18:$F$22</c:f>
              <c:numCache/>
            </c:numRef>
          </c:val>
        </c:ser>
        <c:ser>
          <c:idx val="1"/>
          <c:order val="1"/>
          <c:tx>
            <c:strRef>
              <c:f>Group1!$F$24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Group1!$F$25:$F$29</c:f>
              <c:numCache/>
            </c:numRef>
          </c:val>
        </c:ser>
        <c:axId val="35088747"/>
        <c:axId val="413705566"/>
      </c:barChart>
      <c:catAx>
        <c:axId val="35088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found the app unnecessarily complex.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705566"/>
      </c:catAx>
      <c:valAx>
        <c:axId val="41370556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88747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Group1!$G$17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Group1!$G$18:$G$22</c:f>
              <c:numCache/>
            </c:numRef>
          </c:val>
        </c:ser>
        <c:ser>
          <c:idx val="1"/>
          <c:order val="1"/>
          <c:tx>
            <c:strRef>
              <c:f>Group1!$G$24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Group1!$G$25:$G$29</c:f>
              <c:numCache/>
            </c:numRef>
          </c:val>
        </c:ser>
        <c:axId val="623489217"/>
        <c:axId val="1676279761"/>
      </c:barChart>
      <c:catAx>
        <c:axId val="623489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found the app easy to use.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79761"/>
      </c:catAx>
      <c:valAx>
        <c:axId val="167627976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489217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Group1!$H$17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Group1!$H$18:$H$22</c:f>
              <c:numCache/>
            </c:numRef>
          </c:val>
        </c:ser>
        <c:ser>
          <c:idx val="1"/>
          <c:order val="1"/>
          <c:tx>
            <c:strRef>
              <c:f>Group1!$H$24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Group1!$H$25:$H$29</c:f>
              <c:numCache/>
            </c:numRef>
          </c:val>
        </c:ser>
        <c:axId val="1238945880"/>
        <c:axId val="1449063398"/>
      </c:barChart>
      <c:catAx>
        <c:axId val="123894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think that I would need the support of a technical person to be able to use this app.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063398"/>
      </c:catAx>
      <c:valAx>
        <c:axId val="144906339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945880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Group1!$I$17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Group1!$I$18:$I$22</c:f>
              <c:numCache/>
            </c:numRef>
          </c:val>
        </c:ser>
        <c:ser>
          <c:idx val="1"/>
          <c:order val="1"/>
          <c:tx>
            <c:strRef>
              <c:f>Group1!$I$24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Group1!$I$25:$I$29</c:f>
              <c:numCache/>
            </c:numRef>
          </c:val>
        </c:ser>
        <c:axId val="1699581556"/>
        <c:axId val="126173224"/>
      </c:barChart>
      <c:catAx>
        <c:axId val="1699581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found the various functions in this system were well integrated.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73224"/>
      </c:catAx>
      <c:valAx>
        <c:axId val="12617322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58155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Group1!$J$17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Group1!$J$18:$J$22</c:f>
              <c:numCache/>
            </c:numRef>
          </c:val>
        </c:ser>
        <c:ser>
          <c:idx val="1"/>
          <c:order val="1"/>
          <c:tx>
            <c:strRef>
              <c:f>Group1!$J$24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Group1!$J$25:$J$29</c:f>
              <c:numCache/>
            </c:numRef>
          </c:val>
        </c:ser>
        <c:axId val="753555080"/>
        <c:axId val="1187465291"/>
      </c:barChart>
      <c:catAx>
        <c:axId val="75355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thought there was too much inconsistency in this app.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465291"/>
      </c:catAx>
      <c:valAx>
        <c:axId val="118746529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555080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Group1!$J$17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Group1!$J$18:$J$22</c:f>
              <c:numCache/>
            </c:numRef>
          </c:val>
        </c:ser>
        <c:ser>
          <c:idx val="1"/>
          <c:order val="1"/>
          <c:tx>
            <c:strRef>
              <c:f>Group1!$J$24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Group1!$A$18:$A$22</c:f>
            </c:strRef>
          </c:cat>
          <c:val>
            <c:numRef>
              <c:f>Group1!$J$25:$J$29</c:f>
              <c:numCache/>
            </c:numRef>
          </c:val>
        </c:ser>
        <c:axId val="1547166932"/>
        <c:axId val="1080333773"/>
      </c:barChart>
      <c:catAx>
        <c:axId val="1547166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 thought there was too much inconsistency in this app.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333773"/>
      </c:catAx>
      <c:valAx>
        <c:axId val="108033377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66932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33</xdr:row>
      <xdr:rowOff>19050</xdr:rowOff>
    </xdr:from>
    <xdr:ext cx="5772150" cy="4391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2714625</xdr:colOff>
      <xdr:row>33</xdr:row>
      <xdr:rowOff>76200</xdr:rowOff>
    </xdr:from>
    <xdr:ext cx="5772150" cy="4391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285750</xdr:colOff>
      <xdr:row>33</xdr:row>
      <xdr:rowOff>76200</xdr:rowOff>
    </xdr:from>
    <xdr:ext cx="5772150" cy="4391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1390650</xdr:colOff>
      <xdr:row>33</xdr:row>
      <xdr:rowOff>76200</xdr:rowOff>
    </xdr:from>
    <xdr:ext cx="5772150" cy="4391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1304925</xdr:colOff>
      <xdr:row>33</xdr:row>
      <xdr:rowOff>76200</xdr:rowOff>
    </xdr:from>
    <xdr:ext cx="5772150" cy="4391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457200</xdr:colOff>
      <xdr:row>33</xdr:row>
      <xdr:rowOff>76200</xdr:rowOff>
    </xdr:from>
    <xdr:ext cx="5772150" cy="4391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3924300</xdr:colOff>
      <xdr:row>33</xdr:row>
      <xdr:rowOff>76200</xdr:rowOff>
    </xdr:from>
    <xdr:ext cx="5772150" cy="4391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3676650</xdr:colOff>
      <xdr:row>33</xdr:row>
      <xdr:rowOff>76200</xdr:rowOff>
    </xdr:from>
    <xdr:ext cx="5772150" cy="4391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3676650</xdr:colOff>
      <xdr:row>33</xdr:row>
      <xdr:rowOff>76200</xdr:rowOff>
    </xdr:from>
    <xdr:ext cx="5772150" cy="4391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457200</xdr:colOff>
      <xdr:row>33</xdr:row>
      <xdr:rowOff>76200</xdr:rowOff>
    </xdr:from>
    <xdr:ext cx="5772150" cy="4391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0.86"/>
    <col customWidth="1" min="3" max="3" width="60.71"/>
    <col customWidth="1" min="4" max="4" width="68.57"/>
    <col customWidth="1" min="5" max="5" width="42.14"/>
    <col customWidth="1" min="6" max="6" width="34.14"/>
    <col customWidth="1" min="7" max="7" width="24.71"/>
    <col customWidth="1" min="8" max="8" width="71.71"/>
    <col customWidth="1" min="9" max="15" width="21.57"/>
    <col customWidth="1" min="16" max="16" width="98.86"/>
    <col customWidth="1" min="17" max="17" width="143.43"/>
    <col customWidth="1" min="18" max="23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44195.63757503472</v>
      </c>
      <c r="B2" s="3">
        <v>5.0</v>
      </c>
      <c r="C2" s="4">
        <v>3.0</v>
      </c>
      <c r="D2" s="4">
        <v>3.0</v>
      </c>
      <c r="E2" s="4">
        <v>2.0</v>
      </c>
      <c r="F2" s="4">
        <v>1.0</v>
      </c>
      <c r="G2" s="4">
        <v>4.0</v>
      </c>
      <c r="H2" s="4">
        <v>1.0</v>
      </c>
      <c r="I2" s="4">
        <v>2.0</v>
      </c>
      <c r="J2" s="4">
        <v>3.0</v>
      </c>
      <c r="K2" s="4">
        <v>5.0</v>
      </c>
      <c r="L2" s="4">
        <v>1.0</v>
      </c>
      <c r="M2" s="4">
        <v>4.0</v>
      </c>
      <c r="N2" s="4">
        <v>1.0</v>
      </c>
      <c r="O2" s="4">
        <v>4.0</v>
      </c>
      <c r="P2" s="4" t="s">
        <v>17</v>
      </c>
      <c r="Q2" s="4" t="s">
        <v>18</v>
      </c>
    </row>
    <row r="3">
      <c r="A3" s="2">
        <v>44196.516602013886</v>
      </c>
      <c r="B3" s="3">
        <v>8.0</v>
      </c>
      <c r="C3" s="4">
        <v>2.0</v>
      </c>
      <c r="D3" s="4">
        <v>1.0</v>
      </c>
      <c r="E3" s="4">
        <v>1.0</v>
      </c>
      <c r="F3" s="4">
        <v>1.0</v>
      </c>
      <c r="G3" s="4">
        <v>5.0</v>
      </c>
      <c r="H3" s="4">
        <v>1.0</v>
      </c>
      <c r="I3" s="4">
        <v>2.0</v>
      </c>
      <c r="J3" s="4">
        <v>2.0</v>
      </c>
      <c r="K3" s="4">
        <v>5.0</v>
      </c>
      <c r="L3" s="4">
        <v>4.0</v>
      </c>
      <c r="M3" s="4">
        <v>3.0</v>
      </c>
      <c r="N3" s="4">
        <v>1.0</v>
      </c>
      <c r="O3" s="4">
        <v>5.0</v>
      </c>
      <c r="P3" s="4" t="s">
        <v>19</v>
      </c>
      <c r="Q3" s="4" t="s">
        <v>20</v>
      </c>
    </row>
    <row r="4">
      <c r="A4" s="5">
        <v>44196.62052644676</v>
      </c>
      <c r="B4" s="6">
        <v>1.0</v>
      </c>
      <c r="C4" s="7">
        <v>4.0</v>
      </c>
      <c r="D4" s="7">
        <v>3.0</v>
      </c>
      <c r="E4" s="7">
        <v>3.0</v>
      </c>
      <c r="F4" s="7">
        <v>1.0</v>
      </c>
      <c r="G4" s="7">
        <v>4.0</v>
      </c>
      <c r="H4" s="7">
        <v>1.0</v>
      </c>
      <c r="I4" s="7">
        <v>3.0</v>
      </c>
      <c r="J4" s="7">
        <v>1.0</v>
      </c>
      <c r="K4" s="7">
        <v>5.0</v>
      </c>
      <c r="L4" s="7">
        <v>1.0</v>
      </c>
      <c r="M4" s="7">
        <v>5.0</v>
      </c>
      <c r="N4" s="7">
        <v>1.0</v>
      </c>
      <c r="O4" s="7">
        <v>4.0</v>
      </c>
      <c r="P4" s="7" t="s">
        <v>17</v>
      </c>
      <c r="Q4" s="7" t="s">
        <v>21</v>
      </c>
      <c r="R4" s="8"/>
      <c r="S4" s="8"/>
      <c r="T4" s="8"/>
      <c r="U4" s="8"/>
      <c r="V4" s="8"/>
      <c r="W4" s="8"/>
    </row>
    <row r="5">
      <c r="A5" s="2">
        <v>44198.936658611114</v>
      </c>
      <c r="B5" s="3">
        <v>10.0</v>
      </c>
      <c r="C5" s="4">
        <v>1.0</v>
      </c>
      <c r="D5" s="4">
        <v>1.0</v>
      </c>
      <c r="E5" s="4">
        <v>1.0</v>
      </c>
      <c r="F5" s="4">
        <v>1.0</v>
      </c>
      <c r="G5" s="4">
        <v>5.0</v>
      </c>
      <c r="H5" s="4">
        <v>1.0</v>
      </c>
      <c r="I5" s="4">
        <v>1.0</v>
      </c>
      <c r="J5" s="4">
        <v>3.0</v>
      </c>
      <c r="K5" s="4">
        <v>3.0</v>
      </c>
      <c r="L5" s="4">
        <v>3.0</v>
      </c>
      <c r="M5" s="4">
        <v>5.0</v>
      </c>
      <c r="N5" s="4">
        <v>1.0</v>
      </c>
      <c r="O5" s="4">
        <v>1.0</v>
      </c>
      <c r="P5" s="4" t="s">
        <v>19</v>
      </c>
      <c r="Q5" s="4" t="s">
        <v>17</v>
      </c>
    </row>
    <row r="6">
      <c r="A6" s="5">
        <v>44200.46976100694</v>
      </c>
      <c r="B6" s="6">
        <v>11.0</v>
      </c>
      <c r="C6" s="7">
        <v>3.0</v>
      </c>
      <c r="D6" s="7">
        <v>4.0</v>
      </c>
      <c r="E6" s="7">
        <v>4.0</v>
      </c>
      <c r="F6" s="7">
        <v>1.0</v>
      </c>
      <c r="G6" s="7">
        <v>4.0</v>
      </c>
      <c r="H6" s="7">
        <v>1.0</v>
      </c>
      <c r="I6" s="7">
        <v>3.0</v>
      </c>
      <c r="J6" s="7">
        <v>1.0</v>
      </c>
      <c r="K6" s="7">
        <v>4.0</v>
      </c>
      <c r="L6" s="7">
        <v>1.0</v>
      </c>
      <c r="M6" s="7">
        <v>4.0</v>
      </c>
      <c r="N6" s="7">
        <v>2.0</v>
      </c>
      <c r="O6" s="7">
        <v>5.0</v>
      </c>
      <c r="P6" s="7" t="s">
        <v>19</v>
      </c>
      <c r="Q6" s="7" t="s">
        <v>22</v>
      </c>
      <c r="R6" s="8"/>
      <c r="S6" s="8"/>
      <c r="T6" s="8"/>
      <c r="U6" s="8"/>
      <c r="V6" s="8"/>
      <c r="W6" s="8"/>
    </row>
    <row r="7">
      <c r="A7" s="2">
        <v>44200.51239923611</v>
      </c>
      <c r="B7" s="4">
        <v>9.0</v>
      </c>
      <c r="C7" s="4">
        <v>2.0</v>
      </c>
      <c r="D7" s="4">
        <v>2.0</v>
      </c>
      <c r="E7" s="4">
        <v>2.0</v>
      </c>
      <c r="F7" s="4">
        <v>2.0</v>
      </c>
      <c r="G7" s="4">
        <v>4.0</v>
      </c>
      <c r="H7" s="4">
        <v>1.0</v>
      </c>
      <c r="I7" s="4">
        <v>3.0</v>
      </c>
      <c r="J7" s="4">
        <v>3.0</v>
      </c>
      <c r="K7" s="4">
        <v>4.0</v>
      </c>
      <c r="L7" s="4">
        <v>3.0</v>
      </c>
      <c r="M7" s="4">
        <v>4.0</v>
      </c>
      <c r="N7" s="4">
        <v>2.0</v>
      </c>
      <c r="O7" s="4">
        <v>4.0</v>
      </c>
      <c r="P7" s="4" t="s">
        <v>19</v>
      </c>
      <c r="Q7" s="4" t="s">
        <v>17</v>
      </c>
    </row>
    <row r="8">
      <c r="A8" s="2">
        <v>44200.69883465278</v>
      </c>
      <c r="B8" s="3">
        <v>6.0</v>
      </c>
      <c r="C8" s="4">
        <v>3.0</v>
      </c>
      <c r="D8" s="4">
        <v>3.0</v>
      </c>
      <c r="E8" s="4">
        <v>1.0</v>
      </c>
      <c r="F8" s="4">
        <v>1.0</v>
      </c>
      <c r="G8" s="4">
        <v>5.0</v>
      </c>
      <c r="H8" s="4">
        <v>1.0</v>
      </c>
      <c r="I8" s="4">
        <v>5.0</v>
      </c>
      <c r="J8" s="4">
        <v>2.0</v>
      </c>
      <c r="K8" s="4">
        <v>5.0</v>
      </c>
      <c r="L8" s="4">
        <v>1.0</v>
      </c>
      <c r="M8" s="4">
        <v>5.0</v>
      </c>
      <c r="N8" s="4">
        <v>1.0</v>
      </c>
      <c r="O8" s="4">
        <v>5.0</v>
      </c>
      <c r="P8" s="4" t="s">
        <v>17</v>
      </c>
    </row>
    <row r="9">
      <c r="A9" s="5">
        <v>44201.596503252316</v>
      </c>
      <c r="B9" s="6">
        <v>4.0</v>
      </c>
      <c r="C9" s="7">
        <v>3.0</v>
      </c>
      <c r="D9" s="7">
        <v>4.0</v>
      </c>
      <c r="E9" s="7">
        <v>3.0</v>
      </c>
      <c r="F9" s="7">
        <v>1.0</v>
      </c>
      <c r="G9" s="7">
        <v>4.0</v>
      </c>
      <c r="H9" s="7">
        <v>1.0</v>
      </c>
      <c r="I9" s="7">
        <v>4.0</v>
      </c>
      <c r="J9" s="7">
        <v>1.0</v>
      </c>
      <c r="K9" s="7">
        <v>5.0</v>
      </c>
      <c r="L9" s="7">
        <v>1.0</v>
      </c>
      <c r="M9" s="7">
        <v>3.0</v>
      </c>
      <c r="N9" s="7">
        <v>1.0</v>
      </c>
      <c r="O9" s="7">
        <v>3.0</v>
      </c>
      <c r="P9" s="7" t="s">
        <v>17</v>
      </c>
      <c r="Q9" s="8"/>
      <c r="R9" s="8"/>
      <c r="S9" s="8"/>
      <c r="T9" s="8"/>
      <c r="U9" s="8"/>
      <c r="V9" s="8"/>
      <c r="W9" s="8"/>
    </row>
    <row r="10">
      <c r="A10" s="5">
        <v>44202.62892133102</v>
      </c>
      <c r="B10" s="6">
        <v>7.0</v>
      </c>
      <c r="C10" s="7">
        <v>1.0</v>
      </c>
      <c r="D10" s="7">
        <v>1.0</v>
      </c>
      <c r="E10" s="7">
        <v>1.0</v>
      </c>
      <c r="F10" s="7">
        <v>1.0</v>
      </c>
      <c r="G10" s="7">
        <v>5.0</v>
      </c>
      <c r="H10" s="7">
        <v>1.0</v>
      </c>
      <c r="I10" s="7">
        <v>1.0</v>
      </c>
      <c r="J10" s="7">
        <v>1.0</v>
      </c>
      <c r="K10" s="7">
        <v>5.0</v>
      </c>
      <c r="L10" s="7">
        <v>1.0</v>
      </c>
      <c r="M10" s="7">
        <v>5.0</v>
      </c>
      <c r="N10" s="7">
        <v>1.0</v>
      </c>
      <c r="O10" s="7">
        <v>1.0</v>
      </c>
      <c r="P10" s="7" t="s">
        <v>17</v>
      </c>
      <c r="Q10" s="7" t="s">
        <v>23</v>
      </c>
      <c r="R10" s="8"/>
      <c r="S10" s="8"/>
      <c r="T10" s="8"/>
      <c r="U10" s="8"/>
      <c r="V10" s="8"/>
      <c r="W10" s="8"/>
    </row>
    <row r="11">
      <c r="A11" s="2"/>
    </row>
    <row r="12">
      <c r="A12" s="7" t="s">
        <v>24</v>
      </c>
    </row>
    <row r="13">
      <c r="A13" s="2"/>
      <c r="C13" s="4" t="s">
        <v>25</v>
      </c>
      <c r="D13" s="4" t="s">
        <v>25</v>
      </c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25</v>
      </c>
    </row>
    <row r="14">
      <c r="A14" s="2"/>
      <c r="C14" s="1">
        <f t="shared" ref="C14:O14" si="1">Average(C4,C6,C9,C10)</f>
        <v>2.75</v>
      </c>
      <c r="D14" s="1">
        <f t="shared" si="1"/>
        <v>3</v>
      </c>
      <c r="E14" s="1">
        <f t="shared" si="1"/>
        <v>2.75</v>
      </c>
      <c r="F14" s="1">
        <f t="shared" si="1"/>
        <v>1</v>
      </c>
      <c r="G14" s="1">
        <f t="shared" si="1"/>
        <v>4.25</v>
      </c>
      <c r="H14" s="1">
        <f t="shared" si="1"/>
        <v>1</v>
      </c>
      <c r="I14" s="1">
        <f t="shared" si="1"/>
        <v>2.75</v>
      </c>
      <c r="J14" s="1">
        <f t="shared" si="1"/>
        <v>1</v>
      </c>
      <c r="K14" s="1">
        <f t="shared" si="1"/>
        <v>4.75</v>
      </c>
      <c r="L14" s="1">
        <f t="shared" si="1"/>
        <v>1</v>
      </c>
      <c r="M14" s="1">
        <f t="shared" si="1"/>
        <v>4.25</v>
      </c>
      <c r="N14" s="1">
        <f t="shared" si="1"/>
        <v>1.25</v>
      </c>
      <c r="O14" s="1">
        <f t="shared" si="1"/>
        <v>3.25</v>
      </c>
    </row>
    <row r="15">
      <c r="A15" s="2"/>
      <c r="C15" s="4" t="s">
        <v>26</v>
      </c>
      <c r="D15" s="4" t="s">
        <v>26</v>
      </c>
      <c r="E15" s="4" t="s">
        <v>26</v>
      </c>
      <c r="F15" s="4" t="s">
        <v>26</v>
      </c>
      <c r="G15" s="4" t="s">
        <v>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</row>
    <row r="16">
      <c r="C16" s="1">
        <f t="shared" ref="C16:O16" si="2">AVERAGE(C2,C3,C7,C8,C5)</f>
        <v>2.2</v>
      </c>
      <c r="D16" s="1">
        <f t="shared" si="2"/>
        <v>2</v>
      </c>
      <c r="E16" s="1">
        <f t="shared" si="2"/>
        <v>1.4</v>
      </c>
      <c r="F16" s="1">
        <f t="shared" si="2"/>
        <v>1.2</v>
      </c>
      <c r="G16" s="1">
        <f t="shared" si="2"/>
        <v>4.6</v>
      </c>
      <c r="H16" s="1">
        <f t="shared" si="2"/>
        <v>1</v>
      </c>
      <c r="I16" s="1">
        <f t="shared" si="2"/>
        <v>2.6</v>
      </c>
      <c r="J16" s="1">
        <f t="shared" si="2"/>
        <v>2.6</v>
      </c>
      <c r="K16" s="1">
        <f t="shared" si="2"/>
        <v>4.4</v>
      </c>
      <c r="L16" s="1">
        <f t="shared" si="2"/>
        <v>2.4</v>
      </c>
      <c r="M16" s="1">
        <f t="shared" si="2"/>
        <v>4.2</v>
      </c>
      <c r="N16" s="1">
        <f t="shared" si="2"/>
        <v>1.2</v>
      </c>
      <c r="O16" s="1">
        <f t="shared" si="2"/>
        <v>3.8</v>
      </c>
    </row>
    <row r="17">
      <c r="A17" s="9" t="s">
        <v>27</v>
      </c>
      <c r="B17" s="9"/>
      <c r="C17" s="10" t="s">
        <v>28</v>
      </c>
      <c r="D17" s="10" t="s">
        <v>28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 t="s">
        <v>28</v>
      </c>
      <c r="K17" s="10" t="s">
        <v>28</v>
      </c>
      <c r="L17" s="10" t="s">
        <v>28</v>
      </c>
      <c r="M17" s="10" t="s">
        <v>28</v>
      </c>
      <c r="N17" s="10" t="s">
        <v>28</v>
      </c>
    </row>
    <row r="18">
      <c r="A18" s="11">
        <v>1.0</v>
      </c>
      <c r="B18" s="11"/>
      <c r="C18" s="11">
        <v>1.0</v>
      </c>
      <c r="D18" s="1">
        <f t="shared" ref="D18:N18" si="3">COUNTIF(D75:D78, "1")</f>
        <v>1</v>
      </c>
      <c r="E18" s="1">
        <f t="shared" si="3"/>
        <v>1</v>
      </c>
      <c r="F18" s="1">
        <f t="shared" si="3"/>
        <v>4</v>
      </c>
      <c r="G18" s="1">
        <f t="shared" si="3"/>
        <v>0</v>
      </c>
      <c r="H18" s="1">
        <f t="shared" si="3"/>
        <v>4</v>
      </c>
      <c r="I18" s="1">
        <f t="shared" si="3"/>
        <v>1</v>
      </c>
      <c r="J18" s="1">
        <f t="shared" si="3"/>
        <v>4</v>
      </c>
      <c r="K18" s="1">
        <f t="shared" si="3"/>
        <v>0</v>
      </c>
      <c r="L18" s="1">
        <f t="shared" si="3"/>
        <v>4</v>
      </c>
      <c r="M18" s="1">
        <f t="shared" si="3"/>
        <v>0</v>
      </c>
      <c r="N18" s="1">
        <f t="shared" si="3"/>
        <v>3</v>
      </c>
    </row>
    <row r="19">
      <c r="A19" s="11">
        <v>2.0</v>
      </c>
      <c r="B19" s="11"/>
      <c r="C19" s="11">
        <v>2.0</v>
      </c>
      <c r="D19" s="1">
        <f>COUNTIF(D75:D78,A19)</f>
        <v>0</v>
      </c>
      <c r="E19" s="1">
        <f t="shared" ref="E19:N19" si="4">COUNTIF(E75:E78,"2")</f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1</v>
      </c>
    </row>
    <row r="20">
      <c r="A20" s="11">
        <v>3.0</v>
      </c>
      <c r="B20" s="11"/>
      <c r="C20" s="11">
        <v>2.0</v>
      </c>
      <c r="D20" s="1">
        <f>COUNTIF(D75:D78,A20)</f>
        <v>1</v>
      </c>
      <c r="E20" s="1">
        <f t="shared" ref="E20:N20" si="5">COUNTIF(E75:E78,"3")</f>
        <v>2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2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</v>
      </c>
      <c r="N20" s="1">
        <f t="shared" si="5"/>
        <v>0</v>
      </c>
    </row>
    <row r="21">
      <c r="A21" s="11">
        <v>4.0</v>
      </c>
      <c r="B21" s="11"/>
      <c r="C21" s="11">
        <v>0.0</v>
      </c>
      <c r="D21" s="1">
        <f>COUNTIF(D75:D78,A21)</f>
        <v>2</v>
      </c>
      <c r="E21" s="1">
        <f t="shared" ref="E21:N21" si="6">COUNTIF(E75:E78,"4")</f>
        <v>1</v>
      </c>
      <c r="F21" s="1">
        <f t="shared" si="6"/>
        <v>0</v>
      </c>
      <c r="G21" s="1">
        <f t="shared" si="6"/>
        <v>3</v>
      </c>
      <c r="H21" s="1">
        <f t="shared" si="6"/>
        <v>0</v>
      </c>
      <c r="I21" s="1">
        <f t="shared" si="6"/>
        <v>1</v>
      </c>
      <c r="J21" s="1">
        <f t="shared" si="6"/>
        <v>0</v>
      </c>
      <c r="K21" s="1">
        <f t="shared" si="6"/>
        <v>1</v>
      </c>
      <c r="L21" s="1">
        <f t="shared" si="6"/>
        <v>0</v>
      </c>
      <c r="M21" s="1">
        <f t="shared" si="6"/>
        <v>1</v>
      </c>
      <c r="N21" s="1">
        <f t="shared" si="6"/>
        <v>0</v>
      </c>
    </row>
    <row r="22">
      <c r="A22" s="12">
        <v>5.0</v>
      </c>
      <c r="B22" s="12"/>
      <c r="C22" s="12">
        <v>0.0</v>
      </c>
      <c r="D22" s="1">
        <f>COUNTIF(D75:D78,A22)</f>
        <v>0</v>
      </c>
      <c r="E22" s="1">
        <f t="shared" ref="E22:N22" si="7">COUNTIF(E75:E78,"5")</f>
        <v>0</v>
      </c>
      <c r="F22" s="1">
        <f t="shared" si="7"/>
        <v>0</v>
      </c>
      <c r="G22" s="1">
        <f t="shared" si="7"/>
        <v>1</v>
      </c>
      <c r="H22" s="1">
        <f t="shared" si="7"/>
        <v>0</v>
      </c>
      <c r="I22" s="1">
        <f t="shared" si="7"/>
        <v>0</v>
      </c>
      <c r="J22" s="1">
        <f t="shared" si="7"/>
        <v>0</v>
      </c>
      <c r="K22" s="1">
        <f t="shared" si="7"/>
        <v>3</v>
      </c>
      <c r="L22" s="1">
        <f t="shared" si="7"/>
        <v>0</v>
      </c>
      <c r="M22" s="1">
        <f t="shared" si="7"/>
        <v>2</v>
      </c>
      <c r="N22" s="1">
        <f t="shared" si="7"/>
        <v>0</v>
      </c>
    </row>
    <row r="23">
      <c r="A23" s="13"/>
      <c r="B23" s="13"/>
    </row>
    <row r="24">
      <c r="A24" s="9" t="s">
        <v>29</v>
      </c>
      <c r="B24" s="9"/>
      <c r="C24" s="10" t="s">
        <v>30</v>
      </c>
      <c r="D24" s="10" t="s">
        <v>30</v>
      </c>
      <c r="E24" s="10" t="s">
        <v>30</v>
      </c>
      <c r="F24" s="10" t="s">
        <v>30</v>
      </c>
      <c r="G24" s="10" t="s">
        <v>30</v>
      </c>
      <c r="H24" s="10" t="s">
        <v>30</v>
      </c>
      <c r="I24" s="10" t="s">
        <v>30</v>
      </c>
      <c r="J24" s="10" t="s">
        <v>30</v>
      </c>
      <c r="K24" s="10" t="s">
        <v>30</v>
      </c>
      <c r="L24" s="10" t="s">
        <v>30</v>
      </c>
      <c r="M24" s="10" t="s">
        <v>30</v>
      </c>
      <c r="N24" s="10" t="s">
        <v>30</v>
      </c>
    </row>
    <row r="25">
      <c r="A25" s="11">
        <v>1.0</v>
      </c>
      <c r="B25" s="11"/>
      <c r="C25" s="11">
        <v>1.0</v>
      </c>
      <c r="D25" s="1">
        <f t="shared" ref="D25:N25" si="8">countif(D70:D74, "1")</f>
        <v>2</v>
      </c>
      <c r="E25" s="1">
        <f t="shared" si="8"/>
        <v>3</v>
      </c>
      <c r="F25" s="1">
        <f t="shared" si="8"/>
        <v>4</v>
      </c>
      <c r="G25" s="1">
        <f t="shared" si="8"/>
        <v>0</v>
      </c>
      <c r="H25" s="1">
        <f t="shared" si="8"/>
        <v>5</v>
      </c>
      <c r="I25" s="1">
        <f t="shared" si="8"/>
        <v>1</v>
      </c>
      <c r="J25" s="1">
        <f t="shared" si="8"/>
        <v>0</v>
      </c>
      <c r="K25" s="1">
        <f t="shared" si="8"/>
        <v>0</v>
      </c>
      <c r="L25" s="1">
        <f t="shared" si="8"/>
        <v>2</v>
      </c>
      <c r="M25" s="1">
        <f t="shared" si="8"/>
        <v>0</v>
      </c>
      <c r="N25" s="1">
        <f t="shared" si="8"/>
        <v>4</v>
      </c>
    </row>
    <row r="26">
      <c r="A26" s="11">
        <v>2.0</v>
      </c>
      <c r="B26" s="11"/>
      <c r="C26" s="11">
        <v>0.0</v>
      </c>
      <c r="D26" s="1">
        <f t="shared" ref="D26:N26" si="9">countif(D70:D74, "2")</f>
        <v>1</v>
      </c>
      <c r="E26" s="1">
        <f t="shared" si="9"/>
        <v>2</v>
      </c>
      <c r="F26" s="1">
        <f t="shared" si="9"/>
        <v>1</v>
      </c>
      <c r="G26" s="1">
        <f t="shared" si="9"/>
        <v>0</v>
      </c>
      <c r="H26" s="1">
        <f t="shared" si="9"/>
        <v>0</v>
      </c>
      <c r="I26" s="1">
        <f t="shared" si="9"/>
        <v>2</v>
      </c>
      <c r="J26" s="1">
        <f t="shared" si="9"/>
        <v>2</v>
      </c>
      <c r="K26" s="1">
        <f t="shared" si="9"/>
        <v>0</v>
      </c>
      <c r="L26" s="1">
        <f t="shared" si="9"/>
        <v>0</v>
      </c>
      <c r="M26" s="1">
        <f t="shared" si="9"/>
        <v>0</v>
      </c>
      <c r="N26" s="1">
        <f t="shared" si="9"/>
        <v>1</v>
      </c>
    </row>
    <row r="27">
      <c r="A27" s="11">
        <v>3.0</v>
      </c>
      <c r="B27" s="11"/>
      <c r="C27" s="11">
        <v>2.0</v>
      </c>
      <c r="D27" s="1">
        <f t="shared" ref="D27:N27" si="10">countif(D70:D74, "3")</f>
        <v>2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1</v>
      </c>
      <c r="J27" s="1">
        <f t="shared" si="10"/>
        <v>3</v>
      </c>
      <c r="K27" s="1">
        <f t="shared" si="10"/>
        <v>1</v>
      </c>
      <c r="L27" s="1">
        <f t="shared" si="10"/>
        <v>2</v>
      </c>
      <c r="M27" s="1">
        <f t="shared" si="10"/>
        <v>1</v>
      </c>
      <c r="N27" s="1">
        <f t="shared" si="10"/>
        <v>0</v>
      </c>
    </row>
    <row r="28">
      <c r="A28" s="11">
        <v>4.0</v>
      </c>
      <c r="B28" s="11"/>
      <c r="C28" s="11">
        <v>1.0</v>
      </c>
      <c r="D28" s="1">
        <f t="shared" ref="D28:N28" si="11">countif(D70:D74, "4")</f>
        <v>0</v>
      </c>
      <c r="E28" s="1">
        <f t="shared" si="11"/>
        <v>0</v>
      </c>
      <c r="F28" s="1">
        <f t="shared" si="11"/>
        <v>0</v>
      </c>
      <c r="G28" s="1">
        <f t="shared" si="11"/>
        <v>2</v>
      </c>
      <c r="H28" s="1">
        <f t="shared" si="11"/>
        <v>0</v>
      </c>
      <c r="I28" s="1">
        <f t="shared" si="11"/>
        <v>0</v>
      </c>
      <c r="J28" s="1">
        <f t="shared" si="11"/>
        <v>0</v>
      </c>
      <c r="K28" s="1">
        <f t="shared" si="11"/>
        <v>1</v>
      </c>
      <c r="L28" s="1">
        <f t="shared" si="11"/>
        <v>1</v>
      </c>
      <c r="M28" s="1">
        <f t="shared" si="11"/>
        <v>2</v>
      </c>
      <c r="N28" s="1">
        <f t="shared" si="11"/>
        <v>0</v>
      </c>
    </row>
    <row r="29">
      <c r="A29" s="12">
        <v>5.0</v>
      </c>
      <c r="B29" s="12"/>
      <c r="C29" s="12">
        <v>0.0</v>
      </c>
      <c r="D29" s="1">
        <f t="shared" ref="D29:N29" si="12">countif(D70:D74, "5")</f>
        <v>0</v>
      </c>
      <c r="E29" s="1">
        <f t="shared" si="12"/>
        <v>0</v>
      </c>
      <c r="F29" s="1">
        <f t="shared" si="12"/>
        <v>0</v>
      </c>
      <c r="G29" s="1">
        <f t="shared" si="12"/>
        <v>3</v>
      </c>
      <c r="H29" s="1">
        <f t="shared" si="12"/>
        <v>0</v>
      </c>
      <c r="I29" s="1">
        <f t="shared" si="12"/>
        <v>1</v>
      </c>
      <c r="J29" s="1">
        <f t="shared" si="12"/>
        <v>0</v>
      </c>
      <c r="K29" s="1">
        <f t="shared" si="12"/>
        <v>3</v>
      </c>
      <c r="L29" s="1">
        <f t="shared" si="12"/>
        <v>0</v>
      </c>
      <c r="M29" s="1">
        <f t="shared" si="12"/>
        <v>2</v>
      </c>
      <c r="N29" s="1">
        <f t="shared" si="12"/>
        <v>0</v>
      </c>
    </row>
    <row r="70">
      <c r="A70" s="14">
        <v>44195.63757503472</v>
      </c>
      <c r="B70" s="15">
        <v>5.0</v>
      </c>
      <c r="C70" s="12">
        <v>3.0</v>
      </c>
      <c r="D70" s="12">
        <v>3.0</v>
      </c>
      <c r="E70" s="12">
        <v>2.0</v>
      </c>
      <c r="F70" s="12">
        <v>1.0</v>
      </c>
      <c r="G70" s="12">
        <v>4.0</v>
      </c>
      <c r="H70" s="12">
        <v>1.0</v>
      </c>
      <c r="I70" s="12">
        <v>2.0</v>
      </c>
      <c r="J70" s="12">
        <v>3.0</v>
      </c>
      <c r="K70" s="12">
        <v>5.0</v>
      </c>
      <c r="L70" s="12">
        <v>1.0</v>
      </c>
      <c r="M70" s="12">
        <v>4.0</v>
      </c>
      <c r="N70" s="12">
        <v>1.0</v>
      </c>
      <c r="O70" s="12">
        <v>4.0</v>
      </c>
      <c r="P70" s="13" t="s">
        <v>17</v>
      </c>
      <c r="Q70" s="13" t="s">
        <v>18</v>
      </c>
      <c r="R70" s="13"/>
      <c r="S70" s="13"/>
      <c r="T70" s="13"/>
      <c r="U70" s="13"/>
      <c r="V70" s="13"/>
      <c r="W70" s="13"/>
    </row>
    <row r="71">
      <c r="A71" s="14">
        <v>44196.516602013886</v>
      </c>
      <c r="B71" s="15">
        <v>8.0</v>
      </c>
      <c r="C71" s="12">
        <v>2.0</v>
      </c>
      <c r="D71" s="12">
        <v>1.0</v>
      </c>
      <c r="E71" s="12">
        <v>1.0</v>
      </c>
      <c r="F71" s="12">
        <v>1.0</v>
      </c>
      <c r="G71" s="12">
        <v>5.0</v>
      </c>
      <c r="H71" s="12">
        <v>1.0</v>
      </c>
      <c r="I71" s="12">
        <v>2.0</v>
      </c>
      <c r="J71" s="12">
        <v>2.0</v>
      </c>
      <c r="K71" s="12">
        <v>5.0</v>
      </c>
      <c r="L71" s="12">
        <v>4.0</v>
      </c>
      <c r="M71" s="12">
        <v>3.0</v>
      </c>
      <c r="N71" s="12">
        <v>1.0</v>
      </c>
      <c r="O71" s="12">
        <v>5.0</v>
      </c>
      <c r="P71" s="13" t="s">
        <v>19</v>
      </c>
      <c r="Q71" s="13" t="s">
        <v>20</v>
      </c>
      <c r="R71" s="13"/>
      <c r="S71" s="13"/>
      <c r="T71" s="13"/>
      <c r="U71" s="13"/>
      <c r="V71" s="13"/>
      <c r="W71" s="13"/>
    </row>
    <row r="72">
      <c r="A72" s="14">
        <v>44198.936658611114</v>
      </c>
      <c r="B72" s="15">
        <v>10.0</v>
      </c>
      <c r="C72" s="12">
        <v>1.0</v>
      </c>
      <c r="D72" s="12">
        <v>1.0</v>
      </c>
      <c r="E72" s="12">
        <v>1.0</v>
      </c>
      <c r="F72" s="12">
        <v>1.0</v>
      </c>
      <c r="G72" s="12">
        <v>5.0</v>
      </c>
      <c r="H72" s="12">
        <v>1.0</v>
      </c>
      <c r="I72" s="12">
        <v>1.0</v>
      </c>
      <c r="J72" s="12">
        <v>3.0</v>
      </c>
      <c r="K72" s="12">
        <v>3.0</v>
      </c>
      <c r="L72" s="12">
        <v>3.0</v>
      </c>
      <c r="M72" s="12">
        <v>5.0</v>
      </c>
      <c r="N72" s="12">
        <v>1.0</v>
      </c>
      <c r="O72" s="12">
        <v>1.0</v>
      </c>
      <c r="P72" s="13" t="s">
        <v>19</v>
      </c>
      <c r="Q72" s="13" t="s">
        <v>17</v>
      </c>
      <c r="R72" s="13"/>
      <c r="S72" s="13"/>
      <c r="T72" s="13"/>
      <c r="U72" s="13"/>
      <c r="V72" s="13"/>
      <c r="W72" s="13"/>
    </row>
    <row r="73">
      <c r="A73" s="14">
        <v>44200.51239923611</v>
      </c>
      <c r="B73" s="15">
        <v>9.0</v>
      </c>
      <c r="C73" s="12">
        <v>2.0</v>
      </c>
      <c r="D73" s="12">
        <v>2.0</v>
      </c>
      <c r="E73" s="12">
        <v>2.0</v>
      </c>
      <c r="F73" s="12">
        <v>2.0</v>
      </c>
      <c r="G73" s="12">
        <v>4.0</v>
      </c>
      <c r="H73" s="12">
        <v>1.0</v>
      </c>
      <c r="I73" s="12">
        <v>3.0</v>
      </c>
      <c r="J73" s="12">
        <v>3.0</v>
      </c>
      <c r="K73" s="12">
        <v>4.0</v>
      </c>
      <c r="L73" s="12">
        <v>3.0</v>
      </c>
      <c r="M73" s="12">
        <v>4.0</v>
      </c>
      <c r="N73" s="12">
        <v>2.0</v>
      </c>
      <c r="O73" s="12">
        <v>4.0</v>
      </c>
      <c r="P73" s="13" t="s">
        <v>19</v>
      </c>
      <c r="Q73" s="13" t="s">
        <v>17</v>
      </c>
      <c r="R73" s="13"/>
      <c r="S73" s="13"/>
      <c r="T73" s="13"/>
      <c r="U73" s="13"/>
      <c r="V73" s="13"/>
      <c r="W73" s="13"/>
    </row>
    <row r="74">
      <c r="A74" s="14">
        <v>44200.69883465278</v>
      </c>
      <c r="B74" s="15">
        <v>6.0</v>
      </c>
      <c r="C74" s="12">
        <v>3.0</v>
      </c>
      <c r="D74" s="12">
        <v>3.0</v>
      </c>
      <c r="E74" s="12">
        <v>1.0</v>
      </c>
      <c r="F74" s="12">
        <v>1.0</v>
      </c>
      <c r="G74" s="12">
        <v>5.0</v>
      </c>
      <c r="H74" s="12">
        <v>1.0</v>
      </c>
      <c r="I74" s="12">
        <v>5.0</v>
      </c>
      <c r="J74" s="12">
        <v>2.0</v>
      </c>
      <c r="K74" s="12">
        <v>5.0</v>
      </c>
      <c r="L74" s="12">
        <v>1.0</v>
      </c>
      <c r="M74" s="12">
        <v>5.0</v>
      </c>
      <c r="N74" s="12">
        <v>1.0</v>
      </c>
      <c r="O74" s="12">
        <v>5.0</v>
      </c>
      <c r="P74" s="13" t="s">
        <v>17</v>
      </c>
      <c r="Q74" s="13"/>
      <c r="R74" s="13"/>
      <c r="S74" s="13"/>
      <c r="T74" s="13"/>
      <c r="U74" s="13"/>
      <c r="V74" s="13"/>
      <c r="W74" s="13"/>
    </row>
    <row r="75">
      <c r="A75" s="16">
        <v>44196.62052644676</v>
      </c>
      <c r="B75" s="17">
        <v>1.0</v>
      </c>
      <c r="C75" s="18">
        <v>4.0</v>
      </c>
      <c r="D75" s="18">
        <v>3.0</v>
      </c>
      <c r="E75" s="18">
        <v>3.0</v>
      </c>
      <c r="F75" s="18">
        <v>1.0</v>
      </c>
      <c r="G75" s="18">
        <v>4.0</v>
      </c>
      <c r="H75" s="18">
        <v>1.0</v>
      </c>
      <c r="I75" s="18">
        <v>3.0</v>
      </c>
      <c r="J75" s="18">
        <v>1.0</v>
      </c>
      <c r="K75" s="18">
        <v>5.0</v>
      </c>
      <c r="L75" s="18">
        <v>1.0</v>
      </c>
      <c r="M75" s="18">
        <v>5.0</v>
      </c>
      <c r="N75" s="18">
        <v>1.0</v>
      </c>
      <c r="O75" s="18">
        <v>4.0</v>
      </c>
      <c r="P75" s="19" t="s">
        <v>17</v>
      </c>
      <c r="Q75" s="19" t="s">
        <v>21</v>
      </c>
      <c r="R75" s="19"/>
      <c r="S75" s="19"/>
      <c r="T75" s="19"/>
      <c r="U75" s="19"/>
      <c r="V75" s="19"/>
      <c r="W75" s="19"/>
    </row>
    <row r="76">
      <c r="A76" s="16">
        <v>44200.46976100694</v>
      </c>
      <c r="B76" s="17">
        <v>11.0</v>
      </c>
      <c r="C76" s="18">
        <v>3.0</v>
      </c>
      <c r="D76" s="18">
        <v>4.0</v>
      </c>
      <c r="E76" s="18">
        <v>4.0</v>
      </c>
      <c r="F76" s="18">
        <v>1.0</v>
      </c>
      <c r="G76" s="18">
        <v>4.0</v>
      </c>
      <c r="H76" s="18">
        <v>1.0</v>
      </c>
      <c r="I76" s="18">
        <v>3.0</v>
      </c>
      <c r="J76" s="18">
        <v>1.0</v>
      </c>
      <c r="K76" s="18">
        <v>4.0</v>
      </c>
      <c r="L76" s="18">
        <v>1.0</v>
      </c>
      <c r="M76" s="18">
        <v>4.0</v>
      </c>
      <c r="N76" s="18">
        <v>2.0</v>
      </c>
      <c r="O76" s="18">
        <v>5.0</v>
      </c>
      <c r="P76" s="19" t="s">
        <v>19</v>
      </c>
      <c r="Q76" s="19" t="s">
        <v>22</v>
      </c>
      <c r="R76" s="19"/>
      <c r="S76" s="19"/>
      <c r="T76" s="19"/>
      <c r="U76" s="19"/>
      <c r="V76" s="19"/>
      <c r="W76" s="19"/>
    </row>
    <row r="77">
      <c r="A77" s="16">
        <v>44201.596503252316</v>
      </c>
      <c r="B77" s="17">
        <v>4.0</v>
      </c>
      <c r="C77" s="18">
        <v>3.0</v>
      </c>
      <c r="D77" s="18">
        <v>4.0</v>
      </c>
      <c r="E77" s="18">
        <v>3.0</v>
      </c>
      <c r="F77" s="18">
        <v>1.0</v>
      </c>
      <c r="G77" s="18">
        <v>4.0</v>
      </c>
      <c r="H77" s="18">
        <v>1.0</v>
      </c>
      <c r="I77" s="18">
        <v>4.0</v>
      </c>
      <c r="J77" s="18">
        <v>1.0</v>
      </c>
      <c r="K77" s="18">
        <v>5.0</v>
      </c>
      <c r="L77" s="18">
        <v>1.0</v>
      </c>
      <c r="M77" s="18">
        <v>3.0</v>
      </c>
      <c r="N77" s="18">
        <v>1.0</v>
      </c>
      <c r="O77" s="18">
        <v>3.0</v>
      </c>
      <c r="P77" s="19" t="s">
        <v>17</v>
      </c>
      <c r="Q77" s="19"/>
      <c r="R77" s="19"/>
      <c r="S77" s="19"/>
      <c r="T77" s="19"/>
      <c r="U77" s="19"/>
      <c r="V77" s="19"/>
      <c r="W77" s="19"/>
    </row>
    <row r="78">
      <c r="A78" s="16">
        <v>44202.62892133102</v>
      </c>
      <c r="B78" s="17">
        <v>7.0</v>
      </c>
      <c r="C78" s="18">
        <v>1.0</v>
      </c>
      <c r="D78" s="18">
        <v>1.0</v>
      </c>
      <c r="E78" s="18">
        <v>1.0</v>
      </c>
      <c r="F78" s="18">
        <v>1.0</v>
      </c>
      <c r="G78" s="18">
        <v>5.0</v>
      </c>
      <c r="H78" s="18">
        <v>1.0</v>
      </c>
      <c r="I78" s="18">
        <v>1.0</v>
      </c>
      <c r="J78" s="18">
        <v>1.0</v>
      </c>
      <c r="K78" s="18">
        <v>5.0</v>
      </c>
      <c r="L78" s="18">
        <v>1.0</v>
      </c>
      <c r="M78" s="18">
        <v>5.0</v>
      </c>
      <c r="N78" s="18">
        <v>1.0</v>
      </c>
      <c r="O78" s="18">
        <v>1.0</v>
      </c>
      <c r="P78" s="19" t="s">
        <v>17</v>
      </c>
      <c r="Q78" s="19" t="s">
        <v>23</v>
      </c>
      <c r="R78" s="19"/>
      <c r="S78" s="19"/>
      <c r="T78" s="19"/>
      <c r="U78" s="19"/>
      <c r="V78" s="19"/>
      <c r="W78" s="19"/>
    </row>
    <row r="79">
      <c r="A79" s="14"/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3"/>
      <c r="R79" s="13"/>
      <c r="S79" s="13"/>
      <c r="T79" s="13"/>
      <c r="U79" s="13"/>
      <c r="V79" s="13"/>
      <c r="W79" s="13"/>
    </row>
    <row r="81">
      <c r="A81" s="14"/>
      <c r="B81" s="13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3"/>
      <c r="Q81" s="13"/>
      <c r="R81" s="13"/>
      <c r="S81" s="13"/>
      <c r="T81" s="13"/>
      <c r="U81" s="13"/>
      <c r="V81" s="13"/>
      <c r="W81" s="13"/>
    </row>
    <row r="82">
      <c r="A82" s="14"/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3"/>
      <c r="Q82" s="13"/>
      <c r="R82" s="13"/>
      <c r="S82" s="13"/>
      <c r="T82" s="13"/>
      <c r="U82" s="13"/>
      <c r="V82" s="13"/>
      <c r="W82" s="13"/>
    </row>
    <row r="83">
      <c r="A83" s="14"/>
      <c r="B83" s="13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3"/>
      <c r="Q83" s="13"/>
      <c r="R83" s="13"/>
      <c r="S83" s="13"/>
      <c r="T83" s="13"/>
      <c r="U83" s="13"/>
      <c r="V83" s="13"/>
      <c r="W83" s="13"/>
    </row>
    <row r="84">
      <c r="A84" s="14"/>
      <c r="B84" s="1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3"/>
      <c r="Q84" s="13"/>
      <c r="R84" s="13"/>
      <c r="S84" s="13"/>
      <c r="T84" s="13"/>
      <c r="U84" s="13"/>
      <c r="V84" s="13"/>
      <c r="W8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  <col customWidth="1" min="3" max="3" width="6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44242.42025471065</v>
      </c>
      <c r="B2" s="4">
        <v>2.0</v>
      </c>
      <c r="C2" s="4">
        <v>4.0</v>
      </c>
      <c r="D2" s="4">
        <v>4.0</v>
      </c>
      <c r="E2" s="4">
        <v>4.0</v>
      </c>
      <c r="F2" s="4">
        <v>1.0</v>
      </c>
      <c r="G2" s="4">
        <v>5.0</v>
      </c>
      <c r="H2" s="4">
        <v>1.0</v>
      </c>
      <c r="I2" s="4">
        <v>4.0</v>
      </c>
      <c r="J2" s="4">
        <v>3.0</v>
      </c>
      <c r="K2" s="4">
        <v>5.0</v>
      </c>
      <c r="L2" s="4">
        <v>3.0</v>
      </c>
      <c r="M2" s="4">
        <v>4.0</v>
      </c>
      <c r="N2" s="4">
        <v>1.0</v>
      </c>
      <c r="O2" s="4">
        <v>5.0</v>
      </c>
      <c r="P2" s="4" t="s">
        <v>19</v>
      </c>
      <c r="Q2" s="4" t="s">
        <v>17</v>
      </c>
    </row>
    <row r="3">
      <c r="A3" s="2">
        <v>44242.42445987268</v>
      </c>
      <c r="B3" s="3">
        <v>3.0</v>
      </c>
      <c r="C3" s="4">
        <v>3.0</v>
      </c>
      <c r="D3" s="4">
        <v>3.0</v>
      </c>
      <c r="E3" s="4">
        <v>1.0</v>
      </c>
      <c r="F3" s="4">
        <v>1.0</v>
      </c>
      <c r="G3" s="4">
        <v>4.0</v>
      </c>
      <c r="H3" s="4">
        <v>1.0</v>
      </c>
      <c r="I3" s="4">
        <v>3.0</v>
      </c>
      <c r="J3" s="4">
        <v>2.0</v>
      </c>
      <c r="K3" s="4">
        <v>5.0</v>
      </c>
      <c r="L3" s="4">
        <v>1.0</v>
      </c>
      <c r="M3" s="4">
        <v>2.0</v>
      </c>
      <c r="N3" s="4">
        <v>1.0</v>
      </c>
      <c r="O3" s="4">
        <v>4.0</v>
      </c>
      <c r="P3" s="4" t="s">
        <v>17</v>
      </c>
      <c r="Q3" s="4" t="s">
        <v>31</v>
      </c>
    </row>
    <row r="4">
      <c r="A4" s="2">
        <v>44242.430549895835</v>
      </c>
      <c r="B4" s="3">
        <v>12.0</v>
      </c>
      <c r="C4" s="4">
        <v>4.0</v>
      </c>
      <c r="D4" s="4">
        <v>4.0</v>
      </c>
      <c r="E4" s="4">
        <v>2.0</v>
      </c>
      <c r="F4" s="4">
        <v>1.0</v>
      </c>
      <c r="G4" s="4">
        <v>4.0</v>
      </c>
      <c r="H4" s="4">
        <v>1.0</v>
      </c>
      <c r="I4" s="4">
        <v>3.0</v>
      </c>
      <c r="J4" s="4">
        <v>3.0</v>
      </c>
      <c r="K4" s="4">
        <v>4.0</v>
      </c>
      <c r="L4" s="4">
        <v>2.0</v>
      </c>
      <c r="M4" s="4">
        <v>3.0</v>
      </c>
      <c r="N4" s="4">
        <v>1.0</v>
      </c>
      <c r="O4" s="4">
        <v>2.0</v>
      </c>
      <c r="P4" s="4" t="s">
        <v>19</v>
      </c>
      <c r="Q4" s="4" t="s">
        <v>32</v>
      </c>
    </row>
    <row r="5">
      <c r="A5" s="2">
        <v>44242.85917915509</v>
      </c>
      <c r="B5" s="3">
        <v>14.0</v>
      </c>
      <c r="C5" s="4">
        <v>4.0</v>
      </c>
      <c r="D5" s="4">
        <v>3.0</v>
      </c>
      <c r="E5" s="4">
        <v>4.0</v>
      </c>
      <c r="F5" s="4">
        <v>2.0</v>
      </c>
      <c r="G5" s="4">
        <v>5.0</v>
      </c>
      <c r="H5" s="4">
        <v>1.0</v>
      </c>
      <c r="I5" s="4">
        <v>4.0</v>
      </c>
      <c r="J5" s="4">
        <v>2.0</v>
      </c>
      <c r="K5" s="4">
        <v>4.0</v>
      </c>
      <c r="L5" s="4">
        <v>1.0</v>
      </c>
      <c r="M5" s="4">
        <v>4.0</v>
      </c>
      <c r="N5" s="4">
        <v>1.0</v>
      </c>
      <c r="O5" s="4">
        <v>4.0</v>
      </c>
      <c r="P5" s="4" t="s">
        <v>17</v>
      </c>
      <c r="Q5" s="4" t="s">
        <v>33</v>
      </c>
    </row>
    <row r="6">
      <c r="A6" s="5">
        <v>44243.53826018519</v>
      </c>
      <c r="B6" s="6">
        <v>13.0</v>
      </c>
      <c r="C6" s="7">
        <v>4.0</v>
      </c>
      <c r="D6" s="7">
        <v>4.0</v>
      </c>
      <c r="E6" s="7">
        <v>3.0</v>
      </c>
      <c r="F6" s="7">
        <v>1.0</v>
      </c>
      <c r="G6" s="7">
        <v>4.0</v>
      </c>
      <c r="H6" s="7">
        <v>2.0</v>
      </c>
      <c r="I6" s="7">
        <v>3.0</v>
      </c>
      <c r="J6" s="7">
        <v>2.0</v>
      </c>
      <c r="K6" s="7">
        <v>4.0</v>
      </c>
      <c r="L6" s="7">
        <v>2.0</v>
      </c>
      <c r="M6" s="7">
        <v>3.0</v>
      </c>
      <c r="N6" s="7">
        <v>2.0</v>
      </c>
      <c r="O6" s="7">
        <v>3.0</v>
      </c>
      <c r="P6" s="7" t="s">
        <v>19</v>
      </c>
      <c r="Q6" s="7" t="s">
        <v>34</v>
      </c>
      <c r="R6" s="8"/>
      <c r="S6" s="8"/>
      <c r="T6" s="8"/>
      <c r="U6" s="8"/>
      <c r="V6" s="8"/>
      <c r="W6" s="8"/>
      <c r="X6" s="8"/>
      <c r="Y6" s="8"/>
      <c r="Z6" s="8"/>
    </row>
    <row r="7">
      <c r="A7" s="5">
        <v>44243.645255613425</v>
      </c>
      <c r="B7" s="6">
        <v>15.0</v>
      </c>
      <c r="C7" s="7">
        <v>3.0</v>
      </c>
      <c r="D7" s="7">
        <v>3.0</v>
      </c>
      <c r="E7" s="7">
        <v>3.0</v>
      </c>
      <c r="F7" s="7">
        <v>1.0</v>
      </c>
      <c r="G7" s="7">
        <v>5.0</v>
      </c>
      <c r="H7" s="7">
        <v>2.0</v>
      </c>
      <c r="I7" s="7">
        <v>4.0</v>
      </c>
      <c r="J7" s="7">
        <v>2.0</v>
      </c>
      <c r="K7" s="7">
        <v>5.0</v>
      </c>
      <c r="L7" s="7">
        <v>1.0</v>
      </c>
      <c r="M7" s="7">
        <v>4.0</v>
      </c>
      <c r="N7" s="7">
        <v>1.0</v>
      </c>
      <c r="O7" s="7">
        <v>4.0</v>
      </c>
      <c r="P7" s="7" t="s">
        <v>17</v>
      </c>
      <c r="Q7" s="8"/>
      <c r="R7" s="8"/>
      <c r="S7" s="8"/>
      <c r="T7" s="8"/>
      <c r="U7" s="8"/>
      <c r="V7" s="8"/>
      <c r="W7" s="8"/>
      <c r="X7" s="8"/>
      <c r="Y7" s="8"/>
      <c r="Z7" s="8"/>
    </row>
    <row r="9">
      <c r="A9" s="7" t="s">
        <v>24</v>
      </c>
      <c r="C9" s="4" t="s">
        <v>25</v>
      </c>
      <c r="D9" s="4" t="s">
        <v>25</v>
      </c>
      <c r="E9" s="4" t="s">
        <v>25</v>
      </c>
      <c r="F9" s="4" t="s">
        <v>25</v>
      </c>
      <c r="G9" s="4" t="s">
        <v>25</v>
      </c>
      <c r="H9" s="4" t="s">
        <v>25</v>
      </c>
      <c r="I9" s="4" t="s">
        <v>25</v>
      </c>
      <c r="J9" s="4" t="s">
        <v>25</v>
      </c>
      <c r="K9" s="4" t="s">
        <v>25</v>
      </c>
      <c r="L9" s="4" t="s">
        <v>25</v>
      </c>
      <c r="M9" s="4" t="s">
        <v>25</v>
      </c>
      <c r="N9" s="4" t="s">
        <v>25</v>
      </c>
      <c r="O9" s="4" t="s">
        <v>25</v>
      </c>
    </row>
    <row r="10">
      <c r="C10" s="1">
        <f t="shared" ref="C10:O10" si="1">AVERAGE(C2:C5)</f>
        <v>3.75</v>
      </c>
      <c r="D10" s="1">
        <f t="shared" si="1"/>
        <v>3.5</v>
      </c>
      <c r="E10" s="1">
        <f t="shared" si="1"/>
        <v>2.75</v>
      </c>
      <c r="F10" s="1">
        <f t="shared" si="1"/>
        <v>1.25</v>
      </c>
      <c r="G10" s="1">
        <f t="shared" si="1"/>
        <v>4.5</v>
      </c>
      <c r="H10" s="1">
        <f t="shared" si="1"/>
        <v>1</v>
      </c>
      <c r="I10" s="1">
        <f t="shared" si="1"/>
        <v>3.5</v>
      </c>
      <c r="J10" s="1">
        <f t="shared" si="1"/>
        <v>2.5</v>
      </c>
      <c r="K10" s="1">
        <f t="shared" si="1"/>
        <v>4.5</v>
      </c>
      <c r="L10" s="1">
        <f t="shared" si="1"/>
        <v>1.75</v>
      </c>
      <c r="M10" s="1">
        <f t="shared" si="1"/>
        <v>3.25</v>
      </c>
      <c r="N10" s="1">
        <f t="shared" si="1"/>
        <v>1</v>
      </c>
      <c r="O10" s="1">
        <f t="shared" si="1"/>
        <v>3.75</v>
      </c>
    </row>
    <row r="11">
      <c r="A11" s="4"/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</row>
    <row r="12">
      <c r="C12" s="1">
        <f t="shared" ref="C12:O12" si="2">AVERAGE(C6:C7)</f>
        <v>3.5</v>
      </c>
      <c r="D12" s="1">
        <f t="shared" si="2"/>
        <v>3.5</v>
      </c>
      <c r="E12" s="1">
        <f t="shared" si="2"/>
        <v>3</v>
      </c>
      <c r="F12" s="1">
        <f t="shared" si="2"/>
        <v>1</v>
      </c>
      <c r="G12" s="1">
        <f t="shared" si="2"/>
        <v>4.5</v>
      </c>
      <c r="H12" s="1">
        <f t="shared" si="2"/>
        <v>2</v>
      </c>
      <c r="I12" s="1">
        <f t="shared" si="2"/>
        <v>3.5</v>
      </c>
      <c r="J12" s="1">
        <f t="shared" si="2"/>
        <v>2</v>
      </c>
      <c r="K12" s="1">
        <f t="shared" si="2"/>
        <v>4.5</v>
      </c>
      <c r="L12" s="1">
        <f t="shared" si="2"/>
        <v>1.5</v>
      </c>
      <c r="M12" s="1">
        <f t="shared" si="2"/>
        <v>3.5</v>
      </c>
      <c r="N12" s="1">
        <f t="shared" si="2"/>
        <v>1.5</v>
      </c>
      <c r="O12" s="1">
        <f t="shared" si="2"/>
        <v>3.5</v>
      </c>
    </row>
    <row r="17">
      <c r="A17" s="9" t="s">
        <v>27</v>
      </c>
      <c r="C17" s="10" t="s">
        <v>28</v>
      </c>
      <c r="D17" s="10" t="s">
        <v>28</v>
      </c>
      <c r="E17" s="10" t="s">
        <v>28</v>
      </c>
      <c r="F17" s="10" t="s">
        <v>28</v>
      </c>
      <c r="G17" s="10" t="s">
        <v>28</v>
      </c>
      <c r="H17" s="10" t="s">
        <v>28</v>
      </c>
      <c r="I17" s="10" t="s">
        <v>28</v>
      </c>
      <c r="J17" s="10" t="s">
        <v>28</v>
      </c>
      <c r="K17" s="10" t="s">
        <v>28</v>
      </c>
      <c r="L17" s="10" t="s">
        <v>28</v>
      </c>
      <c r="M17" s="10" t="s">
        <v>28</v>
      </c>
      <c r="N17" s="10" t="s">
        <v>28</v>
      </c>
    </row>
    <row r="18">
      <c r="A18" s="11">
        <v>1.0</v>
      </c>
      <c r="C18" s="1">
        <f t="shared" ref="C18:N18" si="3">COUNTIF(C6:C7, "1")</f>
        <v>0</v>
      </c>
      <c r="D18" s="1">
        <f t="shared" si="3"/>
        <v>0</v>
      </c>
      <c r="E18" s="1">
        <f t="shared" si="3"/>
        <v>0</v>
      </c>
      <c r="F18" s="1">
        <f t="shared" si="3"/>
        <v>2</v>
      </c>
      <c r="G18" s="1">
        <f t="shared" si="3"/>
        <v>0</v>
      </c>
      <c r="H18" s="1">
        <f t="shared" si="3"/>
        <v>0</v>
      </c>
      <c r="I18" s="1">
        <f t="shared" si="3"/>
        <v>0</v>
      </c>
      <c r="J18" s="1">
        <f t="shared" si="3"/>
        <v>0</v>
      </c>
      <c r="K18" s="1">
        <f t="shared" si="3"/>
        <v>0</v>
      </c>
      <c r="L18" s="1">
        <f t="shared" si="3"/>
        <v>1</v>
      </c>
      <c r="M18" s="1">
        <f t="shared" si="3"/>
        <v>0</v>
      </c>
      <c r="N18" s="1">
        <f t="shared" si="3"/>
        <v>1</v>
      </c>
    </row>
    <row r="19">
      <c r="A19" s="11">
        <v>2.0</v>
      </c>
      <c r="C19" s="1">
        <f t="shared" ref="C19:N19" si="4">COUNTIF(C6:C7, "2")</f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2</v>
      </c>
      <c r="I19" s="1">
        <f t="shared" si="4"/>
        <v>0</v>
      </c>
      <c r="J19" s="1">
        <f t="shared" si="4"/>
        <v>2</v>
      </c>
      <c r="K19" s="1">
        <f t="shared" si="4"/>
        <v>0</v>
      </c>
      <c r="L19" s="1">
        <f t="shared" si="4"/>
        <v>1</v>
      </c>
      <c r="M19" s="1">
        <f t="shared" si="4"/>
        <v>0</v>
      </c>
      <c r="N19" s="1">
        <f t="shared" si="4"/>
        <v>1</v>
      </c>
    </row>
    <row r="20">
      <c r="A20" s="11">
        <v>3.0</v>
      </c>
      <c r="C20" s="1">
        <f t="shared" ref="C20:N20" si="5">COUNTIF(C6:C7, "3")</f>
        <v>1</v>
      </c>
      <c r="D20" s="1">
        <f t="shared" si="5"/>
        <v>1</v>
      </c>
      <c r="E20" s="1">
        <f t="shared" si="5"/>
        <v>2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1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</v>
      </c>
      <c r="N20" s="1">
        <f t="shared" si="5"/>
        <v>0</v>
      </c>
    </row>
    <row r="21">
      <c r="A21" s="11">
        <v>4.0</v>
      </c>
      <c r="C21" s="1">
        <f t="shared" ref="C21:N21" si="6">COUNTIF(C6:C7, "4")</f>
        <v>1</v>
      </c>
      <c r="D21" s="1">
        <f t="shared" si="6"/>
        <v>1</v>
      </c>
      <c r="E21" s="1">
        <f t="shared" si="6"/>
        <v>0</v>
      </c>
      <c r="F21" s="1">
        <f t="shared" si="6"/>
        <v>0</v>
      </c>
      <c r="G21" s="1">
        <f t="shared" si="6"/>
        <v>1</v>
      </c>
      <c r="H21" s="1">
        <f t="shared" si="6"/>
        <v>0</v>
      </c>
      <c r="I21" s="1">
        <f t="shared" si="6"/>
        <v>1</v>
      </c>
      <c r="J21" s="1">
        <f t="shared" si="6"/>
        <v>0</v>
      </c>
      <c r="K21" s="1">
        <f t="shared" si="6"/>
        <v>1</v>
      </c>
      <c r="L21" s="1">
        <f t="shared" si="6"/>
        <v>0</v>
      </c>
      <c r="M21" s="1">
        <f t="shared" si="6"/>
        <v>1</v>
      </c>
      <c r="N21" s="1">
        <f t="shared" si="6"/>
        <v>0</v>
      </c>
    </row>
    <row r="22">
      <c r="A22" s="12">
        <v>5.0</v>
      </c>
      <c r="C22" s="1">
        <f t="shared" ref="C22:N22" si="7">COUNTIF(C6:C7, "5")</f>
        <v>0</v>
      </c>
      <c r="D22" s="1">
        <f t="shared" si="7"/>
        <v>0</v>
      </c>
      <c r="E22" s="1">
        <f t="shared" si="7"/>
        <v>0</v>
      </c>
      <c r="F22" s="1">
        <f t="shared" si="7"/>
        <v>0</v>
      </c>
      <c r="G22" s="1">
        <f t="shared" si="7"/>
        <v>1</v>
      </c>
      <c r="H22" s="1">
        <f t="shared" si="7"/>
        <v>0</v>
      </c>
      <c r="I22" s="1">
        <f t="shared" si="7"/>
        <v>0</v>
      </c>
      <c r="J22" s="1">
        <f t="shared" si="7"/>
        <v>0</v>
      </c>
      <c r="K22" s="1">
        <f t="shared" si="7"/>
        <v>1</v>
      </c>
      <c r="L22" s="1">
        <f t="shared" si="7"/>
        <v>0</v>
      </c>
      <c r="M22" s="1">
        <f t="shared" si="7"/>
        <v>0</v>
      </c>
      <c r="N22" s="1">
        <f t="shared" si="7"/>
        <v>0</v>
      </c>
    </row>
    <row r="23">
      <c r="A23" s="13"/>
    </row>
    <row r="24">
      <c r="A24" s="9" t="s">
        <v>29</v>
      </c>
      <c r="C24" s="10" t="s">
        <v>30</v>
      </c>
      <c r="D24" s="10" t="s">
        <v>30</v>
      </c>
      <c r="E24" s="10" t="s">
        <v>30</v>
      </c>
      <c r="F24" s="10" t="s">
        <v>30</v>
      </c>
      <c r="G24" s="10" t="s">
        <v>30</v>
      </c>
      <c r="H24" s="10" t="s">
        <v>30</v>
      </c>
      <c r="I24" s="10" t="s">
        <v>30</v>
      </c>
      <c r="J24" s="10" t="s">
        <v>30</v>
      </c>
      <c r="K24" s="10" t="s">
        <v>30</v>
      </c>
      <c r="L24" s="10" t="s">
        <v>30</v>
      </c>
      <c r="M24" s="10" t="s">
        <v>30</v>
      </c>
      <c r="N24" s="10" t="s">
        <v>30</v>
      </c>
    </row>
    <row r="25">
      <c r="A25" s="11">
        <v>1.0</v>
      </c>
      <c r="C25" s="1">
        <f t="shared" ref="C25:N25" si="8">COUNTIF(C2:C5, "1")</f>
        <v>0</v>
      </c>
      <c r="D25" s="1">
        <f t="shared" si="8"/>
        <v>0</v>
      </c>
      <c r="E25" s="1">
        <f t="shared" si="8"/>
        <v>1</v>
      </c>
      <c r="F25" s="1">
        <f t="shared" si="8"/>
        <v>3</v>
      </c>
      <c r="G25" s="1">
        <f t="shared" si="8"/>
        <v>0</v>
      </c>
      <c r="H25" s="1">
        <f t="shared" si="8"/>
        <v>4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2</v>
      </c>
      <c r="M25" s="1">
        <f t="shared" si="8"/>
        <v>0</v>
      </c>
      <c r="N25" s="1">
        <f t="shared" si="8"/>
        <v>4</v>
      </c>
    </row>
    <row r="26">
      <c r="A26" s="11">
        <v>2.0</v>
      </c>
      <c r="C26" s="1">
        <f t="shared" ref="C26:N26" si="9">COUNTIF(C2:C5, "2")</f>
        <v>0</v>
      </c>
      <c r="D26" s="1">
        <f t="shared" si="9"/>
        <v>0</v>
      </c>
      <c r="E26" s="1">
        <f t="shared" si="9"/>
        <v>1</v>
      </c>
      <c r="F26" s="1">
        <f t="shared" si="9"/>
        <v>1</v>
      </c>
      <c r="G26" s="1">
        <f t="shared" si="9"/>
        <v>0</v>
      </c>
      <c r="H26" s="1">
        <f t="shared" si="9"/>
        <v>0</v>
      </c>
      <c r="I26" s="1">
        <f t="shared" si="9"/>
        <v>0</v>
      </c>
      <c r="J26" s="1">
        <f t="shared" si="9"/>
        <v>2</v>
      </c>
      <c r="K26" s="1">
        <f t="shared" si="9"/>
        <v>0</v>
      </c>
      <c r="L26" s="1">
        <f t="shared" si="9"/>
        <v>1</v>
      </c>
      <c r="M26" s="1">
        <f t="shared" si="9"/>
        <v>1</v>
      </c>
      <c r="N26" s="1">
        <f t="shared" si="9"/>
        <v>0</v>
      </c>
    </row>
    <row r="27">
      <c r="A27" s="11">
        <v>3.0</v>
      </c>
      <c r="C27" s="1">
        <f t="shared" ref="C27:N27" si="10">COUNTIF(C2:C5, "3")</f>
        <v>1</v>
      </c>
      <c r="D27" s="1">
        <f t="shared" si="10"/>
        <v>2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2</v>
      </c>
      <c r="J27" s="1">
        <f t="shared" si="10"/>
        <v>2</v>
      </c>
      <c r="K27" s="1">
        <f t="shared" si="10"/>
        <v>0</v>
      </c>
      <c r="L27" s="1">
        <f t="shared" si="10"/>
        <v>1</v>
      </c>
      <c r="M27" s="1">
        <f t="shared" si="10"/>
        <v>1</v>
      </c>
      <c r="N27" s="1">
        <f t="shared" si="10"/>
        <v>0</v>
      </c>
    </row>
    <row r="28">
      <c r="A28" s="11">
        <v>4.0</v>
      </c>
      <c r="C28" s="1">
        <f t="shared" ref="C28:N28" si="11">COUNTIF(C2:C5, "4")</f>
        <v>3</v>
      </c>
      <c r="D28" s="1">
        <f t="shared" si="11"/>
        <v>2</v>
      </c>
      <c r="E28" s="1">
        <f t="shared" si="11"/>
        <v>2</v>
      </c>
      <c r="F28" s="1">
        <f t="shared" si="11"/>
        <v>0</v>
      </c>
      <c r="G28" s="1">
        <f t="shared" si="11"/>
        <v>2</v>
      </c>
      <c r="H28" s="1">
        <f t="shared" si="11"/>
        <v>0</v>
      </c>
      <c r="I28" s="1">
        <f t="shared" si="11"/>
        <v>2</v>
      </c>
      <c r="J28" s="1">
        <f t="shared" si="11"/>
        <v>0</v>
      </c>
      <c r="K28" s="1">
        <f t="shared" si="11"/>
        <v>2</v>
      </c>
      <c r="L28" s="1">
        <f t="shared" si="11"/>
        <v>0</v>
      </c>
      <c r="M28" s="1">
        <f t="shared" si="11"/>
        <v>2</v>
      </c>
      <c r="N28" s="1">
        <f t="shared" si="11"/>
        <v>0</v>
      </c>
    </row>
    <row r="29">
      <c r="A29" s="12">
        <v>5.0</v>
      </c>
      <c r="C29" s="1">
        <f t="shared" ref="C29:N29" si="12">COUNTIF(C2:C5, "5")</f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2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2</v>
      </c>
      <c r="L29" s="1">
        <f t="shared" si="12"/>
        <v>0</v>
      </c>
      <c r="M29" s="1">
        <f t="shared" si="12"/>
        <v>0</v>
      </c>
      <c r="N29" s="1">
        <f t="shared" si="12"/>
        <v>0</v>
      </c>
    </row>
  </sheetData>
  <drawing r:id="rId1"/>
</worksheet>
</file>