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jinchang/Desktop/sfu/AIESEC_Globalytics_Hackathon/"/>
    </mc:Choice>
  </mc:AlternateContent>
  <xr:revisionPtr revIDLastSave="0" documentId="8_{938779D7-A95A-B74A-9914-7D577D956B9D}" xr6:coauthVersionLast="47" xr6:coauthVersionMax="47" xr10:uidLastSave="{00000000-0000-0000-0000-000000000000}"/>
  <bookViews>
    <workbookView xWindow="0" yWindow="0" windowWidth="38400" windowHeight="21600" tabRatio="684" xr2:uid="{BCAB3D0E-D0A0-409B-AC12-12D2F34931E2}"/>
  </bookViews>
  <sheets>
    <sheet name="SFU 2013 - 2024" sheetId="1" r:id="rId1"/>
    <sheet name="UBC 2013 - 2024" sheetId="2" r:id="rId2"/>
    <sheet name="SFU 2024 Data" sheetId="3" r:id="rId3"/>
    <sheet name="UB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<sst xmlns="http://schemas.openxmlformats.org/spreadsheetml/2006/main" count="230" uniqueCount="87">
  <si>
    <t>Backgrounds</t>
  </si>
  <si>
    <t>Signed up</t>
  </si>
  <si>
    <t>Applied</t>
  </si>
  <si>
    <t>Accepted</t>
  </si>
  <si>
    <t>Approved</t>
  </si>
  <si>
    <t>Realized</t>
  </si>
  <si>
    <t>Finished</t>
  </si>
  <si>
    <t>Completed</t>
  </si>
  <si>
    <t>Business administration</t>
  </si>
  <si>
    <t>Marketing</t>
  </si>
  <si>
    <t>Communication &amp; journalism</t>
  </si>
  <si>
    <t>Arts</t>
  </si>
  <si>
    <t>Economics</t>
  </si>
  <si>
    <t>Psychology</t>
  </si>
  <si>
    <t>Mathematics</t>
  </si>
  <si>
    <t>Computer sciences</t>
  </si>
  <si>
    <t>Biology</t>
  </si>
  <si>
    <t>Education</t>
  </si>
  <si>
    <t>International relations</t>
  </si>
  <si>
    <t>Law</t>
  </si>
  <si>
    <t>Literature</t>
  </si>
  <si>
    <t>Other</t>
  </si>
  <si>
    <t>Accounting</t>
  </si>
  <si>
    <t>Chemistry</t>
  </si>
  <si>
    <t>Sociology</t>
  </si>
  <si>
    <t>Geography</t>
  </si>
  <si>
    <t>Linguistics</t>
  </si>
  <si>
    <t>Medicine</t>
  </si>
  <si>
    <t>Human Resources</t>
  </si>
  <si>
    <t>Graphic design</t>
  </si>
  <si>
    <t>Philosophy</t>
  </si>
  <si>
    <t>Physics</t>
  </si>
  <si>
    <t>Political science</t>
  </si>
  <si>
    <t>Software development and programming</t>
  </si>
  <si>
    <t>Tourism &amp; hotel management</t>
  </si>
  <si>
    <t>Health Science</t>
  </si>
  <si>
    <t>Languages</t>
  </si>
  <si>
    <t>Finance</t>
  </si>
  <si>
    <t>Computer engineering</t>
  </si>
  <si>
    <t>Agriculture</t>
  </si>
  <si>
    <t>Archeology</t>
  </si>
  <si>
    <t>Architecture</t>
  </si>
  <si>
    <t>Electronics engineering</t>
  </si>
  <si>
    <t>Public administration</t>
  </si>
  <si>
    <t>Public relations</t>
  </si>
  <si>
    <t>Religion</t>
  </si>
  <si>
    <t>Biomedical Science</t>
  </si>
  <si>
    <t>Earth Sciences</t>
  </si>
  <si>
    <t>Entrepreneurship</t>
  </si>
  <si>
    <t>History</t>
  </si>
  <si>
    <t>Media Arts</t>
  </si>
  <si>
    <t>Social Work</t>
  </si>
  <si>
    <t>Statistics</t>
  </si>
  <si>
    <t>Design</t>
  </si>
  <si>
    <t>Mechanical engineering</t>
  </si>
  <si>
    <t>Systems and Computing Engineering</t>
  </si>
  <si>
    <t>Electrical engineering</t>
  </si>
  <si>
    <t>Aerospace engineering</t>
  </si>
  <si>
    <t>Industrial engineering</t>
  </si>
  <si>
    <t>Material engineering</t>
  </si>
  <si>
    <t>Bioengineering</t>
  </si>
  <si>
    <t>Sports</t>
  </si>
  <si>
    <t>Ecology</t>
  </si>
  <si>
    <t>Chemical engineering</t>
  </si>
  <si>
    <t>Logistics</t>
  </si>
  <si>
    <t>Theatre</t>
  </si>
  <si>
    <t>Banking</t>
  </si>
  <si>
    <t>International Trade</t>
  </si>
  <si>
    <t>Environmental engineering</t>
  </si>
  <si>
    <t>Anthropology</t>
  </si>
  <si>
    <t>Audit</t>
  </si>
  <si>
    <t>Civil engineering</t>
  </si>
  <si>
    <t>Music</t>
  </si>
  <si>
    <t>Telecommunication Engineering</t>
  </si>
  <si>
    <t>Automotive engineering</t>
  </si>
  <si>
    <t>Sustainability</t>
  </si>
  <si>
    <t>Gender</t>
  </si>
  <si>
    <t>GPA</t>
  </si>
  <si>
    <t>Funding</t>
  </si>
  <si>
    <t>Length of Exchange</t>
  </si>
  <si>
    <t>Motivation</t>
  </si>
  <si>
    <t>Number of Destinations</t>
  </si>
  <si>
    <t>English Proficiency</t>
  </si>
  <si>
    <t>Prior International Experience</t>
  </si>
  <si>
    <t>SFU Campus</t>
  </si>
  <si>
    <t>Co-op Participation</t>
  </si>
  <si>
    <t>Co-op Before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</si>
</sst>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7" xfId="0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23/09/relationships/Python" Target="pytho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A5C69-B107-407D-9880-F735428BD657}" name="Table1" displayName="Table1" ref="A1:R64" totalsRowShown="0" headerRowDxfId="75" dataDxfId="73" headerRowBorderDxfId="74" tableBorderDxfId="72" totalsRowBorderDxfId="71">
  <tableColumns count="18">
    <tableColumn id="1" xr3:uid="{88860D3B-D562-442E-8A13-F1F5570523E3}" name="Backgrounds" dataDxfId="70"/>
    <tableColumn id="2" xr3:uid="{946A88C0-2827-411D-99C5-BF51C370992D}" name="Signed up" dataDxfId="69"/>
    <tableColumn id="3" xr3:uid="{89C788C0-59AE-4937-B057-3DF8401E49AA}" name="Applied" dataDxfId="68"/>
    <tableColumn id="4" xr3:uid="{7E40BEF8-432D-45B6-BCEB-2149318C56DC}" name="Accepted" dataDxfId="67"/>
    <tableColumn id="5" xr3:uid="{0FB33896-9CD6-4E33-A0F4-BDDE95451D7C}" name="Approved" dataDxfId="66"/>
    <tableColumn id="6" xr3:uid="{A1A5BEE7-A1AF-415F-B2A7-F1870A214CB6}" name="Realized" dataDxfId="65"/>
    <tableColumn id="7" xr3:uid="{BBABCDE6-53A3-4906-B9A3-F8C50A6B5871}" name="Finished" dataDxfId="64"/>
    <tableColumn id="8" xr3:uid="{57AE1EFB-49F0-47EB-8323-720E9BE5A0F3}" name="Completed" dataDxfId="63"/>
    <tableColumn id="9" xr3:uid="{CB2DAD01-118F-40E2-BABB-5295B46B7D67}" name="Gender" dataDxfId="62">
      <calculatedColumnFormula>IF(RANDBETWEEN(1,2)=1,"Male","Female")</calculatedColumnFormula>
    </tableColumn>
    <tableColumn id="10" xr3:uid="{9DFBD66C-81C2-4F53-859D-2B0C51175296}" name="GPA" dataDxfId="61">
      <calculatedColumnFormula>ROUND(RAND()*4.33,2)</calculatedColumnFormula>
    </tableColumn>
    <tableColumn id="11" xr3:uid="{AA1D8306-65B5-48EB-A5E0-D94BA75BE9F1}" name="Funding" dataDxfId="60">
      <calculatedColumnFormula>IF(RANDBETWEEN(1,10)&lt;=3,"Yes","No")</calculatedColumnFormula>
    </tableColumn>
    <tableColumn id="12" xr3:uid="{943C0B05-7CE0-4DE7-B7B7-2620E2E5D6CB}" name="Length of Exchange" dataDxfId="59">
      <calculatedColumnFormula>RANDBETWEEN(1,12)</calculatedColumnFormula>
    </tableColumn>
    <tableColumn id="13" xr3:uid="{045E2B5A-4FC1-4682-BE0E-95B600FC4BE9}" name="Motivation" dataDxfId="58">
      <calculatedColumnFormula>CHOOSE(RANDBETWEEN(1,3),"Career","Personal Growth","Cultural")</calculatedColumnFormula>
    </tableColumn>
    <tableColumn id="14" xr3:uid="{D83617E8-057A-4431-9707-B656ACB3D444}" name="Number of Destinations" dataDxfId="57">
      <calculatedColumnFormula>RANDBETWEEN(1,5)</calculatedColumnFormula>
    </tableColumn>
    <tableColumn id="15" xr3:uid="{EA9CD7BB-8DB2-4C2D-A80F-3121A9AAC010}" name="English Proficiency" dataDxfId="56">
      <calculatedColumnFormula>RANDBETWEEN(0,100)</calculatedColumnFormula>
    </tableColumn>
    <tableColumn id="16" xr3:uid="{4B91D9D5-0214-4F60-8F67-5E11FF898FC3}" name="Prior International Experience" dataDxfId="55">
      <calculatedColumnFormula>IF(RANDBETWEEN(1,10)&lt;=4,"Yes","No")</calculatedColumnFormula>
    </tableColumn>
    <tableColumn id="17" xr3:uid="{64A02B8F-3D26-44DB-8CE3-2AA283F5C499}" name="SFU Campus" dataDxfId="54">
      <calculatedColumnFormula>CHOOSE(RANDBETWEEN(1,3),"Burnaby","Surrey","Vancouver")</calculatedColumnFormula>
    </tableColumn>
    <tableColumn id="18" xr3:uid="{63A48044-3687-4B33-9A20-29AB0378B73C}" name="Co-op Participation" dataDxfId="53">
      <calculatedColumnFormula>IF(RANDBETWEEN(1,2)=1,"Yes","No")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22E92B-FEE1-4819-B1E7-DD1B67AA1C6B}" name="Table2" displayName="Table2" ref="A1:K67" totalsRowShown="0" headerRowDxfId="52" dataDxfId="50" headerRowBorderDxfId="51" tableBorderDxfId="49" totalsRowBorderDxfId="48">
  <tableColumns count="11">
    <tableColumn id="1" xr3:uid="{497BA1A1-0960-4563-A80E-C34E66591ED1}" name="Backgrounds" dataDxfId="47"/>
    <tableColumn id="2" xr3:uid="{5B332CB5-BD46-43BE-ACE2-798F3BC79B74}" name="Signed up" dataDxfId="46"/>
    <tableColumn id="3" xr3:uid="{A1DC5580-A2E9-42C4-ADF1-DE6D9FD27255}" name="Applied" dataDxfId="45"/>
    <tableColumn id="4" xr3:uid="{CB428A92-E3C3-4426-9C4E-D5E31663D56B}" name="Accepted" dataDxfId="44"/>
    <tableColumn id="5" xr3:uid="{588F053D-44CB-4347-BE24-DFA7D2AA1A26}" name="Approved" dataDxfId="43"/>
    <tableColumn id="6" xr3:uid="{7E56A0B7-DB1F-4FEA-8446-AEF6D3D40E0D}" name="Realized" dataDxfId="42"/>
    <tableColumn id="7" xr3:uid="{D9A3990C-CBB1-40BE-9F9E-A61DBCB1B276}" name="Finished" dataDxfId="41"/>
    <tableColumn id="8" xr3:uid="{4BF0E798-053C-4A71-A54D-1BB4DC745EF7}" name="Completed" dataDxfId="40"/>
    <tableColumn id="9" xr3:uid="{D8D37246-59D1-4AAA-8C09-29276AA3A8D6}" name="Gender" dataDxfId="39">
      <calculatedColumnFormula>CHOOSE(RANDBETWEEN(1,2),"Male","Female")</calculatedColumnFormula>
    </tableColumn>
    <tableColumn id="10" xr3:uid="{F1F8BFD9-B3F5-4E47-B275-5C5859D26C4C}" name="GPA" dataDxfId="38">
      <calculatedColumnFormula>ROUND(RAND()*4.33,2)</calculatedColumnFormula>
    </tableColumn>
    <tableColumn id="11" xr3:uid="{EAFB53D3-03EF-4F25-8C17-45055C7910F7}" name="Funding" dataDxfId="37">
      <calculatedColumnFormula>IF(RANDBETWEEN(1,10)&lt;=3,"Yes","No")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4635D-A4AA-4066-8FB5-CB69CB3C9F02}" name="Table3" displayName="Table3" ref="A1:R23" totalsRowShown="0" headerRowDxfId="36" dataDxfId="34" headerRowBorderDxfId="35" tableBorderDxfId="33" totalsRowBorderDxfId="32">
  <tableColumns count="18">
    <tableColumn id="1" xr3:uid="{3B62E0C8-0843-454F-9DE1-B5718D29754A}" name="Backgrounds" dataDxfId="31"/>
    <tableColumn id="2" xr3:uid="{BA3468F2-A40F-4D76-8B7A-4DBDFB2CED8E}" name="Signed up" dataDxfId="30"/>
    <tableColumn id="3" xr3:uid="{95C39AC8-FB54-4C6F-BF5E-D97B2B7D90CD}" name="Applied" dataDxfId="29"/>
    <tableColumn id="4" xr3:uid="{B0E6B604-543F-4209-9FF8-FF6B7B98630D}" name="Accepted" dataDxfId="28"/>
    <tableColumn id="5" xr3:uid="{E67718D3-9BD8-4CCB-AE1E-4197383CB3AD}" name="Approved" dataDxfId="27"/>
    <tableColumn id="6" xr3:uid="{B692C450-3FDC-4746-8CB9-001B465FA716}" name="Realized" dataDxfId="26"/>
    <tableColumn id="7" xr3:uid="{3B14CB0E-CD30-4C11-8853-3F61AD77733F}" name="Finished" dataDxfId="25"/>
    <tableColumn id="8" xr3:uid="{F5086BA5-CFDC-4A74-883F-933E97BA4A77}" name="Completed" dataDxfId="24"/>
    <tableColumn id="9" xr3:uid="{D6801E89-8784-4E5B-86F8-D18EA157D13F}" name="Gender" dataDxfId="23">
      <calculatedColumnFormula>IF(RANDBETWEEN(1,2)=1,"Male","Female")</calculatedColumnFormula>
    </tableColumn>
    <tableColumn id="10" xr3:uid="{C1361F93-B0DA-4FE8-958E-28489D1EB1A7}" name="GPA" dataDxfId="22">
      <calculatedColumnFormula>ROUND(RAND()*4.33,2)</calculatedColumnFormula>
    </tableColumn>
    <tableColumn id="11" xr3:uid="{CE8E62B1-AF55-4542-88C2-E1CA172D2F91}" name="Funding" dataDxfId="21">
      <calculatedColumnFormula>IF(RANDBETWEEN(1,10)&lt;=3,"Yes","No")</calculatedColumnFormula>
    </tableColumn>
    <tableColumn id="12" xr3:uid="{81494E15-6E2B-476E-9F3B-3CE82AE2CACF}" name="Length of Exchange" dataDxfId="20">
      <calculatedColumnFormula>RANDBETWEEN(1,12)</calculatedColumnFormula>
    </tableColumn>
    <tableColumn id="13" xr3:uid="{EC0471B5-CF73-40CC-8A4E-1083610E7B17}" name="Motivation" dataDxfId="19">
      <calculatedColumnFormula>CHOOSE(RANDBETWEEN(1,3),"Career","Personal Growth","Cultural")</calculatedColumnFormula>
    </tableColumn>
    <tableColumn id="14" xr3:uid="{6B63BB3D-7D10-48D4-B529-70136E471EE1}" name="Number of Destinations" dataDxfId="18">
      <calculatedColumnFormula>RANDBETWEEN(1,5)</calculatedColumnFormula>
    </tableColumn>
    <tableColumn id="15" xr3:uid="{3E2D8441-7398-4C51-B451-00F3D8A075DB}" name="English Proficiency" dataDxfId="17">
      <calculatedColumnFormula>RANDBETWEEN(0,100)</calculatedColumnFormula>
    </tableColumn>
    <tableColumn id="16" xr3:uid="{06B94B66-76AC-4661-8A34-33FB45751F97}" name="Prior International Experience" dataDxfId="16">
      <calculatedColumnFormula>IF(RANDBETWEEN(1,10)&lt;=4,"Yes","No")</calculatedColumnFormula>
    </tableColumn>
    <tableColumn id="17" xr3:uid="{9F4639C8-B699-4148-A148-3B8827C1946C}" name="SFU Campus" dataDxfId="15">
      <calculatedColumnFormula>CHOOSE(RANDBETWEEN(1,3),"Burnaby","Surrey","Vancouver")</calculatedColumnFormula>
    </tableColumn>
    <tableColumn id="18" xr3:uid="{8A3D98C8-8CAA-40C2-ACF0-2ECE016891EA}" name="Co-op Before Exchange" dataDxfId="14">
      <calculatedColumnFormula>IF(RANDBETWEEN(1,10)&lt;=2,"Yes","No")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351899-A485-4DBF-A737-A9DCD2BE616E}" name="Table4" displayName="Table4" ref="A1:I23" totalsRowShown="0" headerRowDxfId="13" dataDxfId="11" headerRowBorderDxfId="12" tableBorderDxfId="10" totalsRowBorderDxfId="9">
  <tableColumns count="9">
    <tableColumn id="1" xr3:uid="{347C0834-826F-4D38-85BC-F7C63416BF62}" name="Backgrounds" dataDxfId="8"/>
    <tableColumn id="2" xr3:uid="{43D85AF6-BFBE-4598-B00C-20822FEFC4AF}" name="Signed up" dataDxfId="7"/>
    <tableColumn id="3" xr3:uid="{A8265BA3-4AD2-4BFC-BE71-283B5E721923}" name="Applied" dataDxfId="6"/>
    <tableColumn id="4" xr3:uid="{3331BB5C-4E68-4DFA-AD67-468B0E1354DC}" name="Accepted" dataDxfId="5"/>
    <tableColumn id="5" xr3:uid="{2765FA75-90C2-4710-9E95-5C2DEE9DD7AB}" name="Approved" dataDxfId="4"/>
    <tableColumn id="6" xr3:uid="{1921912B-CBCE-40DF-8FDE-D2734D17FA97}" name="Realized" dataDxfId="3"/>
    <tableColumn id="7" xr3:uid="{69A9BE21-6BF4-4064-B460-2DF62F1744C9}" name="Finished" dataDxfId="2"/>
    <tableColumn id="8" xr3:uid="{8F755F4D-096D-4B47-B058-1B769965AE33}" name="Completed" dataDxfId="1"/>
    <tableColumn id="9" xr3:uid="{E7AE96B4-B57B-4CA3-B56B-9F7E0B12F928}" name="Gender" dataDxfId="0">
      <calculatedColumnFormula>IF(RAND()&lt;=0.5,"Male","Female")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F09B-E8A1-4D2E-A0F5-798B60E96B92}">
  <dimension ref="A1:R64"/>
  <sheetViews>
    <sheetView showRowColHeaders="0" tabSelected="1" zoomScale="119" zoomScaleNormal="85" workbookViewId="0">
      <selection activeCell="B3" sqref="B3"/>
    </sheetView>
  </sheetViews>
  <sheetFormatPr baseColWidth="10" defaultColWidth="8.83203125" defaultRowHeight="15" x14ac:dyDescent="0.2"/>
  <cols>
    <col min="1" max="1" width="13.6640625" style="1" customWidth="1"/>
    <col min="2" max="2" width="13.83203125" style="1" bestFit="1" customWidth="1"/>
    <col min="3" max="3" width="12.1640625" style="1" bestFit="1" customWidth="1"/>
    <col min="4" max="4" width="13.5" style="1" bestFit="1" customWidth="1"/>
    <col min="5" max="5" width="13.6640625" style="1" bestFit="1" customWidth="1"/>
    <col min="6" max="6" width="10" style="1" customWidth="1"/>
    <col min="7" max="7" width="10.1640625" style="1" customWidth="1"/>
    <col min="8" max="8" width="12.1640625" style="1" customWidth="1"/>
    <col min="9" max="9" width="11.5" style="1" bestFit="1" customWidth="1"/>
    <col min="10" max="10" width="8.83203125" style="1" bestFit="1" customWidth="1"/>
    <col min="11" max="11" width="12.1640625" style="1" bestFit="1" customWidth="1"/>
    <col min="12" max="12" width="21.5" style="1" bestFit="1" customWidth="1"/>
    <col min="13" max="13" width="14.1640625" style="1" bestFit="1" customWidth="1"/>
    <col min="14" max="14" width="21" style="1" customWidth="1"/>
    <col min="15" max="15" width="21.33203125" style="1" bestFit="1" customWidth="1"/>
    <col min="16" max="16" width="30.5" style="1" bestFit="1" customWidth="1"/>
    <col min="17" max="17" width="16.1640625" style="1" bestFit="1" customWidth="1"/>
    <col min="18" max="18" width="20.1640625" style="1" customWidth="1"/>
    <col min="19" max="16384" width="8.83203125" style="1"/>
  </cols>
  <sheetData>
    <row r="1" spans="1:18" x14ac:dyDescent="0.2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5" t="s">
        <v>85</v>
      </c>
    </row>
    <row r="2" spans="1:18" x14ac:dyDescent="0.2">
      <c r="A2" s="6" t="s">
        <v>8</v>
      </c>
      <c r="B2" s="38">
        <v>292</v>
      </c>
      <c r="C2" s="38">
        <v>916</v>
      </c>
      <c r="D2" s="38">
        <v>114</v>
      </c>
      <c r="E2" s="38">
        <v>79</v>
      </c>
      <c r="F2" s="38">
        <v>72</v>
      </c>
      <c r="G2" s="38">
        <v>0</v>
      </c>
      <c r="H2" s="38">
        <v>1</v>
      </c>
      <c r="I2" s="38" t="str">
        <f t="shared" ref="I2:I64" ca="1" si="0">IF(RANDBETWEEN(1,2)=1,"Male","Female")</f>
        <v>Male</v>
      </c>
      <c r="J2" s="39">
        <f t="shared" ref="J2:J64" ca="1" si="1">ROUND(RAND()*4.33,2)</f>
        <v>2.11</v>
      </c>
      <c r="K2" s="38" t="str">
        <f t="shared" ref="K2:K64" ca="1" si="2">IF(RANDBETWEEN(1,10)&lt;=3,"Yes","No")</f>
        <v>No</v>
      </c>
      <c r="L2" s="34">
        <f t="shared" ref="L2:L64" ca="1" si="3">RANDBETWEEN(1,12)</f>
        <v>1</v>
      </c>
      <c r="M2" s="38" t="s">
        <v>80</v>
      </c>
      <c r="N2" s="34">
        <f t="shared" ref="N2:N64" ca="1" si="4">RANDBETWEEN(1,5)</f>
        <v>5</v>
      </c>
      <c r="O2" s="34">
        <f t="shared" ref="O2:O64" ca="1" si="5">RANDBETWEEN(0,100)</f>
        <v>95</v>
      </c>
      <c r="P2" s="38" t="str">
        <f t="shared" ref="P2:P64" ca="1" si="6">IF(RANDBETWEEN(1,10)&lt;=4,"Yes","No")</f>
        <v>Yes</v>
      </c>
      <c r="Q2" s="38" t="str">
        <f t="shared" ref="Q2:Q64" ca="1" si="7">CHOOSE(RANDBETWEEN(1,3),"Burnaby","Surrey","Vancouver")</f>
        <v>Surrey</v>
      </c>
      <c r="R2" s="36" t="str">
        <f t="shared" ref="R2:R64" ca="1" si="8">IF(RANDBETWEEN(1,2)=1,"Yes","No")</f>
        <v>Yes</v>
      </c>
    </row>
    <row r="3" spans="1:18" x14ac:dyDescent="0.2">
      <c r="A3" s="6" t="s">
        <v>9</v>
      </c>
      <c r="B3" s="38">
        <v>74</v>
      </c>
      <c r="C3" s="38">
        <v>377</v>
      </c>
      <c r="D3" s="38">
        <v>38</v>
      </c>
      <c r="E3" s="38">
        <v>28</v>
      </c>
      <c r="F3" s="38">
        <v>28</v>
      </c>
      <c r="G3" s="38">
        <v>0</v>
      </c>
      <c r="H3" s="38">
        <v>0</v>
      </c>
      <c r="I3" s="38" t="str">
        <f t="shared" ca="1" si="0"/>
        <v>Female</v>
      </c>
      <c r="J3" s="39">
        <f t="shared" ca="1" si="1"/>
        <v>0.59</v>
      </c>
      <c r="K3" s="38" t="str">
        <f t="shared" ca="1" si="2"/>
        <v>No</v>
      </c>
      <c r="L3" s="34">
        <f t="shared" ca="1" si="3"/>
        <v>9</v>
      </c>
      <c r="M3" s="38" t="str">
        <f t="shared" ref="M3:M64" ca="1" si="9">CHOOSE(RANDBETWEEN(1,3),"Career","Personal Growth","Cultural")</f>
        <v>Cultural</v>
      </c>
      <c r="N3" s="34">
        <f t="shared" ca="1" si="4"/>
        <v>3</v>
      </c>
      <c r="O3" s="34">
        <f t="shared" ca="1" si="5"/>
        <v>98</v>
      </c>
      <c r="P3" s="38" t="str">
        <f t="shared" ca="1" si="6"/>
        <v>Yes</v>
      </c>
      <c r="Q3" s="38" t="str">
        <f t="shared" ca="1" si="7"/>
        <v>Vancouver</v>
      </c>
      <c r="R3" s="36" t="str">
        <f t="shared" ca="1" si="8"/>
        <v>Yes</v>
      </c>
    </row>
    <row r="4" spans="1:18" x14ac:dyDescent="0.2">
      <c r="A4" s="6" t="s">
        <v>10</v>
      </c>
      <c r="B4" s="38">
        <v>69</v>
      </c>
      <c r="C4" s="38">
        <v>251</v>
      </c>
      <c r="D4" s="38">
        <v>36</v>
      </c>
      <c r="E4" s="38">
        <v>22</v>
      </c>
      <c r="F4" s="38">
        <v>21</v>
      </c>
      <c r="G4" s="38">
        <v>0</v>
      </c>
      <c r="H4" s="38">
        <v>0</v>
      </c>
      <c r="I4" s="38" t="str">
        <f t="shared" ca="1" si="0"/>
        <v>Male</v>
      </c>
      <c r="J4" s="39">
        <f t="shared" ca="1" si="1"/>
        <v>1.85</v>
      </c>
      <c r="K4" s="38" t="str">
        <f t="shared" ca="1" si="2"/>
        <v>Yes</v>
      </c>
      <c r="L4" s="34">
        <f t="shared" ca="1" si="3"/>
        <v>8</v>
      </c>
      <c r="M4" s="38" t="str">
        <f t="shared" ca="1" si="9"/>
        <v>Personal Growth</v>
      </c>
      <c r="N4" s="34">
        <f t="shared" ca="1" si="4"/>
        <v>5</v>
      </c>
      <c r="O4" s="34">
        <f t="shared" ca="1" si="5"/>
        <v>97</v>
      </c>
      <c r="P4" s="38" t="str">
        <f t="shared" ca="1" si="6"/>
        <v>Yes</v>
      </c>
      <c r="Q4" s="38" t="str">
        <f t="shared" ca="1" si="7"/>
        <v>Surrey</v>
      </c>
      <c r="R4" s="36" t="str">
        <f t="shared" ca="1" si="8"/>
        <v>Yes</v>
      </c>
    </row>
    <row r="5" spans="1:18" x14ac:dyDescent="0.2">
      <c r="A5" s="6" t="s">
        <v>11</v>
      </c>
      <c r="B5" s="38">
        <v>47</v>
      </c>
      <c r="C5" s="38">
        <v>147</v>
      </c>
      <c r="D5" s="38">
        <v>32</v>
      </c>
      <c r="E5" s="38">
        <v>17</v>
      </c>
      <c r="F5" s="38">
        <v>16</v>
      </c>
      <c r="G5" s="38">
        <v>0</v>
      </c>
      <c r="H5" s="38">
        <v>0</v>
      </c>
      <c r="I5" s="38" t="str">
        <f t="shared" ca="1" si="0"/>
        <v>Male</v>
      </c>
      <c r="J5" s="39">
        <f t="shared" ca="1" si="1"/>
        <v>0.97</v>
      </c>
      <c r="K5" s="38" t="str">
        <f t="shared" ca="1" si="2"/>
        <v>Yes</v>
      </c>
      <c r="L5" s="34">
        <f t="shared" ca="1" si="3"/>
        <v>1</v>
      </c>
      <c r="M5" s="38" t="str">
        <f t="shared" ca="1" si="9"/>
        <v>Personal Growth</v>
      </c>
      <c r="N5" s="34">
        <f t="shared" ca="1" si="4"/>
        <v>4</v>
      </c>
      <c r="O5" s="34">
        <f t="shared" ca="1" si="5"/>
        <v>42</v>
      </c>
      <c r="P5" s="38" t="str">
        <f t="shared" ca="1" si="6"/>
        <v>Yes</v>
      </c>
      <c r="Q5" s="38" t="str">
        <f t="shared" ca="1" si="7"/>
        <v>Burnaby</v>
      </c>
      <c r="R5" s="36" t="str">
        <f t="shared" ca="1" si="8"/>
        <v>No</v>
      </c>
    </row>
    <row r="6" spans="1:18" x14ac:dyDescent="0.2">
      <c r="A6" s="6" t="s">
        <v>12</v>
      </c>
      <c r="B6" s="38">
        <v>65</v>
      </c>
      <c r="C6" s="38">
        <v>317</v>
      </c>
      <c r="D6" s="38">
        <v>26</v>
      </c>
      <c r="E6" s="38">
        <v>16</v>
      </c>
      <c r="F6" s="38">
        <v>14</v>
      </c>
      <c r="G6" s="38">
        <v>0</v>
      </c>
      <c r="H6" s="38">
        <v>1</v>
      </c>
      <c r="I6" s="38" t="str">
        <f t="shared" ca="1" si="0"/>
        <v>Female</v>
      </c>
      <c r="J6" s="39">
        <f t="shared" ca="1" si="1"/>
        <v>0.22</v>
      </c>
      <c r="K6" s="38" t="str">
        <f t="shared" ca="1" si="2"/>
        <v>No</v>
      </c>
      <c r="L6" s="34">
        <f t="shared" ca="1" si="3"/>
        <v>5</v>
      </c>
      <c r="M6" s="38" t="str">
        <f t="shared" ca="1" si="9"/>
        <v>Personal Growth</v>
      </c>
      <c r="N6" s="34">
        <f t="shared" ca="1" si="4"/>
        <v>2</v>
      </c>
      <c r="O6" s="34">
        <f t="shared" ca="1" si="5"/>
        <v>47</v>
      </c>
      <c r="P6" s="38" t="str">
        <f t="shared" ca="1" si="6"/>
        <v>No</v>
      </c>
      <c r="Q6" s="38" t="str">
        <f t="shared" ca="1" si="7"/>
        <v>Burnaby</v>
      </c>
      <c r="R6" s="36" t="str">
        <f t="shared" ca="1" si="8"/>
        <v>Yes</v>
      </c>
    </row>
    <row r="7" spans="1:18" x14ac:dyDescent="0.2">
      <c r="A7" s="6" t="s">
        <v>13</v>
      </c>
      <c r="B7" s="38">
        <v>70</v>
      </c>
      <c r="C7" s="38">
        <v>314</v>
      </c>
      <c r="D7" s="38">
        <v>33</v>
      </c>
      <c r="E7" s="38">
        <v>16</v>
      </c>
      <c r="F7" s="38">
        <v>14</v>
      </c>
      <c r="G7" s="38">
        <v>0</v>
      </c>
      <c r="H7" s="38">
        <v>0</v>
      </c>
      <c r="I7" s="38" t="str">
        <f t="shared" ca="1" si="0"/>
        <v>Male</v>
      </c>
      <c r="J7" s="39">
        <f t="shared" ca="1" si="1"/>
        <v>2.88</v>
      </c>
      <c r="K7" s="38" t="str">
        <f t="shared" ca="1" si="2"/>
        <v>Yes</v>
      </c>
      <c r="L7" s="34">
        <f t="shared" ca="1" si="3"/>
        <v>5</v>
      </c>
      <c r="M7" s="38" t="str">
        <f t="shared" ca="1" si="9"/>
        <v>Personal Growth</v>
      </c>
      <c r="N7" s="34">
        <f t="shared" ca="1" si="4"/>
        <v>3</v>
      </c>
      <c r="O7" s="34">
        <f t="shared" ca="1" si="5"/>
        <v>26</v>
      </c>
      <c r="P7" s="38" t="str">
        <f t="shared" ca="1" si="6"/>
        <v>Yes</v>
      </c>
      <c r="Q7" s="38" t="str">
        <f t="shared" ca="1" si="7"/>
        <v>Vancouver</v>
      </c>
      <c r="R7" s="36" t="str">
        <f t="shared" ca="1" si="8"/>
        <v>No</v>
      </c>
    </row>
    <row r="8" spans="1:18" x14ac:dyDescent="0.2">
      <c r="A8" s="6" t="s">
        <v>14</v>
      </c>
      <c r="B8" s="38">
        <v>45</v>
      </c>
      <c r="C8" s="38">
        <v>162</v>
      </c>
      <c r="D8" s="38">
        <v>24</v>
      </c>
      <c r="E8" s="38">
        <v>14</v>
      </c>
      <c r="F8" s="38">
        <v>12</v>
      </c>
      <c r="G8" s="38">
        <v>0</v>
      </c>
      <c r="H8" s="38">
        <v>0</v>
      </c>
      <c r="I8" s="38" t="str">
        <f t="shared" ca="1" si="0"/>
        <v>Female</v>
      </c>
      <c r="J8" s="39">
        <f t="shared" ca="1" si="1"/>
        <v>2.0699999999999998</v>
      </c>
      <c r="K8" s="38" t="str">
        <f t="shared" ca="1" si="2"/>
        <v>Yes</v>
      </c>
      <c r="L8" s="34">
        <f t="shared" ca="1" si="3"/>
        <v>1</v>
      </c>
      <c r="M8" s="38" t="str">
        <f t="shared" ca="1" si="9"/>
        <v>Career</v>
      </c>
      <c r="N8" s="34">
        <f t="shared" ca="1" si="4"/>
        <v>2</v>
      </c>
      <c r="O8" s="34">
        <f t="shared" ca="1" si="5"/>
        <v>40</v>
      </c>
      <c r="P8" s="38" t="str">
        <f t="shared" ca="1" si="6"/>
        <v>Yes</v>
      </c>
      <c r="Q8" s="38" t="str">
        <f t="shared" ca="1" si="7"/>
        <v>Burnaby</v>
      </c>
      <c r="R8" s="36" t="str">
        <f t="shared" ca="1" si="8"/>
        <v>Yes</v>
      </c>
    </row>
    <row r="9" spans="1:18" x14ac:dyDescent="0.2">
      <c r="A9" s="6" t="s">
        <v>15</v>
      </c>
      <c r="B9" s="38">
        <v>51</v>
      </c>
      <c r="C9" s="38">
        <v>176</v>
      </c>
      <c r="D9" s="38">
        <v>17</v>
      </c>
      <c r="E9" s="38">
        <v>12</v>
      </c>
      <c r="F9" s="38">
        <v>11</v>
      </c>
      <c r="G9" s="38">
        <v>0</v>
      </c>
      <c r="H9" s="38">
        <v>0</v>
      </c>
      <c r="I9" s="38" t="str">
        <f t="shared" ca="1" si="0"/>
        <v>Female</v>
      </c>
      <c r="J9" s="39">
        <f t="shared" ca="1" si="1"/>
        <v>3.16</v>
      </c>
      <c r="K9" s="38" t="str">
        <f t="shared" ca="1" si="2"/>
        <v>No</v>
      </c>
      <c r="L9" s="34">
        <f t="shared" ca="1" si="3"/>
        <v>10</v>
      </c>
      <c r="M9" s="38" t="str">
        <f t="shared" ca="1" si="9"/>
        <v>Career</v>
      </c>
      <c r="N9" s="34">
        <f t="shared" ca="1" si="4"/>
        <v>4</v>
      </c>
      <c r="O9" s="34">
        <f t="shared" ca="1" si="5"/>
        <v>31</v>
      </c>
      <c r="P9" s="38" t="str">
        <f t="shared" ca="1" si="6"/>
        <v>Yes</v>
      </c>
      <c r="Q9" s="38" t="str">
        <f t="shared" ca="1" si="7"/>
        <v>Burnaby</v>
      </c>
      <c r="R9" s="36" t="str">
        <f t="shared" ca="1" si="8"/>
        <v>No</v>
      </c>
    </row>
    <row r="10" spans="1:18" x14ac:dyDescent="0.2">
      <c r="A10" s="6" t="s">
        <v>16</v>
      </c>
      <c r="B10" s="38">
        <v>43</v>
      </c>
      <c r="C10" s="38">
        <v>102</v>
      </c>
      <c r="D10" s="38">
        <v>21</v>
      </c>
      <c r="E10" s="38">
        <v>11</v>
      </c>
      <c r="F10" s="38">
        <v>9</v>
      </c>
      <c r="G10" s="38">
        <v>1</v>
      </c>
      <c r="H10" s="38">
        <v>0</v>
      </c>
      <c r="I10" s="38" t="str">
        <f t="shared" ca="1" si="0"/>
        <v>Male</v>
      </c>
      <c r="J10" s="39">
        <f t="shared" ca="1" si="1"/>
        <v>1.61</v>
      </c>
      <c r="K10" s="38" t="str">
        <f t="shared" ca="1" si="2"/>
        <v>No</v>
      </c>
      <c r="L10" s="34">
        <f t="shared" ca="1" si="3"/>
        <v>6</v>
      </c>
      <c r="M10" s="38" t="str">
        <f t="shared" ca="1" si="9"/>
        <v>Cultural</v>
      </c>
      <c r="N10" s="34">
        <f t="shared" ca="1" si="4"/>
        <v>4</v>
      </c>
      <c r="O10" s="34">
        <f t="shared" ca="1" si="5"/>
        <v>73</v>
      </c>
      <c r="P10" s="38" t="str">
        <f t="shared" ca="1" si="6"/>
        <v>Yes</v>
      </c>
      <c r="Q10" s="38" t="str">
        <f t="shared" ca="1" si="7"/>
        <v>Burnaby</v>
      </c>
      <c r="R10" s="36" t="str">
        <f t="shared" ca="1" si="8"/>
        <v>Yes</v>
      </c>
    </row>
    <row r="11" spans="1:18" x14ac:dyDescent="0.2">
      <c r="A11" s="6" t="s">
        <v>17</v>
      </c>
      <c r="B11" s="38">
        <v>42</v>
      </c>
      <c r="C11" s="38">
        <v>173</v>
      </c>
      <c r="D11" s="38">
        <v>20</v>
      </c>
      <c r="E11" s="38">
        <v>10</v>
      </c>
      <c r="F11" s="38">
        <v>9</v>
      </c>
      <c r="G11" s="38">
        <v>0</v>
      </c>
      <c r="H11" s="38">
        <v>1</v>
      </c>
      <c r="I11" s="38" t="str">
        <f t="shared" ca="1" si="0"/>
        <v>Female</v>
      </c>
      <c r="J11" s="39">
        <f t="shared" ca="1" si="1"/>
        <v>2.29</v>
      </c>
      <c r="K11" s="38" t="str">
        <f t="shared" ca="1" si="2"/>
        <v>Yes</v>
      </c>
      <c r="L11" s="34">
        <f t="shared" ca="1" si="3"/>
        <v>2</v>
      </c>
      <c r="M11" s="38" t="str">
        <f t="shared" ca="1" si="9"/>
        <v>Personal Growth</v>
      </c>
      <c r="N11" s="34">
        <f t="shared" ca="1" si="4"/>
        <v>3</v>
      </c>
      <c r="O11" s="34">
        <f t="shared" ca="1" si="5"/>
        <v>10</v>
      </c>
      <c r="P11" s="38" t="str">
        <f t="shared" ca="1" si="6"/>
        <v>Yes</v>
      </c>
      <c r="Q11" s="38" t="str">
        <f t="shared" ca="1" si="7"/>
        <v>Burnaby</v>
      </c>
      <c r="R11" s="36" t="str">
        <f t="shared" ca="1" si="8"/>
        <v>Yes</v>
      </c>
    </row>
    <row r="12" spans="1:18" x14ac:dyDescent="0.2">
      <c r="A12" s="6" t="s">
        <v>18</v>
      </c>
      <c r="B12" s="38">
        <v>47</v>
      </c>
      <c r="C12" s="38">
        <v>126</v>
      </c>
      <c r="D12" s="38">
        <v>24</v>
      </c>
      <c r="E12" s="38">
        <v>9</v>
      </c>
      <c r="F12" s="38">
        <v>9</v>
      </c>
      <c r="G12" s="38">
        <v>0</v>
      </c>
      <c r="H12" s="38">
        <v>0</v>
      </c>
      <c r="I12" s="38" t="str">
        <f t="shared" ca="1" si="0"/>
        <v>Female</v>
      </c>
      <c r="J12" s="39">
        <f t="shared" ca="1" si="1"/>
        <v>1.27</v>
      </c>
      <c r="K12" s="38" t="str">
        <f t="shared" ca="1" si="2"/>
        <v>Yes</v>
      </c>
      <c r="L12" s="34">
        <f t="shared" ca="1" si="3"/>
        <v>4</v>
      </c>
      <c r="M12" s="38" t="str">
        <f t="shared" ca="1" si="9"/>
        <v>Personal Growth</v>
      </c>
      <c r="N12" s="34">
        <f t="shared" ca="1" si="4"/>
        <v>4</v>
      </c>
      <c r="O12" s="34">
        <f t="shared" ca="1" si="5"/>
        <v>44</v>
      </c>
      <c r="P12" s="38" t="str">
        <f t="shared" ca="1" si="6"/>
        <v>Yes</v>
      </c>
      <c r="Q12" s="38" t="str">
        <f t="shared" ca="1" si="7"/>
        <v>Surrey</v>
      </c>
      <c r="R12" s="36" t="str">
        <f t="shared" ca="1" si="8"/>
        <v>Yes</v>
      </c>
    </row>
    <row r="13" spans="1:18" x14ac:dyDescent="0.2">
      <c r="A13" s="6" t="s">
        <v>19</v>
      </c>
      <c r="B13" s="38">
        <v>19</v>
      </c>
      <c r="C13" s="38">
        <v>66</v>
      </c>
      <c r="D13" s="38">
        <v>11</v>
      </c>
      <c r="E13" s="38">
        <v>9</v>
      </c>
      <c r="F13" s="38">
        <v>8</v>
      </c>
      <c r="G13" s="38">
        <v>0</v>
      </c>
      <c r="H13" s="38">
        <v>1</v>
      </c>
      <c r="I13" s="38" t="str">
        <f t="shared" ca="1" si="0"/>
        <v>Female</v>
      </c>
      <c r="J13" s="39">
        <f t="shared" ca="1" si="1"/>
        <v>3.25</v>
      </c>
      <c r="K13" s="38" t="str">
        <f t="shared" ca="1" si="2"/>
        <v>No</v>
      </c>
      <c r="L13" s="34">
        <f t="shared" ca="1" si="3"/>
        <v>3</v>
      </c>
      <c r="M13" s="38" t="str">
        <f t="shared" ca="1" si="9"/>
        <v>Personal Growth</v>
      </c>
      <c r="N13" s="34">
        <f t="shared" ca="1" si="4"/>
        <v>3</v>
      </c>
      <c r="O13" s="34">
        <f t="shared" ca="1" si="5"/>
        <v>66</v>
      </c>
      <c r="P13" s="38" t="str">
        <f t="shared" ca="1" si="6"/>
        <v>No</v>
      </c>
      <c r="Q13" s="38" t="str">
        <f t="shared" ca="1" si="7"/>
        <v>Burnaby</v>
      </c>
      <c r="R13" s="36" t="str">
        <f t="shared" ca="1" si="8"/>
        <v>No</v>
      </c>
    </row>
    <row r="14" spans="1:18" x14ac:dyDescent="0.2">
      <c r="A14" s="6" t="s">
        <v>20</v>
      </c>
      <c r="B14" s="38">
        <v>14</v>
      </c>
      <c r="C14" s="38">
        <v>90</v>
      </c>
      <c r="D14" s="38">
        <v>14</v>
      </c>
      <c r="E14" s="38">
        <v>9</v>
      </c>
      <c r="F14" s="38">
        <v>8</v>
      </c>
      <c r="G14" s="38">
        <v>0</v>
      </c>
      <c r="H14" s="38">
        <v>0</v>
      </c>
      <c r="I14" s="38" t="str">
        <f t="shared" ca="1" si="0"/>
        <v>Female</v>
      </c>
      <c r="J14" s="39">
        <f t="shared" ca="1" si="1"/>
        <v>0.94</v>
      </c>
      <c r="K14" s="38" t="str">
        <f t="shared" ca="1" si="2"/>
        <v>No</v>
      </c>
      <c r="L14" s="34">
        <f t="shared" ca="1" si="3"/>
        <v>2</v>
      </c>
      <c r="M14" s="38" t="str">
        <f t="shared" ca="1" si="9"/>
        <v>Career</v>
      </c>
      <c r="N14" s="34">
        <f t="shared" ca="1" si="4"/>
        <v>4</v>
      </c>
      <c r="O14" s="34">
        <f t="shared" ca="1" si="5"/>
        <v>5</v>
      </c>
      <c r="P14" s="38" t="str">
        <f t="shared" ca="1" si="6"/>
        <v>No</v>
      </c>
      <c r="Q14" s="38" t="str">
        <f t="shared" ca="1" si="7"/>
        <v>Surrey</v>
      </c>
      <c r="R14" s="36" t="str">
        <f t="shared" ca="1" si="8"/>
        <v>Yes</v>
      </c>
    </row>
    <row r="15" spans="1:18" x14ac:dyDescent="0.2">
      <c r="A15" s="6" t="s">
        <v>21</v>
      </c>
      <c r="B15" s="38">
        <v>56</v>
      </c>
      <c r="C15" s="38">
        <v>150</v>
      </c>
      <c r="D15" s="38">
        <v>22</v>
      </c>
      <c r="E15" s="38">
        <v>9</v>
      </c>
      <c r="F15" s="38">
        <v>9</v>
      </c>
      <c r="G15" s="38">
        <v>0</v>
      </c>
      <c r="H15" s="38">
        <v>0</v>
      </c>
      <c r="I15" s="38" t="str">
        <f t="shared" ca="1" si="0"/>
        <v>Female</v>
      </c>
      <c r="J15" s="39">
        <f t="shared" ca="1" si="1"/>
        <v>2.54</v>
      </c>
      <c r="K15" s="38" t="str">
        <f t="shared" ca="1" si="2"/>
        <v>No</v>
      </c>
      <c r="L15" s="34">
        <f t="shared" ca="1" si="3"/>
        <v>1</v>
      </c>
      <c r="M15" s="38" t="str">
        <f t="shared" ca="1" si="9"/>
        <v>Cultural</v>
      </c>
      <c r="N15" s="34">
        <f t="shared" ca="1" si="4"/>
        <v>2</v>
      </c>
      <c r="O15" s="34">
        <f t="shared" ca="1" si="5"/>
        <v>39</v>
      </c>
      <c r="P15" s="38" t="str">
        <f t="shared" ca="1" si="6"/>
        <v>No</v>
      </c>
      <c r="Q15" s="38" t="str">
        <f t="shared" ca="1" si="7"/>
        <v>Burnaby</v>
      </c>
      <c r="R15" s="36" t="str">
        <f t="shared" ca="1" si="8"/>
        <v>Yes</v>
      </c>
    </row>
    <row r="16" spans="1:18" x14ac:dyDescent="0.2">
      <c r="A16" s="6" t="s">
        <v>22</v>
      </c>
      <c r="B16" s="38">
        <v>51</v>
      </c>
      <c r="C16" s="38">
        <v>122</v>
      </c>
      <c r="D16" s="38">
        <v>14</v>
      </c>
      <c r="E16" s="38">
        <v>7</v>
      </c>
      <c r="F16" s="38">
        <v>7</v>
      </c>
      <c r="G16" s="38">
        <v>0</v>
      </c>
      <c r="H16" s="38">
        <v>0</v>
      </c>
      <c r="I16" s="38" t="str">
        <f t="shared" ca="1" si="0"/>
        <v>Male</v>
      </c>
      <c r="J16" s="39">
        <f t="shared" ca="1" si="1"/>
        <v>1.39</v>
      </c>
      <c r="K16" s="38" t="str">
        <f t="shared" ca="1" si="2"/>
        <v>Yes</v>
      </c>
      <c r="L16" s="34">
        <f t="shared" ca="1" si="3"/>
        <v>12</v>
      </c>
      <c r="M16" s="38" t="str">
        <f t="shared" ca="1" si="9"/>
        <v>Personal Growth</v>
      </c>
      <c r="N16" s="34">
        <f t="shared" ca="1" si="4"/>
        <v>2</v>
      </c>
      <c r="O16" s="34">
        <f t="shared" ca="1" si="5"/>
        <v>87</v>
      </c>
      <c r="P16" s="38" t="str">
        <f t="shared" ca="1" si="6"/>
        <v>No</v>
      </c>
      <c r="Q16" s="38" t="str">
        <f t="shared" ca="1" si="7"/>
        <v>Burnaby</v>
      </c>
      <c r="R16" s="36" t="str">
        <f t="shared" ca="1" si="8"/>
        <v>Yes</v>
      </c>
    </row>
    <row r="17" spans="1:18" x14ac:dyDescent="0.2">
      <c r="A17" s="6" t="s">
        <v>23</v>
      </c>
      <c r="B17" s="38">
        <v>25</v>
      </c>
      <c r="C17" s="38">
        <v>70</v>
      </c>
      <c r="D17" s="38">
        <v>11</v>
      </c>
      <c r="E17" s="38">
        <v>7</v>
      </c>
      <c r="F17" s="38">
        <v>5</v>
      </c>
      <c r="G17" s="38">
        <v>0</v>
      </c>
      <c r="H17" s="38">
        <v>0</v>
      </c>
      <c r="I17" s="38" t="str">
        <f t="shared" ca="1" si="0"/>
        <v>Female</v>
      </c>
      <c r="J17" s="39">
        <f t="shared" ca="1" si="1"/>
        <v>2.0699999999999998</v>
      </c>
      <c r="K17" s="38" t="str">
        <f t="shared" ca="1" si="2"/>
        <v>No</v>
      </c>
      <c r="L17" s="34">
        <f t="shared" ca="1" si="3"/>
        <v>2</v>
      </c>
      <c r="M17" s="38" t="str">
        <f t="shared" ca="1" si="9"/>
        <v>Personal Growth</v>
      </c>
      <c r="N17" s="34">
        <f t="shared" ca="1" si="4"/>
        <v>4</v>
      </c>
      <c r="O17" s="34">
        <f t="shared" ca="1" si="5"/>
        <v>24</v>
      </c>
      <c r="P17" s="38" t="str">
        <f t="shared" ca="1" si="6"/>
        <v>No</v>
      </c>
      <c r="Q17" s="38" t="str">
        <f t="shared" ca="1" si="7"/>
        <v>Burnaby</v>
      </c>
      <c r="R17" s="36" t="str">
        <f t="shared" ca="1" si="8"/>
        <v>Yes</v>
      </c>
    </row>
    <row r="18" spans="1:18" x14ac:dyDescent="0.2">
      <c r="A18" s="6" t="s">
        <v>24</v>
      </c>
      <c r="B18" s="38">
        <v>22</v>
      </c>
      <c r="C18" s="38">
        <v>112</v>
      </c>
      <c r="D18" s="38">
        <v>13</v>
      </c>
      <c r="E18" s="38">
        <v>7</v>
      </c>
      <c r="F18" s="38">
        <v>7</v>
      </c>
      <c r="G18" s="38">
        <v>0</v>
      </c>
      <c r="H18" s="38">
        <v>0</v>
      </c>
      <c r="I18" s="38" t="str">
        <f t="shared" ca="1" si="0"/>
        <v>Female</v>
      </c>
      <c r="J18" s="39">
        <f t="shared" ca="1" si="1"/>
        <v>0.59</v>
      </c>
      <c r="K18" s="38" t="str">
        <f t="shared" ca="1" si="2"/>
        <v>No</v>
      </c>
      <c r="L18" s="34">
        <f t="shared" ca="1" si="3"/>
        <v>1</v>
      </c>
      <c r="M18" s="38" t="str">
        <f t="shared" ca="1" si="9"/>
        <v>Career</v>
      </c>
      <c r="N18" s="34">
        <f t="shared" ca="1" si="4"/>
        <v>5</v>
      </c>
      <c r="O18" s="34">
        <f t="shared" ca="1" si="5"/>
        <v>41</v>
      </c>
      <c r="P18" s="38" t="str">
        <f t="shared" ca="1" si="6"/>
        <v>Yes</v>
      </c>
      <c r="Q18" s="38" t="str">
        <f t="shared" ca="1" si="7"/>
        <v>Burnaby</v>
      </c>
      <c r="R18" s="36" t="str">
        <f t="shared" ca="1" si="8"/>
        <v>Yes</v>
      </c>
    </row>
    <row r="19" spans="1:18" x14ac:dyDescent="0.2">
      <c r="A19" s="6" t="s">
        <v>25</v>
      </c>
      <c r="B19" s="38">
        <v>19</v>
      </c>
      <c r="C19" s="38">
        <v>58</v>
      </c>
      <c r="D19" s="38">
        <v>10</v>
      </c>
      <c r="E19" s="38">
        <v>6</v>
      </c>
      <c r="F19" s="38">
        <v>6</v>
      </c>
      <c r="G19" s="38">
        <v>0</v>
      </c>
      <c r="H19" s="38">
        <v>1</v>
      </c>
      <c r="I19" s="38" t="str">
        <f t="shared" ca="1" si="0"/>
        <v>Male</v>
      </c>
      <c r="J19" s="39">
        <f t="shared" ca="1" si="1"/>
        <v>0.55000000000000004</v>
      </c>
      <c r="K19" s="38" t="str">
        <f t="shared" ca="1" si="2"/>
        <v>No</v>
      </c>
      <c r="L19" s="34">
        <f t="shared" ca="1" si="3"/>
        <v>9</v>
      </c>
      <c r="M19" s="38" t="str">
        <f t="shared" ca="1" si="9"/>
        <v>Cultural</v>
      </c>
      <c r="N19" s="34">
        <f t="shared" ca="1" si="4"/>
        <v>2</v>
      </c>
      <c r="O19" s="34">
        <f t="shared" ca="1" si="5"/>
        <v>19</v>
      </c>
      <c r="P19" s="38" t="str">
        <f t="shared" ca="1" si="6"/>
        <v>Yes</v>
      </c>
      <c r="Q19" s="38" t="str">
        <f t="shared" ca="1" si="7"/>
        <v>Vancouver</v>
      </c>
      <c r="R19" s="36" t="str">
        <f t="shared" ca="1" si="8"/>
        <v>Yes</v>
      </c>
    </row>
    <row r="20" spans="1:18" x14ac:dyDescent="0.2">
      <c r="A20" s="6" t="s">
        <v>26</v>
      </c>
      <c r="B20" s="38">
        <v>15</v>
      </c>
      <c r="C20" s="38">
        <v>101</v>
      </c>
      <c r="D20" s="38">
        <v>10</v>
      </c>
      <c r="E20" s="38">
        <v>6</v>
      </c>
      <c r="F20" s="38">
        <v>6</v>
      </c>
      <c r="G20" s="38">
        <v>0</v>
      </c>
      <c r="H20" s="38">
        <v>0</v>
      </c>
      <c r="I20" s="38" t="str">
        <f t="shared" ca="1" si="0"/>
        <v>Male</v>
      </c>
      <c r="J20" s="39">
        <f t="shared" ca="1" si="1"/>
        <v>0.63</v>
      </c>
      <c r="K20" s="38" t="str">
        <f t="shared" ca="1" si="2"/>
        <v>No</v>
      </c>
      <c r="L20" s="34">
        <f t="shared" ca="1" si="3"/>
        <v>5</v>
      </c>
      <c r="M20" s="38" t="str">
        <f t="shared" ca="1" si="9"/>
        <v>Cultural</v>
      </c>
      <c r="N20" s="34">
        <f t="shared" ca="1" si="4"/>
        <v>1</v>
      </c>
      <c r="O20" s="34">
        <f t="shared" ca="1" si="5"/>
        <v>61</v>
      </c>
      <c r="P20" s="38" t="str">
        <f t="shared" ca="1" si="6"/>
        <v>No</v>
      </c>
      <c r="Q20" s="38" t="str">
        <f t="shared" ca="1" si="7"/>
        <v>Burnaby</v>
      </c>
      <c r="R20" s="36" t="str">
        <f t="shared" ca="1" si="8"/>
        <v>No</v>
      </c>
    </row>
    <row r="21" spans="1:18" x14ac:dyDescent="0.2">
      <c r="A21" s="6" t="s">
        <v>27</v>
      </c>
      <c r="B21" s="38">
        <v>6</v>
      </c>
      <c r="C21" s="38">
        <v>56</v>
      </c>
      <c r="D21" s="38">
        <v>9</v>
      </c>
      <c r="E21" s="38">
        <v>6</v>
      </c>
      <c r="F21" s="38">
        <v>6</v>
      </c>
      <c r="G21" s="38">
        <v>0</v>
      </c>
      <c r="H21" s="38">
        <v>0</v>
      </c>
      <c r="I21" s="38" t="str">
        <f t="shared" ca="1" si="0"/>
        <v>Female</v>
      </c>
      <c r="J21" s="39">
        <f t="shared" ca="1" si="1"/>
        <v>0.44</v>
      </c>
      <c r="K21" s="38" t="str">
        <f t="shared" ca="1" si="2"/>
        <v>Yes</v>
      </c>
      <c r="L21" s="34">
        <f t="shared" ca="1" si="3"/>
        <v>10</v>
      </c>
      <c r="M21" s="38" t="str">
        <f t="shared" ca="1" si="9"/>
        <v>Personal Growth</v>
      </c>
      <c r="N21" s="34">
        <f t="shared" ca="1" si="4"/>
        <v>2</v>
      </c>
      <c r="O21" s="34">
        <f t="shared" ca="1" si="5"/>
        <v>39</v>
      </c>
      <c r="P21" s="38" t="str">
        <f t="shared" ca="1" si="6"/>
        <v>No</v>
      </c>
      <c r="Q21" s="38" t="str">
        <f t="shared" ca="1" si="7"/>
        <v>Vancouver</v>
      </c>
      <c r="R21" s="36" t="str">
        <f t="shared" ca="1" si="8"/>
        <v>Yes</v>
      </c>
    </row>
    <row r="22" spans="1:18" x14ac:dyDescent="0.2">
      <c r="A22" s="6" t="s">
        <v>28</v>
      </c>
      <c r="B22" s="38">
        <v>12</v>
      </c>
      <c r="C22" s="38">
        <v>73</v>
      </c>
      <c r="D22" s="38">
        <v>6</v>
      </c>
      <c r="E22" s="38">
        <v>6</v>
      </c>
      <c r="F22" s="38">
        <v>5</v>
      </c>
      <c r="G22" s="38">
        <v>0</v>
      </c>
      <c r="H22" s="38">
        <v>1</v>
      </c>
      <c r="I22" s="38" t="str">
        <f t="shared" ca="1" si="0"/>
        <v>Male</v>
      </c>
      <c r="J22" s="39">
        <f t="shared" ca="1" si="1"/>
        <v>0.92</v>
      </c>
      <c r="K22" s="38" t="str">
        <f t="shared" ca="1" si="2"/>
        <v>Yes</v>
      </c>
      <c r="L22" s="34">
        <f t="shared" ca="1" si="3"/>
        <v>2</v>
      </c>
      <c r="M22" s="38" t="str">
        <f t="shared" ca="1" si="9"/>
        <v>Cultural</v>
      </c>
      <c r="N22" s="34">
        <f t="shared" ca="1" si="4"/>
        <v>5</v>
      </c>
      <c r="O22" s="34">
        <f t="shared" ca="1" si="5"/>
        <v>65</v>
      </c>
      <c r="P22" s="38" t="str">
        <f t="shared" ca="1" si="6"/>
        <v>Yes</v>
      </c>
      <c r="Q22" s="38" t="str">
        <f t="shared" ca="1" si="7"/>
        <v>Surrey</v>
      </c>
      <c r="R22" s="36" t="str">
        <f t="shared" ca="1" si="8"/>
        <v>No</v>
      </c>
    </row>
    <row r="23" spans="1:18" x14ac:dyDescent="0.2">
      <c r="A23" s="6" t="s">
        <v>29</v>
      </c>
      <c r="B23" s="38">
        <v>15</v>
      </c>
      <c r="C23" s="38">
        <v>80</v>
      </c>
      <c r="D23" s="38">
        <v>7</v>
      </c>
      <c r="E23" s="38">
        <v>5</v>
      </c>
      <c r="F23" s="38">
        <v>4</v>
      </c>
      <c r="G23" s="38">
        <v>0</v>
      </c>
      <c r="H23" s="38">
        <v>0</v>
      </c>
      <c r="I23" s="38" t="str">
        <f t="shared" ca="1" si="0"/>
        <v>Male</v>
      </c>
      <c r="J23" s="39">
        <f t="shared" ca="1" si="1"/>
        <v>1.96</v>
      </c>
      <c r="K23" s="38" t="str">
        <f t="shared" ca="1" si="2"/>
        <v>No</v>
      </c>
      <c r="L23" s="34">
        <f t="shared" ca="1" si="3"/>
        <v>4</v>
      </c>
      <c r="M23" s="38" t="str">
        <f t="shared" ca="1" si="9"/>
        <v>Career</v>
      </c>
      <c r="N23" s="34">
        <f t="shared" ca="1" si="4"/>
        <v>1</v>
      </c>
      <c r="O23" s="34">
        <f t="shared" ca="1" si="5"/>
        <v>2</v>
      </c>
      <c r="P23" s="38" t="str">
        <f t="shared" ca="1" si="6"/>
        <v>No</v>
      </c>
      <c r="Q23" s="38" t="str">
        <f t="shared" ca="1" si="7"/>
        <v>Burnaby</v>
      </c>
      <c r="R23" s="36" t="str">
        <f t="shared" ca="1" si="8"/>
        <v>No</v>
      </c>
    </row>
    <row r="24" spans="1:18" x14ac:dyDescent="0.2">
      <c r="A24" s="6" t="s">
        <v>30</v>
      </c>
      <c r="B24" s="38">
        <v>17</v>
      </c>
      <c r="C24" s="38">
        <v>63</v>
      </c>
      <c r="D24" s="38">
        <v>12</v>
      </c>
      <c r="E24" s="38">
        <v>5</v>
      </c>
      <c r="F24" s="38">
        <v>5</v>
      </c>
      <c r="G24" s="38">
        <v>0</v>
      </c>
      <c r="H24" s="38">
        <v>0</v>
      </c>
      <c r="I24" s="38" t="str">
        <f t="shared" ca="1" si="0"/>
        <v>Female</v>
      </c>
      <c r="J24" s="39">
        <f t="shared" ca="1" si="1"/>
        <v>3.33</v>
      </c>
      <c r="K24" s="38" t="str">
        <f t="shared" ca="1" si="2"/>
        <v>No</v>
      </c>
      <c r="L24" s="34">
        <f t="shared" ca="1" si="3"/>
        <v>4</v>
      </c>
      <c r="M24" s="38" t="str">
        <f t="shared" ca="1" si="9"/>
        <v>Personal Growth</v>
      </c>
      <c r="N24" s="34">
        <f t="shared" ca="1" si="4"/>
        <v>4</v>
      </c>
      <c r="O24" s="34">
        <f t="shared" ca="1" si="5"/>
        <v>54</v>
      </c>
      <c r="P24" s="38" t="str">
        <f t="shared" ca="1" si="6"/>
        <v>No</v>
      </c>
      <c r="Q24" s="38" t="str">
        <f t="shared" ca="1" si="7"/>
        <v>Burnaby</v>
      </c>
      <c r="R24" s="36" t="str">
        <f t="shared" ca="1" si="8"/>
        <v>No</v>
      </c>
    </row>
    <row r="25" spans="1:18" x14ac:dyDescent="0.2">
      <c r="A25" s="6" t="s">
        <v>31</v>
      </c>
      <c r="B25" s="38">
        <v>17</v>
      </c>
      <c r="C25" s="38">
        <v>36</v>
      </c>
      <c r="D25" s="38">
        <v>7</v>
      </c>
      <c r="E25" s="38">
        <v>5</v>
      </c>
      <c r="F25" s="38">
        <v>5</v>
      </c>
      <c r="G25" s="38">
        <v>0</v>
      </c>
      <c r="H25" s="38">
        <v>0</v>
      </c>
      <c r="I25" s="38" t="str">
        <f t="shared" ca="1" si="0"/>
        <v>Male</v>
      </c>
      <c r="J25" s="39">
        <f t="shared" ca="1" si="1"/>
        <v>1.43</v>
      </c>
      <c r="K25" s="38" t="str">
        <f t="shared" ca="1" si="2"/>
        <v>No</v>
      </c>
      <c r="L25" s="34">
        <f t="shared" ca="1" si="3"/>
        <v>7</v>
      </c>
      <c r="M25" s="38" t="str">
        <f t="shared" ca="1" si="9"/>
        <v>Career</v>
      </c>
      <c r="N25" s="34">
        <f t="shared" ca="1" si="4"/>
        <v>2</v>
      </c>
      <c r="O25" s="34">
        <f t="shared" ca="1" si="5"/>
        <v>42</v>
      </c>
      <c r="P25" s="38" t="str">
        <f t="shared" ca="1" si="6"/>
        <v>Yes</v>
      </c>
      <c r="Q25" s="38" t="str">
        <f t="shared" ca="1" si="7"/>
        <v>Vancouver</v>
      </c>
      <c r="R25" s="36" t="str">
        <f t="shared" ca="1" si="8"/>
        <v>Yes</v>
      </c>
    </row>
    <row r="26" spans="1:18" x14ac:dyDescent="0.2">
      <c r="A26" s="6" t="s">
        <v>32</v>
      </c>
      <c r="B26" s="38">
        <v>32</v>
      </c>
      <c r="C26" s="38">
        <v>128</v>
      </c>
      <c r="D26" s="38">
        <v>18</v>
      </c>
      <c r="E26" s="38">
        <v>5</v>
      </c>
      <c r="F26" s="38">
        <v>5</v>
      </c>
      <c r="G26" s="38">
        <v>0</v>
      </c>
      <c r="H26" s="38">
        <v>1</v>
      </c>
      <c r="I26" s="38" t="str">
        <f t="shared" ca="1" si="0"/>
        <v>Female</v>
      </c>
      <c r="J26" s="39">
        <f t="shared" ca="1" si="1"/>
        <v>2.52</v>
      </c>
      <c r="K26" s="38" t="str">
        <f t="shared" ca="1" si="2"/>
        <v>Yes</v>
      </c>
      <c r="L26" s="34">
        <f t="shared" ca="1" si="3"/>
        <v>8</v>
      </c>
      <c r="M26" s="38" t="str">
        <f t="shared" ca="1" si="9"/>
        <v>Personal Growth</v>
      </c>
      <c r="N26" s="34">
        <f t="shared" ca="1" si="4"/>
        <v>3</v>
      </c>
      <c r="O26" s="34">
        <f t="shared" ca="1" si="5"/>
        <v>90</v>
      </c>
      <c r="P26" s="38" t="str">
        <f t="shared" ca="1" si="6"/>
        <v>No</v>
      </c>
      <c r="Q26" s="38" t="str">
        <f t="shared" ca="1" si="7"/>
        <v>Vancouver</v>
      </c>
      <c r="R26" s="36" t="str">
        <f t="shared" ca="1" si="8"/>
        <v>No</v>
      </c>
    </row>
    <row r="27" spans="1:18" x14ac:dyDescent="0.2">
      <c r="A27" s="6" t="s">
        <v>33</v>
      </c>
      <c r="B27" s="38">
        <v>15</v>
      </c>
      <c r="C27" s="38">
        <v>62</v>
      </c>
      <c r="D27" s="38">
        <v>5</v>
      </c>
      <c r="E27" s="38">
        <v>4</v>
      </c>
      <c r="F27" s="38">
        <v>2</v>
      </c>
      <c r="G27" s="38">
        <v>0</v>
      </c>
      <c r="H27" s="38">
        <v>0</v>
      </c>
      <c r="I27" s="38" t="str">
        <f t="shared" ca="1" si="0"/>
        <v>Male</v>
      </c>
      <c r="J27" s="39">
        <f t="shared" ca="1" si="1"/>
        <v>1.98</v>
      </c>
      <c r="K27" s="38" t="str">
        <f t="shared" ca="1" si="2"/>
        <v>No</v>
      </c>
      <c r="L27" s="34">
        <f t="shared" ca="1" si="3"/>
        <v>5</v>
      </c>
      <c r="M27" s="38" t="str">
        <f t="shared" ca="1" si="9"/>
        <v>Personal Growth</v>
      </c>
      <c r="N27" s="34">
        <f t="shared" ca="1" si="4"/>
        <v>3</v>
      </c>
      <c r="O27" s="34">
        <f t="shared" ca="1" si="5"/>
        <v>3</v>
      </c>
      <c r="P27" s="38" t="str">
        <f t="shared" ca="1" si="6"/>
        <v>No</v>
      </c>
      <c r="Q27" s="38" t="str">
        <f t="shared" ca="1" si="7"/>
        <v>Surrey</v>
      </c>
      <c r="R27" s="36" t="str">
        <f t="shared" ca="1" si="8"/>
        <v>No</v>
      </c>
    </row>
    <row r="28" spans="1:18" x14ac:dyDescent="0.2">
      <c r="A28" s="6" t="s">
        <v>34</v>
      </c>
      <c r="B28" s="38">
        <v>3</v>
      </c>
      <c r="C28" s="38">
        <v>44</v>
      </c>
      <c r="D28" s="38">
        <v>5</v>
      </c>
      <c r="E28" s="38">
        <v>4</v>
      </c>
      <c r="F28" s="38">
        <v>4</v>
      </c>
      <c r="G28" s="38">
        <v>0</v>
      </c>
      <c r="H28" s="38">
        <v>0</v>
      </c>
      <c r="I28" s="38" t="str">
        <f t="shared" ca="1" si="0"/>
        <v>Male</v>
      </c>
      <c r="J28" s="39">
        <f t="shared" ca="1" si="1"/>
        <v>0.69</v>
      </c>
      <c r="K28" s="38" t="str">
        <f t="shared" ca="1" si="2"/>
        <v>No</v>
      </c>
      <c r="L28" s="34">
        <f t="shared" ca="1" si="3"/>
        <v>5</v>
      </c>
      <c r="M28" s="38" t="str">
        <f t="shared" ca="1" si="9"/>
        <v>Personal Growth</v>
      </c>
      <c r="N28" s="34">
        <f t="shared" ca="1" si="4"/>
        <v>5</v>
      </c>
      <c r="O28" s="34">
        <f t="shared" ca="1" si="5"/>
        <v>100</v>
      </c>
      <c r="P28" s="38" t="str">
        <f t="shared" ca="1" si="6"/>
        <v>No</v>
      </c>
      <c r="Q28" s="38" t="str">
        <f t="shared" ca="1" si="7"/>
        <v>Surrey</v>
      </c>
      <c r="R28" s="36" t="str">
        <f t="shared" ca="1" si="8"/>
        <v>No</v>
      </c>
    </row>
    <row r="29" spans="1:18" x14ac:dyDescent="0.2">
      <c r="A29" s="6" t="s">
        <v>35</v>
      </c>
      <c r="B29" s="38">
        <v>26</v>
      </c>
      <c r="C29" s="38">
        <v>56</v>
      </c>
      <c r="D29" s="38">
        <v>12</v>
      </c>
      <c r="E29" s="38">
        <v>4</v>
      </c>
      <c r="F29" s="38">
        <v>4</v>
      </c>
      <c r="G29" s="38">
        <v>0</v>
      </c>
      <c r="H29" s="38">
        <v>0</v>
      </c>
      <c r="I29" s="38" t="str">
        <f t="shared" ca="1" si="0"/>
        <v>Male</v>
      </c>
      <c r="J29" s="39">
        <f t="shared" ca="1" si="1"/>
        <v>1.1499999999999999</v>
      </c>
      <c r="K29" s="38" t="str">
        <f t="shared" ca="1" si="2"/>
        <v>No</v>
      </c>
      <c r="L29" s="34">
        <f t="shared" ca="1" si="3"/>
        <v>2</v>
      </c>
      <c r="M29" s="38" t="str">
        <f t="shared" ca="1" si="9"/>
        <v>Career</v>
      </c>
      <c r="N29" s="34">
        <f t="shared" ca="1" si="4"/>
        <v>3</v>
      </c>
      <c r="O29" s="34">
        <f t="shared" ca="1" si="5"/>
        <v>45</v>
      </c>
      <c r="P29" s="38" t="str">
        <f t="shared" ca="1" si="6"/>
        <v>No</v>
      </c>
      <c r="Q29" s="38" t="str">
        <f t="shared" ca="1" si="7"/>
        <v>Burnaby</v>
      </c>
      <c r="R29" s="36" t="str">
        <f t="shared" ca="1" si="8"/>
        <v>No</v>
      </c>
    </row>
    <row r="30" spans="1:18" x14ac:dyDescent="0.2">
      <c r="A30" s="6" t="s">
        <v>36</v>
      </c>
      <c r="B30" s="38">
        <v>24</v>
      </c>
      <c r="C30" s="38">
        <v>59</v>
      </c>
      <c r="D30" s="38">
        <v>7</v>
      </c>
      <c r="E30" s="38">
        <v>4</v>
      </c>
      <c r="F30" s="38">
        <v>4</v>
      </c>
      <c r="G30" s="38">
        <v>0</v>
      </c>
      <c r="H30" s="38">
        <v>0</v>
      </c>
      <c r="I30" s="38" t="str">
        <f t="shared" ca="1" si="0"/>
        <v>Female</v>
      </c>
      <c r="J30" s="39">
        <f t="shared" ca="1" si="1"/>
        <v>3.94</v>
      </c>
      <c r="K30" s="38" t="str">
        <f t="shared" ca="1" si="2"/>
        <v>No</v>
      </c>
      <c r="L30" s="34">
        <f t="shared" ca="1" si="3"/>
        <v>6</v>
      </c>
      <c r="M30" s="38" t="str">
        <f t="shared" ca="1" si="9"/>
        <v>Personal Growth</v>
      </c>
      <c r="N30" s="34">
        <f t="shared" ca="1" si="4"/>
        <v>5</v>
      </c>
      <c r="O30" s="34">
        <f t="shared" ca="1" si="5"/>
        <v>41</v>
      </c>
      <c r="P30" s="38" t="str">
        <f t="shared" ca="1" si="6"/>
        <v>No</v>
      </c>
      <c r="Q30" s="38" t="str">
        <f t="shared" ca="1" si="7"/>
        <v>Burnaby</v>
      </c>
      <c r="R30" s="36" t="str">
        <f t="shared" ca="1" si="8"/>
        <v>Yes</v>
      </c>
    </row>
    <row r="31" spans="1:18" x14ac:dyDescent="0.2">
      <c r="A31" s="6" t="s">
        <v>37</v>
      </c>
      <c r="B31" s="38">
        <v>30</v>
      </c>
      <c r="C31" s="38">
        <v>136</v>
      </c>
      <c r="D31" s="38">
        <v>7</v>
      </c>
      <c r="E31" s="38">
        <v>3</v>
      </c>
      <c r="F31" s="38">
        <v>3</v>
      </c>
      <c r="G31" s="38">
        <v>0</v>
      </c>
      <c r="H31" s="38">
        <v>0</v>
      </c>
      <c r="I31" s="38" t="str">
        <f t="shared" ca="1" si="0"/>
        <v>Female</v>
      </c>
      <c r="J31" s="39">
        <f t="shared" ca="1" si="1"/>
        <v>0.6</v>
      </c>
      <c r="K31" s="38" t="str">
        <f t="shared" ca="1" si="2"/>
        <v>No</v>
      </c>
      <c r="L31" s="34">
        <f t="shared" ca="1" si="3"/>
        <v>12</v>
      </c>
      <c r="M31" s="38" t="str">
        <f t="shared" ca="1" si="9"/>
        <v>Career</v>
      </c>
      <c r="N31" s="34">
        <f t="shared" ca="1" si="4"/>
        <v>1</v>
      </c>
      <c r="O31" s="34">
        <f t="shared" ca="1" si="5"/>
        <v>20</v>
      </c>
      <c r="P31" s="38" t="str">
        <f t="shared" ca="1" si="6"/>
        <v>No</v>
      </c>
      <c r="Q31" s="38" t="str">
        <f t="shared" ca="1" si="7"/>
        <v>Vancouver</v>
      </c>
      <c r="R31" s="36" t="str">
        <f t="shared" ca="1" si="8"/>
        <v>No</v>
      </c>
    </row>
    <row r="32" spans="1:18" x14ac:dyDescent="0.2">
      <c r="A32" s="6" t="s">
        <v>38</v>
      </c>
      <c r="B32" s="38">
        <v>12</v>
      </c>
      <c r="C32" s="38">
        <v>36</v>
      </c>
      <c r="D32" s="38">
        <v>2</v>
      </c>
      <c r="E32" s="38">
        <v>2</v>
      </c>
      <c r="F32" s="38">
        <v>2</v>
      </c>
      <c r="G32" s="38">
        <v>0</v>
      </c>
      <c r="H32" s="38">
        <v>1</v>
      </c>
      <c r="I32" s="38" t="str">
        <f t="shared" ca="1" si="0"/>
        <v>Female</v>
      </c>
      <c r="J32" s="39">
        <f t="shared" ca="1" si="1"/>
        <v>1.25</v>
      </c>
      <c r="K32" s="38" t="str">
        <f t="shared" ca="1" si="2"/>
        <v>Yes</v>
      </c>
      <c r="L32" s="34">
        <f t="shared" ca="1" si="3"/>
        <v>2</v>
      </c>
      <c r="M32" s="38" t="str">
        <f t="shared" ca="1" si="9"/>
        <v>Cultural</v>
      </c>
      <c r="N32" s="34">
        <f t="shared" ca="1" si="4"/>
        <v>3</v>
      </c>
      <c r="O32" s="34">
        <f t="shared" ca="1" si="5"/>
        <v>44</v>
      </c>
      <c r="P32" s="38" t="str">
        <f t="shared" ca="1" si="6"/>
        <v>No</v>
      </c>
      <c r="Q32" s="38" t="str">
        <f t="shared" ca="1" si="7"/>
        <v>Burnaby</v>
      </c>
      <c r="R32" s="36" t="str">
        <f t="shared" ca="1" si="8"/>
        <v>Yes</v>
      </c>
    </row>
    <row r="33" spans="1:18" x14ac:dyDescent="0.2">
      <c r="A33" s="6" t="s">
        <v>39</v>
      </c>
      <c r="B33" s="38">
        <v>2</v>
      </c>
      <c r="C33" s="38">
        <v>25</v>
      </c>
      <c r="D33" s="38">
        <v>5</v>
      </c>
      <c r="E33" s="38">
        <v>1</v>
      </c>
      <c r="F33" s="38">
        <v>1</v>
      </c>
      <c r="G33" s="38">
        <v>0</v>
      </c>
      <c r="H33" s="38">
        <v>0</v>
      </c>
      <c r="I33" s="38" t="str">
        <f t="shared" ca="1" si="0"/>
        <v>Male</v>
      </c>
      <c r="J33" s="39">
        <f t="shared" ca="1" si="1"/>
        <v>2.92</v>
      </c>
      <c r="K33" s="38" t="str">
        <f t="shared" ca="1" si="2"/>
        <v>Yes</v>
      </c>
      <c r="L33" s="34">
        <f t="shared" ca="1" si="3"/>
        <v>9</v>
      </c>
      <c r="M33" s="38" t="str">
        <f t="shared" ca="1" si="9"/>
        <v>Personal Growth</v>
      </c>
      <c r="N33" s="34">
        <f t="shared" ca="1" si="4"/>
        <v>4</v>
      </c>
      <c r="O33" s="34">
        <f t="shared" ca="1" si="5"/>
        <v>61</v>
      </c>
      <c r="P33" s="38" t="str">
        <f t="shared" ca="1" si="6"/>
        <v>Yes</v>
      </c>
      <c r="Q33" s="38" t="str">
        <f t="shared" ca="1" si="7"/>
        <v>Burnaby</v>
      </c>
      <c r="R33" s="36" t="str">
        <f t="shared" ca="1" si="8"/>
        <v>No</v>
      </c>
    </row>
    <row r="34" spans="1:18" x14ac:dyDescent="0.2">
      <c r="A34" s="6" t="s">
        <v>40</v>
      </c>
      <c r="B34" s="38">
        <v>4</v>
      </c>
      <c r="C34" s="38">
        <v>14</v>
      </c>
      <c r="D34" s="38">
        <v>2</v>
      </c>
      <c r="E34" s="38">
        <v>1</v>
      </c>
      <c r="F34" s="38">
        <v>1</v>
      </c>
      <c r="G34" s="38">
        <v>0</v>
      </c>
      <c r="H34" s="38">
        <v>0</v>
      </c>
      <c r="I34" s="38" t="str">
        <f t="shared" ca="1" si="0"/>
        <v>Female</v>
      </c>
      <c r="J34" s="39">
        <f t="shared" ca="1" si="1"/>
        <v>4.3099999999999996</v>
      </c>
      <c r="K34" s="38" t="str">
        <f t="shared" ca="1" si="2"/>
        <v>Yes</v>
      </c>
      <c r="L34" s="34">
        <f t="shared" ca="1" si="3"/>
        <v>1</v>
      </c>
      <c r="M34" s="38" t="str">
        <f t="shared" ca="1" si="9"/>
        <v>Career</v>
      </c>
      <c r="N34" s="34">
        <f t="shared" ca="1" si="4"/>
        <v>1</v>
      </c>
      <c r="O34" s="34">
        <f t="shared" ca="1" si="5"/>
        <v>24</v>
      </c>
      <c r="P34" s="38" t="str">
        <f t="shared" ca="1" si="6"/>
        <v>No</v>
      </c>
      <c r="Q34" s="38" t="str">
        <f t="shared" ca="1" si="7"/>
        <v>Surrey</v>
      </c>
      <c r="R34" s="36" t="str">
        <f t="shared" ca="1" si="8"/>
        <v>Yes</v>
      </c>
    </row>
    <row r="35" spans="1:18" x14ac:dyDescent="0.2">
      <c r="A35" s="6" t="s">
        <v>41</v>
      </c>
      <c r="B35" s="38">
        <v>2</v>
      </c>
      <c r="C35" s="38">
        <v>12</v>
      </c>
      <c r="D35" s="38">
        <v>1</v>
      </c>
      <c r="E35" s="38">
        <v>1</v>
      </c>
      <c r="F35" s="38">
        <v>1</v>
      </c>
      <c r="G35" s="38">
        <v>0</v>
      </c>
      <c r="H35" s="38">
        <v>0</v>
      </c>
      <c r="I35" s="38" t="str">
        <f t="shared" ca="1" si="0"/>
        <v>Female</v>
      </c>
      <c r="J35" s="39">
        <f t="shared" ca="1" si="1"/>
        <v>1.36</v>
      </c>
      <c r="K35" s="38" t="str">
        <f t="shared" ca="1" si="2"/>
        <v>Yes</v>
      </c>
      <c r="L35" s="34">
        <f t="shared" ca="1" si="3"/>
        <v>11</v>
      </c>
      <c r="M35" s="38" t="str">
        <f t="shared" ca="1" si="9"/>
        <v>Career</v>
      </c>
      <c r="N35" s="34">
        <f t="shared" ca="1" si="4"/>
        <v>3</v>
      </c>
      <c r="O35" s="34">
        <f t="shared" ca="1" si="5"/>
        <v>56</v>
      </c>
      <c r="P35" s="38" t="str">
        <f t="shared" ca="1" si="6"/>
        <v>Yes</v>
      </c>
      <c r="Q35" s="38" t="str">
        <f t="shared" ca="1" si="7"/>
        <v>Burnaby</v>
      </c>
      <c r="R35" s="36" t="str">
        <f t="shared" ca="1" si="8"/>
        <v>No</v>
      </c>
    </row>
    <row r="36" spans="1:18" x14ac:dyDescent="0.2">
      <c r="A36" s="6" t="s">
        <v>42</v>
      </c>
      <c r="B36" s="38">
        <v>6</v>
      </c>
      <c r="C36" s="38">
        <v>16</v>
      </c>
      <c r="D36" s="38">
        <v>1</v>
      </c>
      <c r="E36" s="38">
        <v>1</v>
      </c>
      <c r="F36" s="38">
        <v>1</v>
      </c>
      <c r="G36" s="38">
        <v>0</v>
      </c>
      <c r="H36" s="38">
        <v>0</v>
      </c>
      <c r="I36" s="38" t="str">
        <f t="shared" ca="1" si="0"/>
        <v>Female</v>
      </c>
      <c r="J36" s="39">
        <f t="shared" ca="1" si="1"/>
        <v>2.35</v>
      </c>
      <c r="K36" s="38" t="str">
        <f t="shared" ca="1" si="2"/>
        <v>No</v>
      </c>
      <c r="L36" s="34">
        <f t="shared" ca="1" si="3"/>
        <v>2</v>
      </c>
      <c r="M36" s="38" t="str">
        <f t="shared" ca="1" si="9"/>
        <v>Career</v>
      </c>
      <c r="N36" s="34">
        <f t="shared" ca="1" si="4"/>
        <v>4</v>
      </c>
      <c r="O36" s="34">
        <f t="shared" ca="1" si="5"/>
        <v>25</v>
      </c>
      <c r="P36" s="38" t="str">
        <f t="shared" ca="1" si="6"/>
        <v>No</v>
      </c>
      <c r="Q36" s="38" t="str">
        <f t="shared" ca="1" si="7"/>
        <v>Vancouver</v>
      </c>
      <c r="R36" s="36" t="str">
        <f t="shared" ca="1" si="8"/>
        <v>No</v>
      </c>
    </row>
    <row r="37" spans="1:18" x14ac:dyDescent="0.2">
      <c r="A37" s="6" t="s">
        <v>43</v>
      </c>
      <c r="B37" s="38">
        <v>2</v>
      </c>
      <c r="C37" s="38">
        <v>2</v>
      </c>
      <c r="D37" s="38">
        <v>1</v>
      </c>
      <c r="E37" s="38">
        <v>1</v>
      </c>
      <c r="F37" s="38">
        <v>1</v>
      </c>
      <c r="G37" s="38">
        <v>0</v>
      </c>
      <c r="H37" s="38">
        <v>0</v>
      </c>
      <c r="I37" s="38" t="str">
        <f t="shared" ca="1" si="0"/>
        <v>Female</v>
      </c>
      <c r="J37" s="39">
        <f t="shared" ca="1" si="1"/>
        <v>1.06</v>
      </c>
      <c r="K37" s="38" t="str">
        <f t="shared" ca="1" si="2"/>
        <v>Yes</v>
      </c>
      <c r="L37" s="34">
        <f t="shared" ca="1" si="3"/>
        <v>7</v>
      </c>
      <c r="M37" s="38" t="str">
        <f t="shared" ca="1" si="9"/>
        <v>Cultural</v>
      </c>
      <c r="N37" s="34">
        <f t="shared" ca="1" si="4"/>
        <v>3</v>
      </c>
      <c r="O37" s="34">
        <f t="shared" ca="1" si="5"/>
        <v>39</v>
      </c>
      <c r="P37" s="38" t="str">
        <f t="shared" ca="1" si="6"/>
        <v>Yes</v>
      </c>
      <c r="Q37" s="38" t="str">
        <f t="shared" ca="1" si="7"/>
        <v>Burnaby</v>
      </c>
      <c r="R37" s="36" t="str">
        <f t="shared" ca="1" si="8"/>
        <v>Yes</v>
      </c>
    </row>
    <row r="38" spans="1:18" x14ac:dyDescent="0.2">
      <c r="A38" s="6" t="s">
        <v>44</v>
      </c>
      <c r="B38" s="38">
        <v>6</v>
      </c>
      <c r="C38" s="38">
        <v>48</v>
      </c>
      <c r="D38" s="38">
        <v>6</v>
      </c>
      <c r="E38" s="38">
        <v>1</v>
      </c>
      <c r="F38" s="38">
        <v>1</v>
      </c>
      <c r="G38" s="38">
        <v>0</v>
      </c>
      <c r="H38" s="38">
        <v>0</v>
      </c>
      <c r="I38" s="38" t="str">
        <f t="shared" ca="1" si="0"/>
        <v>Female</v>
      </c>
      <c r="J38" s="39">
        <f t="shared" ca="1" si="1"/>
        <v>1.46</v>
      </c>
      <c r="K38" s="38" t="str">
        <f t="shared" ca="1" si="2"/>
        <v>No</v>
      </c>
      <c r="L38" s="34">
        <f t="shared" ca="1" si="3"/>
        <v>11</v>
      </c>
      <c r="M38" s="38" t="str">
        <f t="shared" ca="1" si="9"/>
        <v>Cultural</v>
      </c>
      <c r="N38" s="34">
        <f t="shared" ca="1" si="4"/>
        <v>3</v>
      </c>
      <c r="O38" s="34">
        <f t="shared" ca="1" si="5"/>
        <v>55</v>
      </c>
      <c r="P38" s="38" t="str">
        <f t="shared" ca="1" si="6"/>
        <v>Yes</v>
      </c>
      <c r="Q38" s="38" t="str">
        <f t="shared" ca="1" si="7"/>
        <v>Surrey</v>
      </c>
      <c r="R38" s="36" t="str">
        <f t="shared" ca="1" si="8"/>
        <v>No</v>
      </c>
    </row>
    <row r="39" spans="1:18" x14ac:dyDescent="0.2">
      <c r="A39" s="6" t="s">
        <v>45</v>
      </c>
      <c r="B39" s="38">
        <v>1</v>
      </c>
      <c r="C39" s="38">
        <v>24</v>
      </c>
      <c r="D39" s="38">
        <v>5</v>
      </c>
      <c r="E39" s="38">
        <v>1</v>
      </c>
      <c r="F39" s="38">
        <v>1</v>
      </c>
      <c r="G39" s="38">
        <v>0</v>
      </c>
      <c r="H39" s="38">
        <v>0</v>
      </c>
      <c r="I39" s="38" t="str">
        <f t="shared" ca="1" si="0"/>
        <v>Female</v>
      </c>
      <c r="J39" s="39">
        <f t="shared" ca="1" si="1"/>
        <v>1.73</v>
      </c>
      <c r="K39" s="38" t="str">
        <f t="shared" ca="1" si="2"/>
        <v>No</v>
      </c>
      <c r="L39" s="34">
        <f t="shared" ca="1" si="3"/>
        <v>10</v>
      </c>
      <c r="M39" s="38" t="str">
        <f t="shared" ca="1" si="9"/>
        <v>Personal Growth</v>
      </c>
      <c r="N39" s="34">
        <f t="shared" ca="1" si="4"/>
        <v>4</v>
      </c>
      <c r="O39" s="34">
        <f t="shared" ca="1" si="5"/>
        <v>26</v>
      </c>
      <c r="P39" s="38" t="str">
        <f t="shared" ca="1" si="6"/>
        <v>No</v>
      </c>
      <c r="Q39" s="38" t="str">
        <f t="shared" ca="1" si="7"/>
        <v>Vancouver</v>
      </c>
      <c r="R39" s="36" t="str">
        <f t="shared" ca="1" si="8"/>
        <v>Yes</v>
      </c>
    </row>
    <row r="40" spans="1:18" x14ac:dyDescent="0.2">
      <c r="A40" s="6" t="s">
        <v>46</v>
      </c>
      <c r="B40" s="38">
        <v>10</v>
      </c>
      <c r="C40" s="38">
        <v>7</v>
      </c>
      <c r="D40" s="38">
        <v>3</v>
      </c>
      <c r="E40" s="38">
        <v>1</v>
      </c>
      <c r="F40" s="38">
        <v>1</v>
      </c>
      <c r="G40" s="38">
        <v>0</v>
      </c>
      <c r="H40" s="38">
        <v>1</v>
      </c>
      <c r="I40" s="38" t="str">
        <f t="shared" ca="1" si="0"/>
        <v>Female</v>
      </c>
      <c r="J40" s="39">
        <f t="shared" ca="1" si="1"/>
        <v>1.58</v>
      </c>
      <c r="K40" s="38" t="str">
        <f t="shared" ca="1" si="2"/>
        <v>Yes</v>
      </c>
      <c r="L40" s="34">
        <f t="shared" ca="1" si="3"/>
        <v>4</v>
      </c>
      <c r="M40" s="38" t="str">
        <f t="shared" ca="1" si="9"/>
        <v>Cultural</v>
      </c>
      <c r="N40" s="34">
        <f t="shared" ca="1" si="4"/>
        <v>2</v>
      </c>
      <c r="O40" s="34">
        <f t="shared" ca="1" si="5"/>
        <v>34</v>
      </c>
      <c r="P40" s="38" t="str">
        <f t="shared" ca="1" si="6"/>
        <v>No</v>
      </c>
      <c r="Q40" s="38" t="str">
        <f t="shared" ca="1" si="7"/>
        <v>Surrey</v>
      </c>
      <c r="R40" s="36" t="str">
        <f t="shared" ca="1" si="8"/>
        <v>Yes</v>
      </c>
    </row>
    <row r="41" spans="1:18" x14ac:dyDescent="0.2">
      <c r="A41" s="6" t="s">
        <v>47</v>
      </c>
      <c r="B41" s="38">
        <v>1</v>
      </c>
      <c r="C41" s="38">
        <v>10</v>
      </c>
      <c r="D41" s="38">
        <v>5</v>
      </c>
      <c r="E41" s="38">
        <v>1</v>
      </c>
      <c r="F41" s="38">
        <v>1</v>
      </c>
      <c r="G41" s="38">
        <v>0</v>
      </c>
      <c r="H41" s="38">
        <v>0</v>
      </c>
      <c r="I41" s="38" t="str">
        <f t="shared" ca="1" si="0"/>
        <v>Male</v>
      </c>
      <c r="J41" s="39">
        <f t="shared" ca="1" si="1"/>
        <v>0.5</v>
      </c>
      <c r="K41" s="38" t="str">
        <f t="shared" ca="1" si="2"/>
        <v>Yes</v>
      </c>
      <c r="L41" s="34">
        <f t="shared" ca="1" si="3"/>
        <v>3</v>
      </c>
      <c r="M41" s="38" t="str">
        <f t="shared" ca="1" si="9"/>
        <v>Career</v>
      </c>
      <c r="N41" s="34">
        <f t="shared" ca="1" si="4"/>
        <v>4</v>
      </c>
      <c r="O41" s="34">
        <f t="shared" ca="1" si="5"/>
        <v>66</v>
      </c>
      <c r="P41" s="38" t="str">
        <f t="shared" ca="1" si="6"/>
        <v>No</v>
      </c>
      <c r="Q41" s="38" t="str">
        <f t="shared" ca="1" si="7"/>
        <v>Vancouver</v>
      </c>
      <c r="R41" s="36" t="str">
        <f t="shared" ca="1" si="8"/>
        <v>Yes</v>
      </c>
    </row>
    <row r="42" spans="1:18" x14ac:dyDescent="0.2">
      <c r="A42" s="6" t="s">
        <v>48</v>
      </c>
      <c r="B42" s="38">
        <v>5</v>
      </c>
      <c r="C42" s="38">
        <v>4</v>
      </c>
      <c r="D42" s="38">
        <v>1</v>
      </c>
      <c r="E42" s="38">
        <v>1</v>
      </c>
      <c r="F42" s="38">
        <v>1</v>
      </c>
      <c r="G42" s="38">
        <v>0</v>
      </c>
      <c r="H42" s="38">
        <v>0</v>
      </c>
      <c r="I42" s="38" t="str">
        <f t="shared" ca="1" si="0"/>
        <v>Female</v>
      </c>
      <c r="J42" s="39">
        <f t="shared" ca="1" si="1"/>
        <v>1.38</v>
      </c>
      <c r="K42" s="38" t="str">
        <f t="shared" ca="1" si="2"/>
        <v>No</v>
      </c>
      <c r="L42" s="34">
        <f t="shared" ca="1" si="3"/>
        <v>10</v>
      </c>
      <c r="M42" s="38" t="str">
        <f t="shared" ca="1" si="9"/>
        <v>Career</v>
      </c>
      <c r="N42" s="34">
        <f t="shared" ca="1" si="4"/>
        <v>1</v>
      </c>
      <c r="O42" s="34">
        <f t="shared" ca="1" si="5"/>
        <v>46</v>
      </c>
      <c r="P42" s="38" t="str">
        <f t="shared" ca="1" si="6"/>
        <v>Yes</v>
      </c>
      <c r="Q42" s="38" t="str">
        <f t="shared" ca="1" si="7"/>
        <v>Vancouver</v>
      </c>
      <c r="R42" s="36" t="str">
        <f t="shared" ca="1" si="8"/>
        <v>Yes</v>
      </c>
    </row>
    <row r="43" spans="1:18" x14ac:dyDescent="0.2">
      <c r="A43" s="6" t="s">
        <v>49</v>
      </c>
      <c r="B43" s="38">
        <v>11</v>
      </c>
      <c r="C43" s="38">
        <v>43</v>
      </c>
      <c r="D43" s="38">
        <v>2</v>
      </c>
      <c r="E43" s="38">
        <v>1</v>
      </c>
      <c r="F43" s="38">
        <v>1</v>
      </c>
      <c r="G43" s="38">
        <v>0</v>
      </c>
      <c r="H43" s="38">
        <v>0</v>
      </c>
      <c r="I43" s="38" t="str">
        <f t="shared" ca="1" si="0"/>
        <v>Female</v>
      </c>
      <c r="J43" s="39">
        <f t="shared" ca="1" si="1"/>
        <v>4.13</v>
      </c>
      <c r="K43" s="38" t="str">
        <f t="shared" ca="1" si="2"/>
        <v>Yes</v>
      </c>
      <c r="L43" s="34">
        <f t="shared" ca="1" si="3"/>
        <v>1</v>
      </c>
      <c r="M43" s="38" t="str">
        <f t="shared" ca="1" si="9"/>
        <v>Personal Growth</v>
      </c>
      <c r="N43" s="34">
        <f t="shared" ca="1" si="4"/>
        <v>3</v>
      </c>
      <c r="O43" s="34">
        <f t="shared" ca="1" si="5"/>
        <v>88</v>
      </c>
      <c r="P43" s="38" t="str">
        <f t="shared" ca="1" si="6"/>
        <v>Yes</v>
      </c>
      <c r="Q43" s="38" t="str">
        <f t="shared" ca="1" si="7"/>
        <v>Surrey</v>
      </c>
      <c r="R43" s="36" t="str">
        <f t="shared" ca="1" si="8"/>
        <v>No</v>
      </c>
    </row>
    <row r="44" spans="1:18" x14ac:dyDescent="0.2">
      <c r="A44" s="6" t="s">
        <v>50</v>
      </c>
      <c r="B44" s="38">
        <v>12</v>
      </c>
      <c r="C44" s="38">
        <v>41</v>
      </c>
      <c r="D44" s="38">
        <v>2</v>
      </c>
      <c r="E44" s="38">
        <v>1</v>
      </c>
      <c r="F44" s="38">
        <v>1</v>
      </c>
      <c r="G44" s="38">
        <v>0</v>
      </c>
      <c r="H44" s="38">
        <v>0</v>
      </c>
      <c r="I44" s="38" t="str">
        <f t="shared" ca="1" si="0"/>
        <v>Female</v>
      </c>
      <c r="J44" s="39">
        <f t="shared" ca="1" si="1"/>
        <v>4.16</v>
      </c>
      <c r="K44" s="38" t="str">
        <f t="shared" ca="1" si="2"/>
        <v>Yes</v>
      </c>
      <c r="L44" s="34">
        <f t="shared" ca="1" si="3"/>
        <v>9</v>
      </c>
      <c r="M44" s="38" t="str">
        <f t="shared" ca="1" si="9"/>
        <v>Career</v>
      </c>
      <c r="N44" s="34">
        <f t="shared" ca="1" si="4"/>
        <v>5</v>
      </c>
      <c r="O44" s="34">
        <f t="shared" ca="1" si="5"/>
        <v>53</v>
      </c>
      <c r="P44" s="38" t="str">
        <f t="shared" ca="1" si="6"/>
        <v>Yes</v>
      </c>
      <c r="Q44" s="38" t="str">
        <f t="shared" ca="1" si="7"/>
        <v>Vancouver</v>
      </c>
      <c r="R44" s="36" t="str">
        <f t="shared" ca="1" si="8"/>
        <v>Yes</v>
      </c>
    </row>
    <row r="45" spans="1:18" x14ac:dyDescent="0.2">
      <c r="A45" s="6" t="s">
        <v>51</v>
      </c>
      <c r="B45" s="38">
        <v>1</v>
      </c>
      <c r="C45" s="38">
        <v>3</v>
      </c>
      <c r="D45" s="38">
        <v>1</v>
      </c>
      <c r="E45" s="38">
        <v>1</v>
      </c>
      <c r="F45" s="38">
        <v>1</v>
      </c>
      <c r="G45" s="38">
        <v>0</v>
      </c>
      <c r="H45" s="38">
        <v>0</v>
      </c>
      <c r="I45" s="38" t="str">
        <f t="shared" ca="1" si="0"/>
        <v>Female</v>
      </c>
      <c r="J45" s="39">
        <f t="shared" ca="1" si="1"/>
        <v>2.99</v>
      </c>
      <c r="K45" s="38" t="str">
        <f t="shared" ca="1" si="2"/>
        <v>No</v>
      </c>
      <c r="L45" s="34">
        <f t="shared" ca="1" si="3"/>
        <v>12</v>
      </c>
      <c r="M45" s="38" t="str">
        <f t="shared" ca="1" si="9"/>
        <v>Career</v>
      </c>
      <c r="N45" s="34">
        <f t="shared" ca="1" si="4"/>
        <v>4</v>
      </c>
      <c r="O45" s="34">
        <f t="shared" ca="1" si="5"/>
        <v>75</v>
      </c>
      <c r="P45" s="38" t="str">
        <f t="shared" ca="1" si="6"/>
        <v>No</v>
      </c>
      <c r="Q45" s="38" t="str">
        <f t="shared" ca="1" si="7"/>
        <v>Surrey</v>
      </c>
      <c r="R45" s="36" t="str">
        <f t="shared" ca="1" si="8"/>
        <v>Yes</v>
      </c>
    </row>
    <row r="46" spans="1:18" x14ac:dyDescent="0.2">
      <c r="A46" s="6" t="s">
        <v>52</v>
      </c>
      <c r="B46" s="38">
        <v>4</v>
      </c>
      <c r="C46" s="38">
        <v>41</v>
      </c>
      <c r="D46" s="38">
        <v>1</v>
      </c>
      <c r="E46" s="38">
        <v>1</v>
      </c>
      <c r="F46" s="38">
        <v>0</v>
      </c>
      <c r="G46" s="38">
        <v>0</v>
      </c>
      <c r="H46" s="38">
        <v>0</v>
      </c>
      <c r="I46" s="38" t="str">
        <f t="shared" ca="1" si="0"/>
        <v>Male</v>
      </c>
      <c r="J46" s="39">
        <f t="shared" ca="1" si="1"/>
        <v>1.84</v>
      </c>
      <c r="K46" s="38" t="str">
        <f t="shared" ca="1" si="2"/>
        <v>No</v>
      </c>
      <c r="L46" s="34">
        <f t="shared" ca="1" si="3"/>
        <v>6</v>
      </c>
      <c r="M46" s="38" t="str">
        <f t="shared" ca="1" si="9"/>
        <v>Cultural</v>
      </c>
      <c r="N46" s="34">
        <f t="shared" ca="1" si="4"/>
        <v>5</v>
      </c>
      <c r="O46" s="34">
        <f t="shared" ca="1" si="5"/>
        <v>55</v>
      </c>
      <c r="P46" s="38" t="str">
        <f t="shared" ca="1" si="6"/>
        <v>No</v>
      </c>
      <c r="Q46" s="38" t="str">
        <f t="shared" ca="1" si="7"/>
        <v>Burnaby</v>
      </c>
      <c r="R46" s="36" t="str">
        <f t="shared" ca="1" si="8"/>
        <v>No</v>
      </c>
    </row>
    <row r="47" spans="1:18" x14ac:dyDescent="0.2">
      <c r="A47" s="6" t="s">
        <v>53</v>
      </c>
      <c r="B47" s="38">
        <v>12</v>
      </c>
      <c r="C47" s="38">
        <v>43</v>
      </c>
      <c r="D47" s="38">
        <v>1</v>
      </c>
      <c r="E47" s="38">
        <v>0</v>
      </c>
      <c r="F47" s="38">
        <v>0</v>
      </c>
      <c r="G47" s="38">
        <v>0</v>
      </c>
      <c r="H47" s="38">
        <v>0</v>
      </c>
      <c r="I47" s="38" t="str">
        <f t="shared" ca="1" si="0"/>
        <v>Male</v>
      </c>
      <c r="J47" s="39">
        <f t="shared" ca="1" si="1"/>
        <v>0.12</v>
      </c>
      <c r="K47" s="38" t="str">
        <f t="shared" ca="1" si="2"/>
        <v>Yes</v>
      </c>
      <c r="L47" s="34">
        <f t="shared" ca="1" si="3"/>
        <v>9</v>
      </c>
      <c r="M47" s="38" t="str">
        <f t="shared" ca="1" si="9"/>
        <v>Personal Growth</v>
      </c>
      <c r="N47" s="34">
        <f t="shared" ca="1" si="4"/>
        <v>5</v>
      </c>
      <c r="O47" s="34">
        <f t="shared" ca="1" si="5"/>
        <v>75</v>
      </c>
      <c r="P47" s="38" t="str">
        <f t="shared" ca="1" si="6"/>
        <v>No</v>
      </c>
      <c r="Q47" s="38" t="str">
        <f t="shared" ca="1" si="7"/>
        <v>Vancouver</v>
      </c>
      <c r="R47" s="36" t="str">
        <f t="shared" ca="1" si="8"/>
        <v>Yes</v>
      </c>
    </row>
    <row r="48" spans="1:18" x14ac:dyDescent="0.2">
      <c r="A48" s="6" t="s">
        <v>54</v>
      </c>
      <c r="B48" s="38">
        <v>10</v>
      </c>
      <c r="C48" s="38">
        <v>37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 t="str">
        <f t="shared" ca="1" si="0"/>
        <v>Male</v>
      </c>
      <c r="J48" s="39">
        <f t="shared" ca="1" si="1"/>
        <v>1.87</v>
      </c>
      <c r="K48" s="38" t="str">
        <f t="shared" ca="1" si="2"/>
        <v>Yes</v>
      </c>
      <c r="L48" s="34">
        <f t="shared" ca="1" si="3"/>
        <v>11</v>
      </c>
      <c r="M48" s="38" t="str">
        <f t="shared" ca="1" si="9"/>
        <v>Career</v>
      </c>
      <c r="N48" s="34">
        <f t="shared" ca="1" si="4"/>
        <v>2</v>
      </c>
      <c r="O48" s="34">
        <f t="shared" ca="1" si="5"/>
        <v>94</v>
      </c>
      <c r="P48" s="38" t="str">
        <f t="shared" ca="1" si="6"/>
        <v>No</v>
      </c>
      <c r="Q48" s="38" t="str">
        <f t="shared" ca="1" si="7"/>
        <v>Vancouver</v>
      </c>
      <c r="R48" s="36" t="str">
        <f t="shared" ca="1" si="8"/>
        <v>Yes</v>
      </c>
    </row>
    <row r="49" spans="1:18" x14ac:dyDescent="0.2">
      <c r="A49" s="6" t="s">
        <v>55</v>
      </c>
      <c r="B49" s="38">
        <v>5</v>
      </c>
      <c r="C49" s="38">
        <v>28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 t="str">
        <f t="shared" ca="1" si="0"/>
        <v>Male</v>
      </c>
      <c r="J49" s="39">
        <f t="shared" ca="1" si="1"/>
        <v>1.53</v>
      </c>
      <c r="K49" s="38" t="str">
        <f t="shared" ca="1" si="2"/>
        <v>No</v>
      </c>
      <c r="L49" s="34">
        <f t="shared" ca="1" si="3"/>
        <v>4</v>
      </c>
      <c r="M49" s="38" t="str">
        <f t="shared" ca="1" si="9"/>
        <v>Cultural</v>
      </c>
      <c r="N49" s="34">
        <f t="shared" ca="1" si="4"/>
        <v>2</v>
      </c>
      <c r="O49" s="34">
        <f t="shared" ca="1" si="5"/>
        <v>29</v>
      </c>
      <c r="P49" s="38" t="str">
        <f t="shared" ca="1" si="6"/>
        <v>Yes</v>
      </c>
      <c r="Q49" s="38" t="str">
        <f t="shared" ca="1" si="7"/>
        <v>Burnaby</v>
      </c>
      <c r="R49" s="36" t="str">
        <f t="shared" ca="1" si="8"/>
        <v>Yes</v>
      </c>
    </row>
    <row r="50" spans="1:18" x14ac:dyDescent="0.2">
      <c r="A50" s="6" t="s">
        <v>56</v>
      </c>
      <c r="B50" s="38">
        <v>8</v>
      </c>
      <c r="C50" s="38">
        <v>27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 t="str">
        <f t="shared" ca="1" si="0"/>
        <v>Female</v>
      </c>
      <c r="J50" s="39">
        <f t="shared" ca="1" si="1"/>
        <v>4.21</v>
      </c>
      <c r="K50" s="38" t="str">
        <f t="shared" ca="1" si="2"/>
        <v>No</v>
      </c>
      <c r="L50" s="34">
        <f t="shared" ca="1" si="3"/>
        <v>1</v>
      </c>
      <c r="M50" s="38" t="str">
        <f t="shared" ca="1" si="9"/>
        <v>Personal Growth</v>
      </c>
      <c r="N50" s="34">
        <f t="shared" ca="1" si="4"/>
        <v>2</v>
      </c>
      <c r="O50" s="34">
        <f t="shared" ca="1" si="5"/>
        <v>3</v>
      </c>
      <c r="P50" s="38" t="str">
        <f t="shared" ca="1" si="6"/>
        <v>No</v>
      </c>
      <c r="Q50" s="38" t="str">
        <f t="shared" ca="1" si="7"/>
        <v>Vancouver</v>
      </c>
      <c r="R50" s="36" t="str">
        <f t="shared" ca="1" si="8"/>
        <v>Yes</v>
      </c>
    </row>
    <row r="51" spans="1:18" x14ac:dyDescent="0.2">
      <c r="A51" s="6" t="s">
        <v>57</v>
      </c>
      <c r="B51" s="38">
        <v>3</v>
      </c>
      <c r="C51" s="38">
        <v>22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 t="str">
        <f t="shared" ca="1" si="0"/>
        <v>Female</v>
      </c>
      <c r="J51" s="39">
        <f t="shared" ca="1" si="1"/>
        <v>1.39</v>
      </c>
      <c r="K51" s="38" t="str">
        <f t="shared" ca="1" si="2"/>
        <v>No</v>
      </c>
      <c r="L51" s="34">
        <f t="shared" ca="1" si="3"/>
        <v>8</v>
      </c>
      <c r="M51" s="38" t="str">
        <f t="shared" ca="1" si="9"/>
        <v>Personal Growth</v>
      </c>
      <c r="N51" s="34">
        <f t="shared" ca="1" si="4"/>
        <v>5</v>
      </c>
      <c r="O51" s="34">
        <f t="shared" ca="1" si="5"/>
        <v>15</v>
      </c>
      <c r="P51" s="38" t="str">
        <f t="shared" ca="1" si="6"/>
        <v>Yes</v>
      </c>
      <c r="Q51" s="38" t="str">
        <f t="shared" ca="1" si="7"/>
        <v>Vancouver</v>
      </c>
      <c r="R51" s="36" t="str">
        <f t="shared" ca="1" si="8"/>
        <v>Yes</v>
      </c>
    </row>
    <row r="52" spans="1:18" x14ac:dyDescent="0.2">
      <c r="A52" s="6" t="s">
        <v>58</v>
      </c>
      <c r="B52" s="38">
        <v>1</v>
      </c>
      <c r="C52" s="38">
        <v>22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 t="str">
        <f t="shared" ca="1" si="0"/>
        <v>Male</v>
      </c>
      <c r="J52" s="39">
        <f t="shared" ca="1" si="1"/>
        <v>2.6</v>
      </c>
      <c r="K52" s="38" t="str">
        <f t="shared" ca="1" si="2"/>
        <v>No</v>
      </c>
      <c r="L52" s="34">
        <f t="shared" ca="1" si="3"/>
        <v>1</v>
      </c>
      <c r="M52" s="38" t="str">
        <f t="shared" ca="1" si="9"/>
        <v>Personal Growth</v>
      </c>
      <c r="N52" s="34">
        <f t="shared" ca="1" si="4"/>
        <v>2</v>
      </c>
      <c r="O52" s="34">
        <f t="shared" ca="1" si="5"/>
        <v>14</v>
      </c>
      <c r="P52" s="38" t="str">
        <f t="shared" ca="1" si="6"/>
        <v>Yes</v>
      </c>
      <c r="Q52" s="38" t="str">
        <f t="shared" ca="1" si="7"/>
        <v>Surrey</v>
      </c>
      <c r="R52" s="36" t="str">
        <f t="shared" ca="1" si="8"/>
        <v>Yes</v>
      </c>
    </row>
    <row r="53" spans="1:18" x14ac:dyDescent="0.2">
      <c r="A53" s="6" t="s">
        <v>59</v>
      </c>
      <c r="B53" s="38">
        <v>1</v>
      </c>
      <c r="C53" s="38">
        <v>22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 t="str">
        <f t="shared" ca="1" si="0"/>
        <v>Male</v>
      </c>
      <c r="J53" s="39">
        <f t="shared" ca="1" si="1"/>
        <v>2.1</v>
      </c>
      <c r="K53" s="38" t="str">
        <f t="shared" ca="1" si="2"/>
        <v>No</v>
      </c>
      <c r="L53" s="34">
        <f t="shared" ca="1" si="3"/>
        <v>7</v>
      </c>
      <c r="M53" s="38" t="str">
        <f t="shared" ca="1" si="9"/>
        <v>Personal Growth</v>
      </c>
      <c r="N53" s="34">
        <f t="shared" ca="1" si="4"/>
        <v>2</v>
      </c>
      <c r="O53" s="34">
        <f t="shared" ca="1" si="5"/>
        <v>35</v>
      </c>
      <c r="P53" s="38" t="str">
        <f t="shared" ca="1" si="6"/>
        <v>No</v>
      </c>
      <c r="Q53" s="38" t="str">
        <f t="shared" ca="1" si="7"/>
        <v>Surrey</v>
      </c>
      <c r="R53" s="36" t="str">
        <f t="shared" ca="1" si="8"/>
        <v>Yes</v>
      </c>
    </row>
    <row r="54" spans="1:18" x14ac:dyDescent="0.2">
      <c r="A54" s="6" t="s">
        <v>60</v>
      </c>
      <c r="B54" s="38">
        <v>1</v>
      </c>
      <c r="C54" s="38">
        <v>22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 t="str">
        <f t="shared" ca="1" si="0"/>
        <v>Female</v>
      </c>
      <c r="J54" s="39">
        <f t="shared" ca="1" si="1"/>
        <v>3.48</v>
      </c>
      <c r="K54" s="38" t="str">
        <f t="shared" ca="1" si="2"/>
        <v>Yes</v>
      </c>
      <c r="L54" s="34">
        <f t="shared" ca="1" si="3"/>
        <v>8</v>
      </c>
      <c r="M54" s="38" t="str">
        <f t="shared" ca="1" si="9"/>
        <v>Career</v>
      </c>
      <c r="N54" s="34">
        <f t="shared" ca="1" si="4"/>
        <v>5</v>
      </c>
      <c r="O54" s="34">
        <f t="shared" ca="1" si="5"/>
        <v>77</v>
      </c>
      <c r="P54" s="38" t="str">
        <f t="shared" ca="1" si="6"/>
        <v>Yes</v>
      </c>
      <c r="Q54" s="38" t="str">
        <f t="shared" ca="1" si="7"/>
        <v>Burnaby</v>
      </c>
      <c r="R54" s="36" t="str">
        <f t="shared" ca="1" si="8"/>
        <v>No</v>
      </c>
    </row>
    <row r="55" spans="1:18" x14ac:dyDescent="0.2">
      <c r="A55" s="6" t="s">
        <v>61</v>
      </c>
      <c r="B55" s="38">
        <v>4</v>
      </c>
      <c r="C55" s="38">
        <v>10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 t="str">
        <f t="shared" ca="1" si="0"/>
        <v>Male</v>
      </c>
      <c r="J55" s="39">
        <f t="shared" ca="1" si="1"/>
        <v>3.31</v>
      </c>
      <c r="K55" s="38" t="str">
        <f t="shared" ca="1" si="2"/>
        <v>Yes</v>
      </c>
      <c r="L55" s="34">
        <f t="shared" ca="1" si="3"/>
        <v>4</v>
      </c>
      <c r="M55" s="38" t="str">
        <f t="shared" ca="1" si="9"/>
        <v>Career</v>
      </c>
      <c r="N55" s="34">
        <f t="shared" ca="1" si="4"/>
        <v>4</v>
      </c>
      <c r="O55" s="34">
        <f t="shared" ca="1" si="5"/>
        <v>1</v>
      </c>
      <c r="P55" s="38" t="str">
        <f t="shared" ca="1" si="6"/>
        <v>Yes</v>
      </c>
      <c r="Q55" s="38" t="str">
        <f t="shared" ca="1" si="7"/>
        <v>Vancouver</v>
      </c>
      <c r="R55" s="36" t="str">
        <f t="shared" ca="1" si="8"/>
        <v>Yes</v>
      </c>
    </row>
    <row r="56" spans="1:18" x14ac:dyDescent="0.2">
      <c r="A56" s="6" t="s">
        <v>62</v>
      </c>
      <c r="B56" s="38">
        <v>2</v>
      </c>
      <c r="C56" s="38">
        <v>8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 t="str">
        <f t="shared" ca="1" si="0"/>
        <v>Male</v>
      </c>
      <c r="J56" s="39">
        <f t="shared" ca="1" si="1"/>
        <v>0.42</v>
      </c>
      <c r="K56" s="38" t="str">
        <f t="shared" ca="1" si="2"/>
        <v>No</v>
      </c>
      <c r="L56" s="34">
        <f t="shared" ca="1" si="3"/>
        <v>10</v>
      </c>
      <c r="M56" s="38" t="str">
        <f t="shared" ca="1" si="9"/>
        <v>Personal Growth</v>
      </c>
      <c r="N56" s="34">
        <f t="shared" ca="1" si="4"/>
        <v>1</v>
      </c>
      <c r="O56" s="34">
        <f t="shared" ca="1" si="5"/>
        <v>79</v>
      </c>
      <c r="P56" s="38" t="str">
        <f t="shared" ca="1" si="6"/>
        <v>No</v>
      </c>
      <c r="Q56" s="38" t="str">
        <f t="shared" ca="1" si="7"/>
        <v>Vancouver</v>
      </c>
      <c r="R56" s="36" t="str">
        <f t="shared" ca="1" si="8"/>
        <v>Yes</v>
      </c>
    </row>
    <row r="57" spans="1:18" x14ac:dyDescent="0.2">
      <c r="A57" s="6" t="s">
        <v>63</v>
      </c>
      <c r="B57" s="38">
        <v>1</v>
      </c>
      <c r="C57" s="38">
        <v>7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 t="str">
        <f t="shared" ca="1" si="0"/>
        <v>Female</v>
      </c>
      <c r="J57" s="39">
        <f t="shared" ca="1" si="1"/>
        <v>1.18</v>
      </c>
      <c r="K57" s="38" t="str">
        <f t="shared" ca="1" si="2"/>
        <v>No</v>
      </c>
      <c r="L57" s="34">
        <f t="shared" ca="1" si="3"/>
        <v>11</v>
      </c>
      <c r="M57" s="38" t="str">
        <f t="shared" ca="1" si="9"/>
        <v>Cultural</v>
      </c>
      <c r="N57" s="34">
        <f t="shared" ca="1" si="4"/>
        <v>4</v>
      </c>
      <c r="O57" s="34">
        <f t="shared" ca="1" si="5"/>
        <v>97</v>
      </c>
      <c r="P57" s="38" t="str">
        <f t="shared" ca="1" si="6"/>
        <v>No</v>
      </c>
      <c r="Q57" s="38" t="str">
        <f t="shared" ca="1" si="7"/>
        <v>Burnaby</v>
      </c>
      <c r="R57" s="36" t="str">
        <f t="shared" ca="1" si="8"/>
        <v>Yes</v>
      </c>
    </row>
    <row r="58" spans="1:18" x14ac:dyDescent="0.2">
      <c r="A58" s="6" t="s">
        <v>64</v>
      </c>
      <c r="B58" s="38">
        <v>1</v>
      </c>
      <c r="C58" s="38">
        <v>4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 t="str">
        <f t="shared" ca="1" si="0"/>
        <v>Female</v>
      </c>
      <c r="J58" s="39">
        <f t="shared" ca="1" si="1"/>
        <v>3.59</v>
      </c>
      <c r="K58" s="38" t="str">
        <f t="shared" ca="1" si="2"/>
        <v>No</v>
      </c>
      <c r="L58" s="34">
        <f t="shared" ca="1" si="3"/>
        <v>7</v>
      </c>
      <c r="M58" s="38" t="str">
        <f t="shared" ca="1" si="9"/>
        <v>Career</v>
      </c>
      <c r="N58" s="34">
        <f t="shared" ca="1" si="4"/>
        <v>5</v>
      </c>
      <c r="O58" s="34">
        <f t="shared" ca="1" si="5"/>
        <v>84</v>
      </c>
      <c r="P58" s="38" t="str">
        <f t="shared" ca="1" si="6"/>
        <v>No</v>
      </c>
      <c r="Q58" s="38" t="str">
        <f t="shared" ca="1" si="7"/>
        <v>Burnaby</v>
      </c>
      <c r="R58" s="36" t="str">
        <f t="shared" ca="1" si="8"/>
        <v>Yes</v>
      </c>
    </row>
    <row r="59" spans="1:18" x14ac:dyDescent="0.2">
      <c r="A59" s="6" t="s">
        <v>65</v>
      </c>
      <c r="B59" s="38">
        <v>2</v>
      </c>
      <c r="C59" s="38">
        <v>4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 t="str">
        <f t="shared" ca="1" si="0"/>
        <v>Female</v>
      </c>
      <c r="J59" s="39">
        <f t="shared" ca="1" si="1"/>
        <v>3.28</v>
      </c>
      <c r="K59" s="38" t="str">
        <f t="shared" ca="1" si="2"/>
        <v>No</v>
      </c>
      <c r="L59" s="34">
        <f t="shared" ca="1" si="3"/>
        <v>10</v>
      </c>
      <c r="M59" s="38" t="str">
        <f t="shared" ca="1" si="9"/>
        <v>Cultural</v>
      </c>
      <c r="N59" s="34">
        <f t="shared" ca="1" si="4"/>
        <v>3</v>
      </c>
      <c r="O59" s="34">
        <f t="shared" ca="1" si="5"/>
        <v>94</v>
      </c>
      <c r="P59" s="38" t="str">
        <f t="shared" ca="1" si="6"/>
        <v>No</v>
      </c>
      <c r="Q59" s="38" t="str">
        <f t="shared" ca="1" si="7"/>
        <v>Burnaby</v>
      </c>
      <c r="R59" s="36" t="str">
        <f t="shared" ca="1" si="8"/>
        <v>Yes</v>
      </c>
    </row>
    <row r="60" spans="1:18" x14ac:dyDescent="0.2">
      <c r="A60" s="6" t="s">
        <v>66</v>
      </c>
      <c r="B60" s="38">
        <v>5</v>
      </c>
      <c r="C60" s="38">
        <v>3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 t="str">
        <f t="shared" ca="1" si="0"/>
        <v>Male</v>
      </c>
      <c r="J60" s="39">
        <f t="shared" ca="1" si="1"/>
        <v>3.38</v>
      </c>
      <c r="K60" s="38" t="str">
        <f t="shared" ca="1" si="2"/>
        <v>Yes</v>
      </c>
      <c r="L60" s="34">
        <f t="shared" ca="1" si="3"/>
        <v>8</v>
      </c>
      <c r="M60" s="38" t="str">
        <f t="shared" ca="1" si="9"/>
        <v>Career</v>
      </c>
      <c r="N60" s="34">
        <f t="shared" ca="1" si="4"/>
        <v>1</v>
      </c>
      <c r="O60" s="34">
        <f t="shared" ca="1" si="5"/>
        <v>54</v>
      </c>
      <c r="P60" s="38" t="str">
        <f t="shared" ca="1" si="6"/>
        <v>No</v>
      </c>
      <c r="Q60" s="38" t="str">
        <f t="shared" ca="1" si="7"/>
        <v>Vancouver</v>
      </c>
      <c r="R60" s="36" t="str">
        <f t="shared" ca="1" si="8"/>
        <v>Yes</v>
      </c>
    </row>
    <row r="61" spans="1:18" x14ac:dyDescent="0.2">
      <c r="A61" s="6" t="s">
        <v>67</v>
      </c>
      <c r="B61" s="38">
        <v>2</v>
      </c>
      <c r="C61" s="38">
        <v>2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 t="str">
        <f t="shared" ca="1" si="0"/>
        <v>Male</v>
      </c>
      <c r="J61" s="39">
        <f t="shared" ca="1" si="1"/>
        <v>3.77</v>
      </c>
      <c r="K61" s="38" t="str">
        <f t="shared" ca="1" si="2"/>
        <v>Yes</v>
      </c>
      <c r="L61" s="34">
        <f t="shared" ca="1" si="3"/>
        <v>3</v>
      </c>
      <c r="M61" s="38" t="str">
        <f t="shared" ca="1" si="9"/>
        <v>Personal Growth</v>
      </c>
      <c r="N61" s="34">
        <f t="shared" ca="1" si="4"/>
        <v>4</v>
      </c>
      <c r="O61" s="34">
        <f t="shared" ca="1" si="5"/>
        <v>100</v>
      </c>
      <c r="P61" s="38" t="str">
        <f t="shared" ca="1" si="6"/>
        <v>No</v>
      </c>
      <c r="Q61" s="38" t="str">
        <f t="shared" ca="1" si="7"/>
        <v>Burnaby</v>
      </c>
      <c r="R61" s="36" t="str">
        <f t="shared" ca="1" si="8"/>
        <v>No</v>
      </c>
    </row>
    <row r="62" spans="1:18" x14ac:dyDescent="0.2">
      <c r="A62" s="6" t="s">
        <v>68</v>
      </c>
      <c r="B62" s="38">
        <v>1</v>
      </c>
      <c r="C62" s="38">
        <v>1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 t="str">
        <f t="shared" ca="1" si="0"/>
        <v>Male</v>
      </c>
      <c r="J62" s="39">
        <f t="shared" ca="1" si="1"/>
        <v>1.54</v>
      </c>
      <c r="K62" s="38" t="str">
        <f t="shared" ca="1" si="2"/>
        <v>No</v>
      </c>
      <c r="L62" s="34">
        <f t="shared" ca="1" si="3"/>
        <v>6</v>
      </c>
      <c r="M62" s="38" t="str">
        <f t="shared" ca="1" si="9"/>
        <v>Cultural</v>
      </c>
      <c r="N62" s="34">
        <f t="shared" ca="1" si="4"/>
        <v>2</v>
      </c>
      <c r="O62" s="34">
        <f t="shared" ca="1" si="5"/>
        <v>15</v>
      </c>
      <c r="P62" s="38" t="str">
        <f t="shared" ca="1" si="6"/>
        <v>No</v>
      </c>
      <c r="Q62" s="38" t="str">
        <f t="shared" ca="1" si="7"/>
        <v>Burnaby</v>
      </c>
      <c r="R62" s="36" t="str">
        <f t="shared" ca="1" si="8"/>
        <v>Yes</v>
      </c>
    </row>
    <row r="63" spans="1:18" x14ac:dyDescent="0.2">
      <c r="A63" s="6" t="s">
        <v>69</v>
      </c>
      <c r="B63" s="38">
        <v>1</v>
      </c>
      <c r="C63" s="38">
        <v>1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 t="str">
        <f t="shared" ca="1" si="0"/>
        <v>Male</v>
      </c>
      <c r="J63" s="39">
        <f t="shared" ca="1" si="1"/>
        <v>3.64</v>
      </c>
      <c r="K63" s="38" t="str">
        <f t="shared" ca="1" si="2"/>
        <v>No</v>
      </c>
      <c r="L63" s="34">
        <f t="shared" ca="1" si="3"/>
        <v>3</v>
      </c>
      <c r="M63" s="38" t="str">
        <f t="shared" ca="1" si="9"/>
        <v>Career</v>
      </c>
      <c r="N63" s="34">
        <f t="shared" ca="1" si="4"/>
        <v>2</v>
      </c>
      <c r="O63" s="34">
        <f t="shared" ca="1" si="5"/>
        <v>8</v>
      </c>
      <c r="P63" s="38" t="str">
        <f t="shared" ca="1" si="6"/>
        <v>No</v>
      </c>
      <c r="Q63" s="38" t="str">
        <f t="shared" ca="1" si="7"/>
        <v>Vancouver</v>
      </c>
      <c r="R63" s="36" t="str">
        <f t="shared" ca="1" si="8"/>
        <v>Yes</v>
      </c>
    </row>
    <row r="64" spans="1:18" x14ac:dyDescent="0.2">
      <c r="A64" s="7" t="s">
        <v>70</v>
      </c>
      <c r="B64" s="40">
        <v>1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 t="str">
        <f t="shared" ca="1" si="0"/>
        <v>Male</v>
      </c>
      <c r="J64" s="41">
        <f t="shared" ca="1" si="1"/>
        <v>0.28999999999999998</v>
      </c>
      <c r="K64" s="40" t="str">
        <f t="shared" ca="1" si="2"/>
        <v>No</v>
      </c>
      <c r="L64" s="35">
        <f t="shared" ca="1" si="3"/>
        <v>4</v>
      </c>
      <c r="M64" s="40" t="str">
        <f t="shared" ca="1" si="9"/>
        <v>Personal Growth</v>
      </c>
      <c r="N64" s="35">
        <f t="shared" ca="1" si="4"/>
        <v>1</v>
      </c>
      <c r="O64" s="35">
        <f t="shared" ca="1" si="5"/>
        <v>67</v>
      </c>
      <c r="P64" s="40" t="str">
        <f t="shared" ca="1" si="6"/>
        <v>No</v>
      </c>
      <c r="Q64" s="40" t="str">
        <f t="shared" ca="1" si="7"/>
        <v>Vancouver</v>
      </c>
      <c r="R64" s="37" t="str">
        <f t="shared" ca="1" si="8"/>
        <v>No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5C1C-6025-4886-9C75-C221D70CB949}">
  <dimension ref="A1:K67"/>
  <sheetViews>
    <sheetView showRowColHeaders="0" zoomScale="192" zoomScaleNormal="85" workbookViewId="0">
      <selection activeCell="C18" sqref="C18"/>
    </sheetView>
  </sheetViews>
  <sheetFormatPr baseColWidth="10" defaultColWidth="8.83203125" defaultRowHeight="15" x14ac:dyDescent="0.2"/>
  <cols>
    <col min="1" max="1" width="13.6640625" style="3" customWidth="1"/>
    <col min="2" max="2" width="11.1640625" style="3" customWidth="1"/>
    <col min="3" max="3" width="9.33203125" style="3" customWidth="1"/>
    <col min="4" max="5" width="10.6640625" style="3" customWidth="1"/>
    <col min="6" max="6" width="10" style="3" customWidth="1"/>
    <col min="7" max="7" width="10.1640625" style="3" customWidth="1"/>
    <col min="8" max="8" width="12.1640625" style="3" customWidth="1"/>
    <col min="9" max="9" width="9.1640625" style="3" bestFit="1" customWidth="1"/>
    <col min="10" max="10" width="6.5" style="3" bestFit="1" customWidth="1"/>
    <col min="11" max="11" width="9.83203125" style="3" bestFit="1" customWidth="1"/>
    <col min="12" max="16384" width="8.83203125" style="3"/>
  </cols>
  <sheetData>
    <row r="1" spans="1:11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76</v>
      </c>
      <c r="J1" s="9" t="s">
        <v>77</v>
      </c>
      <c r="K1" s="10" t="s">
        <v>78</v>
      </c>
    </row>
    <row r="2" spans="1:11" x14ac:dyDescent="0.2">
      <c r="A2" s="11" t="s">
        <v>12</v>
      </c>
      <c r="B2" s="12">
        <v>183</v>
      </c>
      <c r="C2" s="12">
        <v>997</v>
      </c>
      <c r="D2" s="12">
        <v>119</v>
      </c>
      <c r="E2" s="12">
        <v>51</v>
      </c>
      <c r="F2" s="12">
        <v>42</v>
      </c>
      <c r="G2" s="12">
        <v>0</v>
      </c>
      <c r="H2" s="12">
        <v>1</v>
      </c>
      <c r="I2" s="12" t="str">
        <f t="shared" ref="I2:I65" ca="1" si="0">CHOOSE(RANDBETWEEN(1,2),"Male","Female")</f>
        <v>Female</v>
      </c>
      <c r="J2" s="12">
        <f t="shared" ref="J2:J65" ca="1" si="1">ROUND(RAND()*4.33,2)</f>
        <v>3.75</v>
      </c>
      <c r="K2" s="13" t="str">
        <f t="shared" ref="K2:K65" ca="1" si="2">IF(RANDBETWEEN(1,10)&lt;=3,"Yes","No")</f>
        <v>No</v>
      </c>
    </row>
    <row r="3" spans="1:11" x14ac:dyDescent="0.2">
      <c r="A3" s="11" t="s">
        <v>8</v>
      </c>
      <c r="B3" s="12">
        <v>225</v>
      </c>
      <c r="C3" s="12">
        <v>1228</v>
      </c>
      <c r="D3" s="12">
        <v>119</v>
      </c>
      <c r="E3" s="12">
        <v>48</v>
      </c>
      <c r="F3" s="12">
        <v>35</v>
      </c>
      <c r="G3" s="12">
        <v>0</v>
      </c>
      <c r="H3" s="12">
        <v>1</v>
      </c>
      <c r="I3" s="12" t="str">
        <f t="shared" ca="1" si="0"/>
        <v>Female</v>
      </c>
      <c r="J3" s="12">
        <f t="shared" ca="1" si="1"/>
        <v>3.76</v>
      </c>
      <c r="K3" s="13" t="str">
        <f t="shared" ca="1" si="2"/>
        <v>No</v>
      </c>
    </row>
    <row r="4" spans="1:11" x14ac:dyDescent="0.2">
      <c r="A4" s="11" t="s">
        <v>11</v>
      </c>
      <c r="B4" s="12">
        <v>156</v>
      </c>
      <c r="C4" s="12">
        <v>530</v>
      </c>
      <c r="D4" s="12">
        <v>99</v>
      </c>
      <c r="E4" s="12">
        <v>46</v>
      </c>
      <c r="F4" s="12">
        <v>37</v>
      </c>
      <c r="G4" s="12">
        <v>0</v>
      </c>
      <c r="H4" s="12">
        <v>2</v>
      </c>
      <c r="I4" s="12" t="str">
        <f t="shared" ca="1" si="0"/>
        <v>Female</v>
      </c>
      <c r="J4" s="12">
        <f t="shared" ca="1" si="1"/>
        <v>1.31</v>
      </c>
      <c r="K4" s="13" t="str">
        <f t="shared" ca="1" si="2"/>
        <v>No</v>
      </c>
    </row>
    <row r="5" spans="1:11" x14ac:dyDescent="0.2">
      <c r="A5" s="11" t="s">
        <v>13</v>
      </c>
      <c r="B5" s="12">
        <v>148</v>
      </c>
      <c r="C5" s="12">
        <v>621</v>
      </c>
      <c r="D5" s="12">
        <v>82</v>
      </c>
      <c r="E5" s="12">
        <v>4</v>
      </c>
      <c r="F5" s="12">
        <v>33</v>
      </c>
      <c r="G5" s="12">
        <v>0</v>
      </c>
      <c r="H5" s="12">
        <v>2</v>
      </c>
      <c r="I5" s="12" t="str">
        <f t="shared" ca="1" si="0"/>
        <v>Male</v>
      </c>
      <c r="J5" s="12">
        <f t="shared" ca="1" si="1"/>
        <v>0.39</v>
      </c>
      <c r="K5" s="13" t="str">
        <f t="shared" ca="1" si="2"/>
        <v>No</v>
      </c>
    </row>
    <row r="6" spans="1:11" x14ac:dyDescent="0.2">
      <c r="A6" s="11" t="s">
        <v>16</v>
      </c>
      <c r="B6" s="12">
        <v>106</v>
      </c>
      <c r="C6" s="12">
        <v>307</v>
      </c>
      <c r="D6" s="12">
        <v>61</v>
      </c>
      <c r="E6" s="12">
        <v>31</v>
      </c>
      <c r="F6" s="12">
        <v>27</v>
      </c>
      <c r="G6" s="12">
        <v>0</v>
      </c>
      <c r="H6" s="12">
        <v>1</v>
      </c>
      <c r="I6" s="12" t="str">
        <f t="shared" ca="1" si="0"/>
        <v>Male</v>
      </c>
      <c r="J6" s="12">
        <f t="shared" ca="1" si="1"/>
        <v>3.8</v>
      </c>
      <c r="K6" s="13" t="str">
        <f t="shared" ca="1" si="2"/>
        <v>Yes</v>
      </c>
    </row>
    <row r="7" spans="1:11" x14ac:dyDescent="0.2">
      <c r="A7" s="11" t="s">
        <v>14</v>
      </c>
      <c r="B7" s="12">
        <v>100</v>
      </c>
      <c r="C7" s="12">
        <v>635</v>
      </c>
      <c r="D7" s="12">
        <v>66</v>
      </c>
      <c r="E7" s="12">
        <v>26</v>
      </c>
      <c r="F7" s="12">
        <v>21</v>
      </c>
      <c r="G7" s="12">
        <v>0</v>
      </c>
      <c r="H7" s="12">
        <v>0</v>
      </c>
      <c r="I7" s="12" t="str">
        <f t="shared" ca="1" si="0"/>
        <v>Female</v>
      </c>
      <c r="J7" s="12">
        <f t="shared" ca="1" si="1"/>
        <v>3.11</v>
      </c>
      <c r="K7" s="13" t="str">
        <f t="shared" ca="1" si="2"/>
        <v>No</v>
      </c>
    </row>
    <row r="8" spans="1:11" x14ac:dyDescent="0.2">
      <c r="A8" s="11" t="s">
        <v>24</v>
      </c>
      <c r="B8" s="12">
        <v>65</v>
      </c>
      <c r="C8" s="12">
        <v>302</v>
      </c>
      <c r="D8" s="12">
        <v>52</v>
      </c>
      <c r="E8" s="12">
        <v>25</v>
      </c>
      <c r="F8" s="12">
        <v>22</v>
      </c>
      <c r="G8" s="12">
        <v>0</v>
      </c>
      <c r="H8" s="12">
        <v>3</v>
      </c>
      <c r="I8" s="12" t="str">
        <f t="shared" ca="1" si="0"/>
        <v>Male</v>
      </c>
      <c r="J8" s="12">
        <f t="shared" ca="1" si="1"/>
        <v>0.4</v>
      </c>
      <c r="K8" s="13" t="str">
        <f t="shared" ca="1" si="2"/>
        <v>No</v>
      </c>
    </row>
    <row r="9" spans="1:11" x14ac:dyDescent="0.2">
      <c r="A9" s="11" t="s">
        <v>22</v>
      </c>
      <c r="B9" s="12">
        <v>93</v>
      </c>
      <c r="C9" s="12">
        <v>556</v>
      </c>
      <c r="D9" s="12">
        <v>59</v>
      </c>
      <c r="E9" s="12">
        <v>23</v>
      </c>
      <c r="F9" s="12">
        <v>18</v>
      </c>
      <c r="G9" s="12">
        <v>0</v>
      </c>
      <c r="H9" s="12">
        <v>0</v>
      </c>
      <c r="I9" s="12" t="str">
        <f t="shared" ca="1" si="0"/>
        <v>Male</v>
      </c>
      <c r="J9" s="12">
        <f t="shared" ca="1" si="1"/>
        <v>3.87</v>
      </c>
      <c r="K9" s="13" t="str">
        <f t="shared" ca="1" si="2"/>
        <v>No</v>
      </c>
    </row>
    <row r="10" spans="1:11" x14ac:dyDescent="0.2">
      <c r="A10" s="11" t="s">
        <v>21</v>
      </c>
      <c r="B10" s="12">
        <v>93</v>
      </c>
      <c r="C10" s="12">
        <v>301</v>
      </c>
      <c r="D10" s="12">
        <v>47</v>
      </c>
      <c r="E10" s="12">
        <v>22</v>
      </c>
      <c r="F10" s="12">
        <v>21</v>
      </c>
      <c r="G10" s="12">
        <v>0</v>
      </c>
      <c r="H10" s="12">
        <v>2</v>
      </c>
      <c r="I10" s="12" t="str">
        <f t="shared" ca="1" si="0"/>
        <v>Female</v>
      </c>
      <c r="J10" s="12">
        <f t="shared" ca="1" si="1"/>
        <v>3.36</v>
      </c>
      <c r="K10" s="13" t="str">
        <f t="shared" ca="1" si="2"/>
        <v>Yes</v>
      </c>
    </row>
    <row r="11" spans="1:11" x14ac:dyDescent="0.2">
      <c r="A11" s="11" t="s">
        <v>9</v>
      </c>
      <c r="B11" s="12">
        <v>132</v>
      </c>
      <c r="C11" s="12">
        <v>781</v>
      </c>
      <c r="D11" s="12">
        <v>67</v>
      </c>
      <c r="E11" s="12">
        <v>21</v>
      </c>
      <c r="F11" s="12">
        <v>18</v>
      </c>
      <c r="G11" s="12">
        <v>0</v>
      </c>
      <c r="H11" s="12">
        <v>0</v>
      </c>
      <c r="I11" s="12" t="str">
        <f t="shared" ca="1" si="0"/>
        <v>Male</v>
      </c>
      <c r="J11" s="12">
        <f t="shared" ca="1" si="1"/>
        <v>1.08</v>
      </c>
      <c r="K11" s="13" t="str">
        <f t="shared" ca="1" si="2"/>
        <v>Yes</v>
      </c>
    </row>
    <row r="12" spans="1:11" x14ac:dyDescent="0.2">
      <c r="A12" s="11" t="s">
        <v>37</v>
      </c>
      <c r="B12" s="12">
        <v>83</v>
      </c>
      <c r="C12" s="12">
        <v>520</v>
      </c>
      <c r="D12" s="12">
        <v>48</v>
      </c>
      <c r="E12" s="12">
        <v>19</v>
      </c>
      <c r="F12" s="12">
        <v>13</v>
      </c>
      <c r="G12" s="12">
        <v>0</v>
      </c>
      <c r="H12" s="12">
        <v>2</v>
      </c>
      <c r="I12" s="12" t="str">
        <f t="shared" ca="1" si="0"/>
        <v>Female</v>
      </c>
      <c r="J12" s="12">
        <f t="shared" ca="1" si="1"/>
        <v>1.25</v>
      </c>
      <c r="K12" s="13" t="str">
        <f t="shared" ca="1" si="2"/>
        <v>No</v>
      </c>
    </row>
    <row r="13" spans="1:11" x14ac:dyDescent="0.2">
      <c r="A13" s="11" t="s">
        <v>32</v>
      </c>
      <c r="B13" s="12">
        <v>72</v>
      </c>
      <c r="C13" s="12">
        <v>276</v>
      </c>
      <c r="D13" s="12">
        <v>48</v>
      </c>
      <c r="E13" s="12">
        <v>17</v>
      </c>
      <c r="F13" s="12">
        <v>16</v>
      </c>
      <c r="G13" s="12">
        <v>0</v>
      </c>
      <c r="H13" s="12">
        <v>1</v>
      </c>
      <c r="I13" s="12" t="str">
        <f t="shared" ca="1" si="0"/>
        <v>Male</v>
      </c>
      <c r="J13" s="12">
        <f t="shared" ca="1" si="1"/>
        <v>1.8</v>
      </c>
      <c r="K13" s="13" t="str">
        <f t="shared" ca="1" si="2"/>
        <v>No</v>
      </c>
    </row>
    <row r="14" spans="1:11" x14ac:dyDescent="0.2">
      <c r="A14" s="11" t="s">
        <v>23</v>
      </c>
      <c r="B14" s="12">
        <v>88</v>
      </c>
      <c r="C14" s="12">
        <v>260</v>
      </c>
      <c r="D14" s="12">
        <v>37</v>
      </c>
      <c r="E14" s="12">
        <v>17</v>
      </c>
      <c r="F14" s="12">
        <v>13</v>
      </c>
      <c r="G14" s="12">
        <v>0</v>
      </c>
      <c r="H14" s="12">
        <v>0</v>
      </c>
      <c r="I14" s="12" t="str">
        <f t="shared" ca="1" si="0"/>
        <v>Male</v>
      </c>
      <c r="J14" s="12">
        <f t="shared" ca="1" si="1"/>
        <v>1.17</v>
      </c>
      <c r="K14" s="13" t="str">
        <f t="shared" ca="1" si="2"/>
        <v>Yes</v>
      </c>
    </row>
    <row r="15" spans="1:11" x14ac:dyDescent="0.2">
      <c r="A15" s="11" t="s">
        <v>18</v>
      </c>
      <c r="B15" s="12">
        <v>48</v>
      </c>
      <c r="C15" s="12">
        <v>183</v>
      </c>
      <c r="D15" s="12">
        <v>45</v>
      </c>
      <c r="E15" s="12">
        <v>13</v>
      </c>
      <c r="F15" s="12">
        <v>9</v>
      </c>
      <c r="G15" s="12">
        <v>0</v>
      </c>
      <c r="H15" s="12">
        <v>0</v>
      </c>
      <c r="I15" s="12" t="str">
        <f t="shared" ca="1" si="0"/>
        <v>Male</v>
      </c>
      <c r="J15" s="12">
        <f t="shared" ca="1" si="1"/>
        <v>2.5299999999999998</v>
      </c>
      <c r="K15" s="13" t="str">
        <f t="shared" ca="1" si="2"/>
        <v>No</v>
      </c>
    </row>
    <row r="16" spans="1:11" x14ac:dyDescent="0.2">
      <c r="A16" s="11" t="s">
        <v>20</v>
      </c>
      <c r="B16" s="12">
        <v>48</v>
      </c>
      <c r="C16" s="12">
        <v>124</v>
      </c>
      <c r="D16" s="12">
        <v>24</v>
      </c>
      <c r="E16" s="12">
        <v>13</v>
      </c>
      <c r="F16" s="12">
        <v>11</v>
      </c>
      <c r="G16" s="12">
        <v>0</v>
      </c>
      <c r="H16" s="12">
        <v>0</v>
      </c>
      <c r="I16" s="12" t="str">
        <f t="shared" ca="1" si="0"/>
        <v>Male</v>
      </c>
      <c r="J16" s="12">
        <f t="shared" ca="1" si="1"/>
        <v>1.02</v>
      </c>
      <c r="K16" s="13" t="str">
        <f t="shared" ca="1" si="2"/>
        <v>No</v>
      </c>
    </row>
    <row r="17" spans="1:11" x14ac:dyDescent="0.2">
      <c r="A17" s="11" t="s">
        <v>31</v>
      </c>
      <c r="B17" s="12">
        <v>53</v>
      </c>
      <c r="C17" s="12">
        <v>175</v>
      </c>
      <c r="D17" s="12">
        <v>34</v>
      </c>
      <c r="E17" s="12">
        <v>13</v>
      </c>
      <c r="F17" s="12">
        <v>9</v>
      </c>
      <c r="G17" s="12">
        <v>0</v>
      </c>
      <c r="H17" s="12">
        <v>2</v>
      </c>
      <c r="I17" s="12" t="str">
        <f t="shared" ca="1" si="0"/>
        <v>Male</v>
      </c>
      <c r="J17" s="12">
        <f t="shared" ca="1" si="1"/>
        <v>3.39</v>
      </c>
      <c r="K17" s="13" t="str">
        <f t="shared" ca="1" si="2"/>
        <v>No</v>
      </c>
    </row>
    <row r="18" spans="1:11" x14ac:dyDescent="0.2">
      <c r="A18" s="11" t="s">
        <v>36</v>
      </c>
      <c r="B18" s="12">
        <v>79</v>
      </c>
      <c r="C18" s="12">
        <v>453</v>
      </c>
      <c r="D18" s="12">
        <v>42</v>
      </c>
      <c r="E18" s="12">
        <v>11</v>
      </c>
      <c r="F18" s="12">
        <v>8</v>
      </c>
      <c r="G18" s="12">
        <v>0</v>
      </c>
      <c r="H18" s="12">
        <v>0</v>
      </c>
      <c r="I18" s="12" t="str">
        <f t="shared" ca="1" si="0"/>
        <v>Female</v>
      </c>
      <c r="J18" s="12">
        <f t="shared" ca="1" si="1"/>
        <v>0.35</v>
      </c>
      <c r="K18" s="13" t="str">
        <f t="shared" ca="1" si="2"/>
        <v>No</v>
      </c>
    </row>
    <row r="19" spans="1:11" x14ac:dyDescent="0.2">
      <c r="A19" s="11" t="s">
        <v>15</v>
      </c>
      <c r="B19" s="12">
        <v>45</v>
      </c>
      <c r="C19" s="12">
        <v>133</v>
      </c>
      <c r="D19" s="12">
        <v>18</v>
      </c>
      <c r="E19" s="12">
        <v>10</v>
      </c>
      <c r="F19" s="12">
        <v>9</v>
      </c>
      <c r="G19" s="12">
        <v>0</v>
      </c>
      <c r="H19" s="12">
        <v>0</v>
      </c>
      <c r="I19" s="12" t="str">
        <f t="shared" ca="1" si="0"/>
        <v>Female</v>
      </c>
      <c r="J19" s="12">
        <f t="shared" ca="1" si="1"/>
        <v>2.64</v>
      </c>
      <c r="K19" s="13" t="str">
        <f t="shared" ca="1" si="2"/>
        <v>Yes</v>
      </c>
    </row>
    <row r="20" spans="1:11" x14ac:dyDescent="0.2">
      <c r="A20" s="11" t="s">
        <v>25</v>
      </c>
      <c r="B20" s="12">
        <v>26</v>
      </c>
      <c r="C20" s="12">
        <v>164</v>
      </c>
      <c r="D20" s="12">
        <v>16</v>
      </c>
      <c r="E20" s="12">
        <v>10</v>
      </c>
      <c r="F20" s="12">
        <v>10</v>
      </c>
      <c r="G20" s="12">
        <v>0</v>
      </c>
      <c r="H20" s="12">
        <v>2</v>
      </c>
      <c r="I20" s="12" t="str">
        <f t="shared" ca="1" si="0"/>
        <v>Male</v>
      </c>
      <c r="J20" s="12">
        <f t="shared" ca="1" si="1"/>
        <v>4.3</v>
      </c>
      <c r="K20" s="13" t="str">
        <f t="shared" ca="1" si="2"/>
        <v>No</v>
      </c>
    </row>
    <row r="21" spans="1:11" x14ac:dyDescent="0.2">
      <c r="A21" s="11" t="s">
        <v>26</v>
      </c>
      <c r="B21" s="12">
        <v>25</v>
      </c>
      <c r="C21" s="12">
        <v>119</v>
      </c>
      <c r="D21" s="12">
        <v>23</v>
      </c>
      <c r="E21" s="12">
        <v>10</v>
      </c>
      <c r="F21" s="12">
        <v>8</v>
      </c>
      <c r="G21" s="12">
        <v>0</v>
      </c>
      <c r="H21" s="12">
        <v>1</v>
      </c>
      <c r="I21" s="12" t="str">
        <f t="shared" ca="1" si="0"/>
        <v>Female</v>
      </c>
      <c r="J21" s="12">
        <f t="shared" ca="1" si="1"/>
        <v>1.0900000000000001</v>
      </c>
      <c r="K21" s="13" t="str">
        <f t="shared" ca="1" si="2"/>
        <v>No</v>
      </c>
    </row>
    <row r="22" spans="1:11" x14ac:dyDescent="0.2">
      <c r="A22" s="11" t="s">
        <v>30</v>
      </c>
      <c r="B22" s="12">
        <v>63</v>
      </c>
      <c r="C22" s="12">
        <v>231</v>
      </c>
      <c r="D22" s="12">
        <v>33</v>
      </c>
      <c r="E22" s="12">
        <v>9</v>
      </c>
      <c r="F22" s="12">
        <v>8</v>
      </c>
      <c r="G22" s="12">
        <v>0</v>
      </c>
      <c r="H22" s="12">
        <v>1</v>
      </c>
      <c r="I22" s="12" t="str">
        <f t="shared" ca="1" si="0"/>
        <v>Male</v>
      </c>
      <c r="J22" s="12">
        <f t="shared" ca="1" si="1"/>
        <v>4.12</v>
      </c>
      <c r="K22" s="13" t="str">
        <f t="shared" ca="1" si="2"/>
        <v>Yes</v>
      </c>
    </row>
    <row r="23" spans="1:11" x14ac:dyDescent="0.2">
      <c r="A23" s="11" t="s">
        <v>35</v>
      </c>
      <c r="B23" s="12">
        <v>42</v>
      </c>
      <c r="C23" s="12">
        <v>115</v>
      </c>
      <c r="D23" s="12">
        <v>19</v>
      </c>
      <c r="E23" s="12">
        <v>8</v>
      </c>
      <c r="F23" s="12">
        <v>6</v>
      </c>
      <c r="G23" s="12">
        <v>0</v>
      </c>
      <c r="H23" s="12">
        <v>1</v>
      </c>
      <c r="I23" s="12" t="str">
        <f t="shared" ca="1" si="0"/>
        <v>Female</v>
      </c>
      <c r="J23" s="12">
        <f t="shared" ca="1" si="1"/>
        <v>2.0499999999999998</v>
      </c>
      <c r="K23" s="13" t="str">
        <f t="shared" ca="1" si="2"/>
        <v>No</v>
      </c>
    </row>
    <row r="24" spans="1:11" x14ac:dyDescent="0.2">
      <c r="A24" s="11" t="s">
        <v>49</v>
      </c>
      <c r="B24" s="12">
        <v>22</v>
      </c>
      <c r="C24" s="12">
        <v>100</v>
      </c>
      <c r="D24" s="12">
        <v>13</v>
      </c>
      <c r="E24" s="12">
        <v>7</v>
      </c>
      <c r="F24" s="12">
        <v>6</v>
      </c>
      <c r="G24" s="12">
        <v>0</v>
      </c>
      <c r="H24" s="12">
        <v>0</v>
      </c>
      <c r="I24" s="12" t="str">
        <f t="shared" ca="1" si="0"/>
        <v>Female</v>
      </c>
      <c r="J24" s="12">
        <f t="shared" ca="1" si="1"/>
        <v>0.71</v>
      </c>
      <c r="K24" s="13" t="str">
        <f t="shared" ca="1" si="2"/>
        <v>No</v>
      </c>
    </row>
    <row r="25" spans="1:11" x14ac:dyDescent="0.2">
      <c r="A25" s="11" t="s">
        <v>17</v>
      </c>
      <c r="B25" s="12">
        <v>28</v>
      </c>
      <c r="C25" s="12">
        <v>287</v>
      </c>
      <c r="D25" s="12">
        <v>15</v>
      </c>
      <c r="E25" s="12">
        <v>7</v>
      </c>
      <c r="F25" s="12">
        <v>5</v>
      </c>
      <c r="G25" s="12">
        <v>0</v>
      </c>
      <c r="H25" s="12">
        <v>0</v>
      </c>
      <c r="I25" s="12" t="str">
        <f t="shared" ca="1" si="0"/>
        <v>Female</v>
      </c>
      <c r="J25" s="12">
        <f t="shared" ca="1" si="1"/>
        <v>3.05</v>
      </c>
      <c r="K25" s="13" t="str">
        <f t="shared" ca="1" si="2"/>
        <v>No</v>
      </c>
    </row>
    <row r="26" spans="1:11" x14ac:dyDescent="0.2">
      <c r="A26" s="11" t="s">
        <v>47</v>
      </c>
      <c r="B26" s="12">
        <v>21</v>
      </c>
      <c r="C26" s="12">
        <v>141</v>
      </c>
      <c r="D26" s="12">
        <v>8</v>
      </c>
      <c r="E26" s="12">
        <v>6</v>
      </c>
      <c r="F26" s="12">
        <v>4</v>
      </c>
      <c r="G26" s="12">
        <v>0</v>
      </c>
      <c r="H26" s="12">
        <v>0</v>
      </c>
      <c r="I26" s="12" t="str">
        <f t="shared" ca="1" si="0"/>
        <v>Male</v>
      </c>
      <c r="J26" s="12">
        <f t="shared" ca="1" si="1"/>
        <v>0.25</v>
      </c>
      <c r="K26" s="13" t="str">
        <f t="shared" ca="1" si="2"/>
        <v>No</v>
      </c>
    </row>
    <row r="27" spans="1:11" x14ac:dyDescent="0.2">
      <c r="A27" s="11" t="s">
        <v>28</v>
      </c>
      <c r="B27" s="12">
        <v>29</v>
      </c>
      <c r="C27" s="12">
        <v>54</v>
      </c>
      <c r="D27" s="12">
        <v>16</v>
      </c>
      <c r="E27" s="12">
        <v>6</v>
      </c>
      <c r="F27" s="12">
        <v>3</v>
      </c>
      <c r="G27" s="12">
        <v>0</v>
      </c>
      <c r="H27" s="12">
        <v>1</v>
      </c>
      <c r="I27" s="12" t="str">
        <f t="shared" ca="1" si="0"/>
        <v>Male</v>
      </c>
      <c r="J27" s="12">
        <f t="shared" ca="1" si="1"/>
        <v>3.53</v>
      </c>
      <c r="K27" s="13" t="str">
        <f t="shared" ca="1" si="2"/>
        <v>No</v>
      </c>
    </row>
    <row r="28" spans="1:11" x14ac:dyDescent="0.2">
      <c r="A28" s="11" t="s">
        <v>10</v>
      </c>
      <c r="B28" s="12">
        <v>19</v>
      </c>
      <c r="C28" s="12">
        <v>43</v>
      </c>
      <c r="D28" s="12">
        <v>15</v>
      </c>
      <c r="E28" s="12">
        <v>6</v>
      </c>
      <c r="F28" s="12">
        <v>6</v>
      </c>
      <c r="G28" s="12">
        <v>0</v>
      </c>
      <c r="H28" s="12">
        <v>1</v>
      </c>
      <c r="I28" s="12" t="str">
        <f t="shared" ca="1" si="0"/>
        <v>Female</v>
      </c>
      <c r="J28" s="12">
        <f t="shared" ca="1" si="1"/>
        <v>2.12</v>
      </c>
      <c r="K28" s="13" t="str">
        <f t="shared" ca="1" si="2"/>
        <v>No</v>
      </c>
    </row>
    <row r="29" spans="1:11" x14ac:dyDescent="0.2">
      <c r="A29" s="11" t="s">
        <v>54</v>
      </c>
      <c r="B29" s="12">
        <v>19</v>
      </c>
      <c r="C29" s="12">
        <v>88</v>
      </c>
      <c r="D29" s="12">
        <v>9</v>
      </c>
      <c r="E29" s="12">
        <v>6</v>
      </c>
      <c r="F29" s="12">
        <v>5</v>
      </c>
      <c r="G29" s="12">
        <v>0</v>
      </c>
      <c r="H29" s="12">
        <v>0</v>
      </c>
      <c r="I29" s="12" t="str">
        <f t="shared" ca="1" si="0"/>
        <v>Female</v>
      </c>
      <c r="J29" s="12">
        <f t="shared" ca="1" si="1"/>
        <v>3.4</v>
      </c>
      <c r="K29" s="13" t="str">
        <f t="shared" ca="1" si="2"/>
        <v>No</v>
      </c>
    </row>
    <row r="30" spans="1:11" x14ac:dyDescent="0.2">
      <c r="A30" s="11" t="s">
        <v>46</v>
      </c>
      <c r="B30" s="12">
        <v>10</v>
      </c>
      <c r="C30" s="12">
        <v>104</v>
      </c>
      <c r="D30" s="12">
        <v>13</v>
      </c>
      <c r="E30" s="12">
        <v>4</v>
      </c>
      <c r="F30" s="12">
        <v>3</v>
      </c>
      <c r="G30" s="12">
        <v>0</v>
      </c>
      <c r="H30" s="12">
        <v>2</v>
      </c>
      <c r="I30" s="12" t="str">
        <f t="shared" ca="1" si="0"/>
        <v>Female</v>
      </c>
      <c r="J30" s="12">
        <f t="shared" ca="1" si="1"/>
        <v>1.72</v>
      </c>
      <c r="K30" s="13" t="str">
        <f t="shared" ca="1" si="2"/>
        <v>No</v>
      </c>
    </row>
    <row r="31" spans="1:11" x14ac:dyDescent="0.2">
      <c r="A31" s="11" t="s">
        <v>50</v>
      </c>
      <c r="B31" s="12">
        <v>17</v>
      </c>
      <c r="C31" s="12">
        <v>74</v>
      </c>
      <c r="D31" s="12">
        <v>9</v>
      </c>
      <c r="E31" s="12">
        <v>3</v>
      </c>
      <c r="F31" s="12">
        <v>3</v>
      </c>
      <c r="G31" s="12">
        <v>0</v>
      </c>
      <c r="H31" s="12">
        <v>1</v>
      </c>
      <c r="I31" s="12" t="str">
        <f t="shared" ca="1" si="0"/>
        <v>Female</v>
      </c>
      <c r="J31" s="12">
        <f t="shared" ca="1" si="1"/>
        <v>0.61</v>
      </c>
      <c r="K31" s="13" t="str">
        <f t="shared" ca="1" si="2"/>
        <v>No</v>
      </c>
    </row>
    <row r="32" spans="1:11" x14ac:dyDescent="0.2">
      <c r="A32" s="11" t="s">
        <v>39</v>
      </c>
      <c r="B32" s="12">
        <v>14</v>
      </c>
      <c r="C32" s="12">
        <v>32</v>
      </c>
      <c r="D32" s="12">
        <v>9</v>
      </c>
      <c r="E32" s="12">
        <v>3</v>
      </c>
      <c r="F32" s="12">
        <v>1</v>
      </c>
      <c r="G32" s="12">
        <v>0</v>
      </c>
      <c r="H32" s="12">
        <v>0</v>
      </c>
      <c r="I32" s="12" t="str">
        <f t="shared" ca="1" si="0"/>
        <v>Female</v>
      </c>
      <c r="J32" s="12">
        <f t="shared" ca="1" si="1"/>
        <v>4.1500000000000004</v>
      </c>
      <c r="K32" s="13" t="str">
        <f t="shared" ca="1" si="2"/>
        <v>No</v>
      </c>
    </row>
    <row r="33" spans="1:11" x14ac:dyDescent="0.2">
      <c r="A33" s="11" t="s">
        <v>19</v>
      </c>
      <c r="B33" s="12">
        <v>23</v>
      </c>
      <c r="C33" s="12">
        <v>148</v>
      </c>
      <c r="D33" s="12">
        <v>10</v>
      </c>
      <c r="E33" s="12">
        <v>3</v>
      </c>
      <c r="F33" s="12">
        <v>3</v>
      </c>
      <c r="G33" s="12">
        <v>0</v>
      </c>
      <c r="H33" s="12">
        <v>0</v>
      </c>
      <c r="I33" s="12" t="str">
        <f t="shared" ca="1" si="0"/>
        <v>Male</v>
      </c>
      <c r="J33" s="12">
        <f t="shared" ca="1" si="1"/>
        <v>0.5</v>
      </c>
      <c r="K33" s="13" t="str">
        <f t="shared" ca="1" si="2"/>
        <v>No</v>
      </c>
    </row>
    <row r="34" spans="1:11" x14ac:dyDescent="0.2">
      <c r="A34" s="11" t="s">
        <v>62</v>
      </c>
      <c r="B34" s="12">
        <v>12</v>
      </c>
      <c r="C34" s="12">
        <v>44</v>
      </c>
      <c r="D34" s="12">
        <v>11</v>
      </c>
      <c r="E34" s="12">
        <v>3</v>
      </c>
      <c r="F34" s="12">
        <v>1</v>
      </c>
      <c r="G34" s="12">
        <v>0</v>
      </c>
      <c r="H34" s="12">
        <v>0</v>
      </c>
      <c r="I34" s="12" t="str">
        <f t="shared" ca="1" si="0"/>
        <v>Female</v>
      </c>
      <c r="J34" s="12">
        <f t="shared" ca="1" si="1"/>
        <v>3.1</v>
      </c>
      <c r="K34" s="13" t="str">
        <f t="shared" ca="1" si="2"/>
        <v>No</v>
      </c>
    </row>
    <row r="35" spans="1:11" x14ac:dyDescent="0.2">
      <c r="A35" s="11" t="s">
        <v>48</v>
      </c>
      <c r="B35" s="12">
        <v>9</v>
      </c>
      <c r="C35" s="12">
        <v>117</v>
      </c>
      <c r="D35" s="12">
        <v>6</v>
      </c>
      <c r="E35" s="12">
        <v>3</v>
      </c>
      <c r="F35" s="12">
        <v>1</v>
      </c>
      <c r="G35" s="12">
        <v>0</v>
      </c>
      <c r="H35" s="12">
        <v>0</v>
      </c>
      <c r="I35" s="12" t="str">
        <f t="shared" ca="1" si="0"/>
        <v>Male</v>
      </c>
      <c r="J35" s="12">
        <f t="shared" ca="1" si="1"/>
        <v>1.57</v>
      </c>
      <c r="K35" s="13" t="str">
        <f t="shared" ca="1" si="2"/>
        <v>No</v>
      </c>
    </row>
    <row r="36" spans="1:11" x14ac:dyDescent="0.2">
      <c r="A36" s="11" t="s">
        <v>61</v>
      </c>
      <c r="B36" s="12">
        <v>4</v>
      </c>
      <c r="C36" s="12">
        <v>20</v>
      </c>
      <c r="D36" s="12">
        <v>2</v>
      </c>
      <c r="E36" s="12">
        <v>2</v>
      </c>
      <c r="F36" s="12">
        <v>1</v>
      </c>
      <c r="G36" s="12">
        <v>0</v>
      </c>
      <c r="H36" s="12">
        <v>0</v>
      </c>
      <c r="I36" s="12" t="str">
        <f t="shared" ca="1" si="0"/>
        <v>Male</v>
      </c>
      <c r="J36" s="12">
        <f t="shared" ca="1" si="1"/>
        <v>2.29</v>
      </c>
      <c r="K36" s="13" t="str">
        <f t="shared" ca="1" si="2"/>
        <v>No</v>
      </c>
    </row>
    <row r="37" spans="1:11" x14ac:dyDescent="0.2">
      <c r="A37" s="11" t="s">
        <v>52</v>
      </c>
      <c r="B37" s="12">
        <v>9</v>
      </c>
      <c r="C37" s="12">
        <v>4</v>
      </c>
      <c r="D37" s="12">
        <v>2</v>
      </c>
      <c r="E37" s="12">
        <v>2</v>
      </c>
      <c r="F37" s="12">
        <v>2</v>
      </c>
      <c r="G37" s="12">
        <v>0</v>
      </c>
      <c r="H37" s="12">
        <v>0</v>
      </c>
      <c r="I37" s="12" t="str">
        <f t="shared" ca="1" si="0"/>
        <v>Female</v>
      </c>
      <c r="J37" s="12">
        <f t="shared" ca="1" si="1"/>
        <v>4.03</v>
      </c>
      <c r="K37" s="13" t="str">
        <f t="shared" ca="1" si="2"/>
        <v>No</v>
      </c>
    </row>
    <row r="38" spans="1:11" x14ac:dyDescent="0.2">
      <c r="A38" s="11" t="s">
        <v>65</v>
      </c>
      <c r="B38" s="12">
        <v>17</v>
      </c>
      <c r="C38" s="12">
        <v>35</v>
      </c>
      <c r="D38" s="12">
        <v>4</v>
      </c>
      <c r="E38" s="12">
        <v>2</v>
      </c>
      <c r="F38" s="12">
        <v>2</v>
      </c>
      <c r="G38" s="12">
        <v>0</v>
      </c>
      <c r="H38" s="12">
        <v>0</v>
      </c>
      <c r="I38" s="12" t="str">
        <f t="shared" ca="1" si="0"/>
        <v>Male</v>
      </c>
      <c r="J38" s="12">
        <f t="shared" ca="1" si="1"/>
        <v>0.87</v>
      </c>
      <c r="K38" s="13" t="str">
        <f t="shared" ca="1" si="2"/>
        <v>No</v>
      </c>
    </row>
    <row r="39" spans="1:11" x14ac:dyDescent="0.2">
      <c r="A39" s="11" t="s">
        <v>66</v>
      </c>
      <c r="B39" s="12">
        <v>8</v>
      </c>
      <c r="C39" s="12">
        <v>53</v>
      </c>
      <c r="D39" s="12">
        <v>3</v>
      </c>
      <c r="E39" s="12">
        <v>2</v>
      </c>
      <c r="F39" s="12">
        <v>1</v>
      </c>
      <c r="G39" s="12">
        <v>0</v>
      </c>
      <c r="H39" s="12">
        <v>0</v>
      </c>
      <c r="I39" s="12" t="str">
        <f t="shared" ca="1" si="0"/>
        <v>Female</v>
      </c>
      <c r="J39" s="12">
        <f t="shared" ca="1" si="1"/>
        <v>3.72</v>
      </c>
      <c r="K39" s="13" t="str">
        <f t="shared" ca="1" si="2"/>
        <v>Yes</v>
      </c>
    </row>
    <row r="40" spans="1:11" x14ac:dyDescent="0.2">
      <c r="A40" s="11" t="s">
        <v>63</v>
      </c>
      <c r="B40" s="12">
        <v>12</v>
      </c>
      <c r="C40" s="12">
        <v>56</v>
      </c>
      <c r="D40" s="12">
        <v>8</v>
      </c>
      <c r="E40" s="12">
        <v>2</v>
      </c>
      <c r="F40" s="12">
        <v>0</v>
      </c>
      <c r="G40" s="12">
        <v>0</v>
      </c>
      <c r="H40" s="12">
        <v>0</v>
      </c>
      <c r="I40" s="12" t="str">
        <f t="shared" ca="1" si="0"/>
        <v>Male</v>
      </c>
      <c r="J40" s="12">
        <f t="shared" ca="1" si="1"/>
        <v>1.02</v>
      </c>
      <c r="K40" s="13" t="str">
        <f t="shared" ca="1" si="2"/>
        <v>No</v>
      </c>
    </row>
    <row r="41" spans="1:11" x14ac:dyDescent="0.2">
      <c r="A41" s="11" t="s">
        <v>56</v>
      </c>
      <c r="B41" s="12">
        <v>6</v>
      </c>
      <c r="C41" s="12">
        <v>20</v>
      </c>
      <c r="D41" s="12">
        <v>3</v>
      </c>
      <c r="E41" s="12">
        <v>2</v>
      </c>
      <c r="F41" s="12">
        <v>2</v>
      </c>
      <c r="G41" s="12">
        <v>0</v>
      </c>
      <c r="H41" s="12">
        <v>0</v>
      </c>
      <c r="I41" s="12" t="str">
        <f t="shared" ca="1" si="0"/>
        <v>Male</v>
      </c>
      <c r="J41" s="12">
        <f t="shared" ca="1" si="1"/>
        <v>3.6</v>
      </c>
      <c r="K41" s="13" t="str">
        <f t="shared" ca="1" si="2"/>
        <v>No</v>
      </c>
    </row>
    <row r="42" spans="1:11" x14ac:dyDescent="0.2">
      <c r="A42" s="11" t="s">
        <v>44</v>
      </c>
      <c r="B42" s="12">
        <v>4</v>
      </c>
      <c r="C42" s="12">
        <v>6</v>
      </c>
      <c r="D42" s="12">
        <v>1</v>
      </c>
      <c r="E42" s="12">
        <v>1</v>
      </c>
      <c r="F42" s="12">
        <v>1</v>
      </c>
      <c r="G42" s="12">
        <v>0</v>
      </c>
      <c r="H42" s="12">
        <v>0</v>
      </c>
      <c r="I42" s="12" t="str">
        <f t="shared" ca="1" si="0"/>
        <v>Female</v>
      </c>
      <c r="J42" s="12">
        <f t="shared" ca="1" si="1"/>
        <v>1.1299999999999999</v>
      </c>
      <c r="K42" s="13" t="str">
        <f t="shared" ca="1" si="2"/>
        <v>No</v>
      </c>
    </row>
    <row r="43" spans="1:11" x14ac:dyDescent="0.2">
      <c r="A43" s="11" t="s">
        <v>51</v>
      </c>
      <c r="B43" s="12">
        <v>6</v>
      </c>
      <c r="C43" s="12">
        <v>22</v>
      </c>
      <c r="D43" s="12">
        <v>4</v>
      </c>
      <c r="E43" s="12">
        <v>1</v>
      </c>
      <c r="F43" s="12">
        <v>1</v>
      </c>
      <c r="G43" s="12">
        <v>0</v>
      </c>
      <c r="H43" s="12">
        <v>0</v>
      </c>
      <c r="I43" s="12" t="str">
        <f t="shared" ca="1" si="0"/>
        <v>Male</v>
      </c>
      <c r="J43" s="12">
        <f t="shared" ca="1" si="1"/>
        <v>3.44</v>
      </c>
      <c r="K43" s="13" t="str">
        <f t="shared" ca="1" si="2"/>
        <v>No</v>
      </c>
    </row>
    <row r="44" spans="1:11" x14ac:dyDescent="0.2">
      <c r="A44" s="11" t="s">
        <v>55</v>
      </c>
      <c r="B44" s="12">
        <v>14</v>
      </c>
      <c r="C44" s="12">
        <v>40</v>
      </c>
      <c r="D44" s="12">
        <v>2</v>
      </c>
      <c r="E44" s="12">
        <v>1</v>
      </c>
      <c r="F44" s="12">
        <v>0</v>
      </c>
      <c r="G44" s="12">
        <v>0</v>
      </c>
      <c r="H44" s="12">
        <v>0</v>
      </c>
      <c r="I44" s="12" t="str">
        <f t="shared" ca="1" si="0"/>
        <v>Female</v>
      </c>
      <c r="J44" s="12">
        <f t="shared" ca="1" si="1"/>
        <v>4.13</v>
      </c>
      <c r="K44" s="13" t="str">
        <f t="shared" ca="1" si="2"/>
        <v>Yes</v>
      </c>
    </row>
    <row r="45" spans="1:11" x14ac:dyDescent="0.2">
      <c r="A45" s="11" t="s">
        <v>40</v>
      </c>
      <c r="B45" s="12">
        <v>13</v>
      </c>
      <c r="C45" s="12">
        <v>198</v>
      </c>
      <c r="D45" s="12">
        <v>3</v>
      </c>
      <c r="E45" s="12">
        <v>1</v>
      </c>
      <c r="F45" s="12">
        <v>0</v>
      </c>
      <c r="G45" s="12">
        <v>0</v>
      </c>
      <c r="H45" s="12">
        <v>0</v>
      </c>
      <c r="I45" s="12" t="str">
        <f t="shared" ca="1" si="0"/>
        <v>Female</v>
      </c>
      <c r="J45" s="12">
        <f t="shared" ca="1" si="1"/>
        <v>0.7</v>
      </c>
      <c r="K45" s="13" t="str">
        <f t="shared" ca="1" si="2"/>
        <v>Yes</v>
      </c>
    </row>
    <row r="46" spans="1:11" x14ac:dyDescent="0.2">
      <c r="A46" s="11" t="s">
        <v>41</v>
      </c>
      <c r="B46" s="12">
        <v>5</v>
      </c>
      <c r="C46" s="12">
        <v>31</v>
      </c>
      <c r="D46" s="12">
        <v>5</v>
      </c>
      <c r="E46" s="12">
        <v>1</v>
      </c>
      <c r="F46" s="12">
        <v>1</v>
      </c>
      <c r="G46" s="12">
        <v>0</v>
      </c>
      <c r="H46" s="12">
        <v>0</v>
      </c>
      <c r="I46" s="12" t="str">
        <f t="shared" ca="1" si="0"/>
        <v>Male</v>
      </c>
      <c r="J46" s="12">
        <f t="shared" ca="1" si="1"/>
        <v>0.36</v>
      </c>
      <c r="K46" s="13" t="str">
        <f t="shared" ca="1" si="2"/>
        <v>Yes</v>
      </c>
    </row>
    <row r="47" spans="1:11" x14ac:dyDescent="0.2">
      <c r="A47" s="11" t="s">
        <v>71</v>
      </c>
      <c r="B47" s="12">
        <v>15</v>
      </c>
      <c r="C47" s="12">
        <v>100</v>
      </c>
      <c r="D47" s="12">
        <v>1</v>
      </c>
      <c r="E47" s="12">
        <v>1</v>
      </c>
      <c r="F47" s="12">
        <v>1</v>
      </c>
      <c r="G47" s="12">
        <v>0</v>
      </c>
      <c r="H47" s="12">
        <v>0</v>
      </c>
      <c r="I47" s="12" t="str">
        <f t="shared" ca="1" si="0"/>
        <v>Male</v>
      </c>
      <c r="J47" s="12">
        <f t="shared" ca="1" si="1"/>
        <v>3.15</v>
      </c>
      <c r="K47" s="13" t="str">
        <f t="shared" ca="1" si="2"/>
        <v>No</v>
      </c>
    </row>
    <row r="48" spans="1:11" x14ac:dyDescent="0.2">
      <c r="A48" s="11" t="s">
        <v>38</v>
      </c>
      <c r="B48" s="12">
        <v>12</v>
      </c>
      <c r="C48" s="12">
        <v>21</v>
      </c>
      <c r="D48" s="12">
        <v>4</v>
      </c>
      <c r="E48" s="12">
        <v>1</v>
      </c>
      <c r="F48" s="12">
        <v>1</v>
      </c>
      <c r="G48" s="12">
        <v>0</v>
      </c>
      <c r="H48" s="12">
        <v>0</v>
      </c>
      <c r="I48" s="12" t="str">
        <f t="shared" ca="1" si="0"/>
        <v>Female</v>
      </c>
      <c r="J48" s="12">
        <f t="shared" ca="1" si="1"/>
        <v>0.11</v>
      </c>
      <c r="K48" s="13" t="str">
        <f t="shared" ca="1" si="2"/>
        <v>No</v>
      </c>
    </row>
    <row r="49" spans="1:11" x14ac:dyDescent="0.2">
      <c r="A49" s="11" t="s">
        <v>29</v>
      </c>
      <c r="B49" s="12">
        <v>9</v>
      </c>
      <c r="C49" s="12">
        <v>116</v>
      </c>
      <c r="D49" s="12">
        <v>5</v>
      </c>
      <c r="E49" s="12">
        <v>1</v>
      </c>
      <c r="F49" s="12">
        <v>1</v>
      </c>
      <c r="G49" s="12">
        <v>0</v>
      </c>
      <c r="H49" s="12">
        <v>0</v>
      </c>
      <c r="I49" s="12" t="str">
        <f t="shared" ca="1" si="0"/>
        <v>Male</v>
      </c>
      <c r="J49" s="12">
        <f t="shared" ca="1" si="1"/>
        <v>2.12</v>
      </c>
      <c r="K49" s="13" t="str">
        <f t="shared" ca="1" si="2"/>
        <v>Yes</v>
      </c>
    </row>
    <row r="50" spans="1:11" x14ac:dyDescent="0.2">
      <c r="A50" s="11" t="s">
        <v>45</v>
      </c>
      <c r="B50" s="12">
        <v>7</v>
      </c>
      <c r="C50" s="12">
        <v>118</v>
      </c>
      <c r="D50" s="12">
        <v>5</v>
      </c>
      <c r="E50" s="12">
        <v>1</v>
      </c>
      <c r="F50" s="12">
        <v>1</v>
      </c>
      <c r="G50" s="12">
        <v>0</v>
      </c>
      <c r="H50" s="12">
        <v>0</v>
      </c>
      <c r="I50" s="12" t="str">
        <f t="shared" ca="1" si="0"/>
        <v>Male</v>
      </c>
      <c r="J50" s="12">
        <f t="shared" ca="1" si="1"/>
        <v>4.01</v>
      </c>
      <c r="K50" s="13" t="str">
        <f t="shared" ca="1" si="2"/>
        <v>No</v>
      </c>
    </row>
    <row r="51" spans="1:11" x14ac:dyDescent="0.2">
      <c r="A51" s="11" t="s">
        <v>33</v>
      </c>
      <c r="B51" s="12">
        <v>11</v>
      </c>
      <c r="C51" s="12">
        <v>16</v>
      </c>
      <c r="D51" s="12">
        <v>2</v>
      </c>
      <c r="E51" s="12">
        <v>1</v>
      </c>
      <c r="F51" s="12">
        <v>1</v>
      </c>
      <c r="G51" s="12">
        <v>0</v>
      </c>
      <c r="H51" s="12">
        <v>0</v>
      </c>
      <c r="I51" s="12" t="str">
        <f t="shared" ca="1" si="0"/>
        <v>Male</v>
      </c>
      <c r="J51" s="12">
        <f t="shared" ca="1" si="1"/>
        <v>2.1</v>
      </c>
      <c r="K51" s="13" t="str">
        <f t="shared" ca="1" si="2"/>
        <v>No</v>
      </c>
    </row>
    <row r="52" spans="1:11" x14ac:dyDescent="0.2">
      <c r="A52" s="11" t="s">
        <v>69</v>
      </c>
      <c r="B52" s="12">
        <v>11</v>
      </c>
      <c r="C52" s="12">
        <v>43</v>
      </c>
      <c r="D52" s="12">
        <v>1</v>
      </c>
      <c r="E52" s="12">
        <v>0</v>
      </c>
      <c r="F52" s="12">
        <v>1</v>
      </c>
      <c r="G52" s="12">
        <v>0</v>
      </c>
      <c r="H52" s="12">
        <v>0</v>
      </c>
      <c r="I52" s="12" t="str">
        <f t="shared" ca="1" si="0"/>
        <v>Female</v>
      </c>
      <c r="J52" s="12">
        <f t="shared" ca="1" si="1"/>
        <v>3.29</v>
      </c>
      <c r="K52" s="13" t="str">
        <f t="shared" ca="1" si="2"/>
        <v>No</v>
      </c>
    </row>
    <row r="53" spans="1:11" x14ac:dyDescent="0.2">
      <c r="A53" s="11" t="s">
        <v>67</v>
      </c>
      <c r="B53" s="12">
        <v>8</v>
      </c>
      <c r="C53" s="12">
        <v>21</v>
      </c>
      <c r="D53" s="12">
        <v>7</v>
      </c>
      <c r="E53" s="12">
        <v>0</v>
      </c>
      <c r="F53" s="12">
        <v>0</v>
      </c>
      <c r="G53" s="12">
        <v>0</v>
      </c>
      <c r="H53" s="12">
        <v>0</v>
      </c>
      <c r="I53" s="12" t="str">
        <f t="shared" ca="1" si="0"/>
        <v>Male</v>
      </c>
      <c r="J53" s="12">
        <f t="shared" ca="1" si="1"/>
        <v>4.17</v>
      </c>
      <c r="K53" s="13" t="str">
        <f t="shared" ca="1" si="2"/>
        <v>No</v>
      </c>
    </row>
    <row r="54" spans="1:11" x14ac:dyDescent="0.2">
      <c r="A54" s="11" t="s">
        <v>64</v>
      </c>
      <c r="B54" s="12">
        <v>8</v>
      </c>
      <c r="C54" s="12">
        <v>20</v>
      </c>
      <c r="D54" s="12">
        <v>3</v>
      </c>
      <c r="E54" s="12">
        <v>0</v>
      </c>
      <c r="F54" s="12">
        <v>0</v>
      </c>
      <c r="G54" s="12">
        <v>0</v>
      </c>
      <c r="H54" s="12">
        <v>0</v>
      </c>
      <c r="I54" s="12" t="str">
        <f t="shared" ca="1" si="0"/>
        <v>Female</v>
      </c>
      <c r="J54" s="12">
        <f t="shared" ca="1" si="1"/>
        <v>3.92</v>
      </c>
      <c r="K54" s="13" t="str">
        <f t="shared" ca="1" si="2"/>
        <v>No</v>
      </c>
    </row>
    <row r="55" spans="1:11" x14ac:dyDescent="0.2">
      <c r="A55" s="11" t="s">
        <v>72</v>
      </c>
      <c r="B55" s="12">
        <v>9</v>
      </c>
      <c r="C55" s="12">
        <v>15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  <c r="I55" s="12" t="str">
        <f t="shared" ca="1" si="0"/>
        <v>Male</v>
      </c>
      <c r="J55" s="12">
        <f t="shared" ca="1" si="1"/>
        <v>2.0499999999999998</v>
      </c>
      <c r="K55" s="13" t="str">
        <f t="shared" ca="1" si="2"/>
        <v>No</v>
      </c>
    </row>
    <row r="56" spans="1:11" x14ac:dyDescent="0.2">
      <c r="A56" s="11" t="s">
        <v>68</v>
      </c>
      <c r="B56" s="12">
        <v>4</v>
      </c>
      <c r="C56" s="12">
        <v>13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 t="str">
        <f t="shared" ca="1" si="0"/>
        <v>Male</v>
      </c>
      <c r="J56" s="12">
        <f t="shared" ca="1" si="1"/>
        <v>1.67</v>
      </c>
      <c r="K56" s="13" t="str">
        <f t="shared" ca="1" si="2"/>
        <v>No</v>
      </c>
    </row>
    <row r="57" spans="1:11" x14ac:dyDescent="0.2">
      <c r="A57" s="11" t="s">
        <v>27</v>
      </c>
      <c r="B57" s="12">
        <v>3</v>
      </c>
      <c r="C57" s="12">
        <v>10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 t="str">
        <f t="shared" ca="1" si="0"/>
        <v>Male</v>
      </c>
      <c r="J57" s="12">
        <f t="shared" ca="1" si="1"/>
        <v>0.45</v>
      </c>
      <c r="K57" s="13" t="str">
        <f t="shared" ca="1" si="2"/>
        <v>No</v>
      </c>
    </row>
    <row r="58" spans="1:11" x14ac:dyDescent="0.2">
      <c r="A58" s="11" t="s">
        <v>34</v>
      </c>
      <c r="B58" s="12">
        <v>3</v>
      </c>
      <c r="C58" s="12">
        <v>5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 t="str">
        <f t="shared" ca="1" si="0"/>
        <v>Female</v>
      </c>
      <c r="J58" s="12">
        <f t="shared" ca="1" si="1"/>
        <v>0.86</v>
      </c>
      <c r="K58" s="13" t="str">
        <f t="shared" ca="1" si="2"/>
        <v>Yes</v>
      </c>
    </row>
    <row r="59" spans="1:11" x14ac:dyDescent="0.2">
      <c r="A59" s="11" t="s">
        <v>53</v>
      </c>
      <c r="B59" s="12">
        <v>5</v>
      </c>
      <c r="C59" s="12">
        <v>4</v>
      </c>
      <c r="D59" s="12">
        <v>1</v>
      </c>
      <c r="E59" s="12">
        <v>0</v>
      </c>
      <c r="F59" s="12">
        <v>0</v>
      </c>
      <c r="G59" s="12">
        <v>0</v>
      </c>
      <c r="H59" s="12">
        <v>0</v>
      </c>
      <c r="I59" s="12" t="str">
        <f t="shared" ca="1" si="0"/>
        <v>Male</v>
      </c>
      <c r="J59" s="12">
        <f t="shared" ca="1" si="1"/>
        <v>0.21</v>
      </c>
      <c r="K59" s="13" t="str">
        <f t="shared" ca="1" si="2"/>
        <v>No</v>
      </c>
    </row>
    <row r="60" spans="1:11" x14ac:dyDescent="0.2">
      <c r="A60" s="11" t="s">
        <v>73</v>
      </c>
      <c r="B60" s="12">
        <v>1</v>
      </c>
      <c r="C60" s="12">
        <v>2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 t="str">
        <f t="shared" ca="1" si="0"/>
        <v>Male</v>
      </c>
      <c r="J60" s="12">
        <f t="shared" ca="1" si="1"/>
        <v>2.13</v>
      </c>
      <c r="K60" s="13" t="str">
        <f t="shared" ca="1" si="2"/>
        <v>Yes</v>
      </c>
    </row>
    <row r="61" spans="1:11" x14ac:dyDescent="0.2">
      <c r="A61" s="11" t="s">
        <v>42</v>
      </c>
      <c r="B61" s="12">
        <v>2</v>
      </c>
      <c r="C61" s="12">
        <v>2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 t="str">
        <f t="shared" ca="1" si="0"/>
        <v>Female</v>
      </c>
      <c r="J61" s="12">
        <f t="shared" ca="1" si="1"/>
        <v>2.0499999999999998</v>
      </c>
      <c r="K61" s="13" t="str">
        <f t="shared" ca="1" si="2"/>
        <v>No</v>
      </c>
    </row>
    <row r="62" spans="1:11" x14ac:dyDescent="0.2">
      <c r="A62" s="11" t="s">
        <v>60</v>
      </c>
      <c r="B62" s="12">
        <v>1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 t="str">
        <f t="shared" ca="1" si="0"/>
        <v>Male</v>
      </c>
      <c r="J62" s="12">
        <f t="shared" ca="1" si="1"/>
        <v>1.94</v>
      </c>
      <c r="K62" s="13" t="str">
        <f t="shared" ca="1" si="2"/>
        <v>Yes</v>
      </c>
    </row>
    <row r="63" spans="1:11" x14ac:dyDescent="0.2">
      <c r="A63" s="11" t="s">
        <v>57</v>
      </c>
      <c r="B63" s="12">
        <v>1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 t="str">
        <f t="shared" ca="1" si="0"/>
        <v>Male</v>
      </c>
      <c r="J63" s="12">
        <f t="shared" ca="1" si="1"/>
        <v>3.9</v>
      </c>
      <c r="K63" s="13" t="str">
        <f t="shared" ca="1" si="2"/>
        <v>Yes</v>
      </c>
    </row>
    <row r="64" spans="1:11" x14ac:dyDescent="0.2">
      <c r="A64" s="11" t="s">
        <v>59</v>
      </c>
      <c r="B64" s="12">
        <v>1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 t="str">
        <f t="shared" ca="1" si="0"/>
        <v>Male</v>
      </c>
      <c r="J64" s="12">
        <f t="shared" ca="1" si="1"/>
        <v>3.58</v>
      </c>
      <c r="K64" s="13" t="str">
        <f t="shared" ca="1" si="2"/>
        <v>Yes</v>
      </c>
    </row>
    <row r="65" spans="1:11" x14ac:dyDescent="0.2">
      <c r="A65" s="11" t="s">
        <v>74</v>
      </c>
      <c r="B65" s="12">
        <v>1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 t="str">
        <f t="shared" ca="1" si="0"/>
        <v>Male</v>
      </c>
      <c r="J65" s="12">
        <f t="shared" ca="1" si="1"/>
        <v>2.88</v>
      </c>
      <c r="K65" s="13" t="str">
        <f t="shared" ca="1" si="2"/>
        <v>No</v>
      </c>
    </row>
    <row r="66" spans="1:11" x14ac:dyDescent="0.2">
      <c r="A66" s="11" t="s">
        <v>75</v>
      </c>
      <c r="B66" s="12">
        <v>1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 t="str">
        <f t="shared" ref="I66:I67" ca="1" si="3">CHOOSE(RANDBETWEEN(1,2),"Male","Female")</f>
        <v>Female</v>
      </c>
      <c r="J66" s="12">
        <f t="shared" ref="J66:J67" ca="1" si="4">ROUND(RAND()*4.33,2)</f>
        <v>0.76</v>
      </c>
      <c r="K66" s="13" t="str">
        <f t="shared" ref="K66:K67" ca="1" si="5">IF(RANDBETWEEN(1,10)&lt;=3,"Yes","No")</f>
        <v>No</v>
      </c>
    </row>
    <row r="67" spans="1:11" x14ac:dyDescent="0.2">
      <c r="A67" s="14" t="s">
        <v>58</v>
      </c>
      <c r="B67" s="15">
        <v>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 t="str">
        <f t="shared" ca="1" si="3"/>
        <v>Male</v>
      </c>
      <c r="J67" s="15">
        <f t="shared" ca="1" si="4"/>
        <v>1.03</v>
      </c>
      <c r="K67" s="16" t="str">
        <f t="shared" ca="1" si="5"/>
        <v>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2D6C-FD7F-4292-AAEB-0EA6A91ED1FD}">
  <dimension ref="A1:R23"/>
  <sheetViews>
    <sheetView zoomScale="165" zoomScaleNormal="85" workbookViewId="0">
      <selection activeCell="G9" sqref="G9"/>
    </sheetView>
  </sheetViews>
  <sheetFormatPr baseColWidth="10" defaultColWidth="8.83203125" defaultRowHeight="15" x14ac:dyDescent="0.2"/>
  <cols>
    <col min="1" max="1" width="28.33203125" style="3" customWidth="1"/>
    <col min="2" max="2" width="17.6640625" style="3" customWidth="1"/>
    <col min="3" max="3" width="11.1640625" style="3" bestFit="1" customWidth="1"/>
    <col min="4" max="4" width="16.6640625" style="3" customWidth="1"/>
    <col min="5" max="5" width="17.33203125" style="3" customWidth="1"/>
    <col min="6" max="6" width="15.5" style="3" customWidth="1"/>
    <col min="7" max="7" width="15.6640625" style="3" customWidth="1"/>
    <col min="8" max="8" width="18.83203125" style="3" customWidth="1"/>
    <col min="9" max="9" width="17.5" style="3" bestFit="1" customWidth="1"/>
    <col min="10" max="10" width="12.5" style="3" bestFit="1" customWidth="1"/>
    <col min="11" max="11" width="18.5" style="3" bestFit="1" customWidth="1"/>
    <col min="12" max="12" width="20.83203125" style="3" customWidth="1"/>
    <col min="13" max="13" width="22.1640625" style="3" bestFit="1" customWidth="1"/>
    <col min="14" max="14" width="41.5" style="3" bestFit="1" customWidth="1"/>
    <col min="15" max="15" width="34.83203125" style="3" bestFit="1" customWidth="1"/>
    <col min="16" max="16" width="51.33203125" style="3" bestFit="1" customWidth="1"/>
    <col min="17" max="17" width="24.83203125" style="3" bestFit="1" customWidth="1"/>
    <col min="18" max="18" width="41.83203125" style="3" bestFit="1" customWidth="1"/>
    <col min="19" max="16384" width="8.83203125" style="3"/>
  </cols>
  <sheetData>
    <row r="1" spans="1:18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76</v>
      </c>
      <c r="J1" s="18" t="s">
        <v>77</v>
      </c>
      <c r="K1" s="18" t="s">
        <v>78</v>
      </c>
      <c r="L1" s="18" t="s">
        <v>79</v>
      </c>
      <c r="M1" s="18" t="s">
        <v>80</v>
      </c>
      <c r="N1" s="18" t="s">
        <v>81</v>
      </c>
      <c r="O1" s="18" t="s">
        <v>82</v>
      </c>
      <c r="P1" s="18" t="s">
        <v>83</v>
      </c>
      <c r="Q1" s="18" t="s">
        <v>84</v>
      </c>
      <c r="R1" s="19" t="s">
        <v>86</v>
      </c>
    </row>
    <row r="2" spans="1:18" x14ac:dyDescent="0.2">
      <c r="A2" s="20" t="s">
        <v>15</v>
      </c>
      <c r="B2" s="22">
        <v>2</v>
      </c>
      <c r="C2" s="22">
        <v>14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 t="str">
        <f t="shared" ref="I2:I23" ca="1" si="0">IF(RANDBETWEEN(1,2)=1,"Male","Female")</f>
        <v>Female</v>
      </c>
      <c r="J2" s="24">
        <f t="shared" ref="J2:J23" ca="1" si="1">ROUND(RAND()*4.33,2)</f>
        <v>2.33</v>
      </c>
      <c r="K2" s="22" t="str">
        <f t="shared" ref="K2:K23" ca="1" si="2">IF(RANDBETWEEN(1,10)&lt;=3,"Yes","No")</f>
        <v>No</v>
      </c>
      <c r="L2" s="25">
        <f t="shared" ref="L2:L23" ca="1" si="3">RANDBETWEEN(1,12)</f>
        <v>5</v>
      </c>
      <c r="M2" s="22" t="str">
        <f t="shared" ref="M2:M23" ca="1" si="4">CHOOSE(RANDBETWEEN(1,3),"Career","Personal Growth","Cultural")</f>
        <v>Cultural</v>
      </c>
      <c r="N2" s="25">
        <f t="shared" ref="N2:N23" ca="1" si="5">RANDBETWEEN(1,5)</f>
        <v>2</v>
      </c>
      <c r="O2" s="25">
        <f t="shared" ref="O2:O23" ca="1" si="6">RANDBETWEEN(0,100)</f>
        <v>67</v>
      </c>
      <c r="P2" s="22" t="str">
        <f t="shared" ref="P2:P23" ca="1" si="7">IF(RANDBETWEEN(1,10)&lt;=4,"Yes","No")</f>
        <v>Yes</v>
      </c>
      <c r="Q2" s="22" t="str">
        <f t="shared" ref="Q2:Q23" ca="1" si="8">CHOOSE(RANDBETWEEN(1,3),"Burnaby","Surrey","Vancouver")</f>
        <v>Vancouver</v>
      </c>
      <c r="R2" s="26" t="str">
        <f t="shared" ref="R2:R23" ca="1" si="9">IF(RANDBETWEEN(1,10)&lt;=2,"Yes","No")</f>
        <v>No</v>
      </c>
    </row>
    <row r="3" spans="1:18" x14ac:dyDescent="0.2">
      <c r="A3" s="20" t="s">
        <v>63</v>
      </c>
      <c r="B3" s="22">
        <v>1</v>
      </c>
      <c r="C3" s="22">
        <v>7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 t="str">
        <f t="shared" ca="1" si="0"/>
        <v>Male</v>
      </c>
      <c r="J3" s="24">
        <f t="shared" ca="1" si="1"/>
        <v>4.13</v>
      </c>
      <c r="K3" s="22" t="str">
        <f t="shared" ca="1" si="2"/>
        <v>Yes</v>
      </c>
      <c r="L3" s="25">
        <f t="shared" ca="1" si="3"/>
        <v>1</v>
      </c>
      <c r="M3" s="22" t="str">
        <f t="shared" ca="1" si="4"/>
        <v>Personal Growth</v>
      </c>
      <c r="N3" s="25">
        <f t="shared" ca="1" si="5"/>
        <v>5</v>
      </c>
      <c r="O3" s="25">
        <f t="shared" ca="1" si="6"/>
        <v>35</v>
      </c>
      <c r="P3" s="22" t="str">
        <f t="shared" ca="1" si="7"/>
        <v>Yes</v>
      </c>
      <c r="Q3" s="22" t="str">
        <f t="shared" ca="1" si="8"/>
        <v>Burnaby</v>
      </c>
      <c r="R3" s="26" t="str">
        <f t="shared" ca="1" si="9"/>
        <v>No</v>
      </c>
    </row>
    <row r="4" spans="1:18" x14ac:dyDescent="0.2">
      <c r="A4" s="20" t="s">
        <v>14</v>
      </c>
      <c r="B4" s="22">
        <v>1</v>
      </c>
      <c r="C4" s="22">
        <v>6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 t="str">
        <f t="shared" ca="1" si="0"/>
        <v>Female</v>
      </c>
      <c r="J4" s="24">
        <f t="shared" ca="1" si="1"/>
        <v>1.31</v>
      </c>
      <c r="K4" s="22" t="str">
        <f t="shared" ca="1" si="2"/>
        <v>No</v>
      </c>
      <c r="L4" s="25">
        <f t="shared" ca="1" si="3"/>
        <v>1</v>
      </c>
      <c r="M4" s="22" t="str">
        <f t="shared" ca="1" si="4"/>
        <v>Personal Growth</v>
      </c>
      <c r="N4" s="25">
        <f t="shared" ca="1" si="5"/>
        <v>2</v>
      </c>
      <c r="O4" s="25">
        <f t="shared" ca="1" si="6"/>
        <v>78</v>
      </c>
      <c r="P4" s="22" t="str">
        <f t="shared" ca="1" si="7"/>
        <v>Yes</v>
      </c>
      <c r="Q4" s="22" t="str">
        <f t="shared" ca="1" si="8"/>
        <v>Surrey</v>
      </c>
      <c r="R4" s="26" t="str">
        <f t="shared" ca="1" si="9"/>
        <v>No</v>
      </c>
    </row>
    <row r="5" spans="1:18" x14ac:dyDescent="0.2">
      <c r="A5" s="20" t="s">
        <v>42</v>
      </c>
      <c r="B5" s="22">
        <v>1</v>
      </c>
      <c r="C5" s="22">
        <v>5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 t="str">
        <f t="shared" ca="1" si="0"/>
        <v>Female</v>
      </c>
      <c r="J5" s="24">
        <f t="shared" ca="1" si="1"/>
        <v>0.86</v>
      </c>
      <c r="K5" s="22" t="str">
        <f t="shared" ca="1" si="2"/>
        <v>Yes</v>
      </c>
      <c r="L5" s="25">
        <f t="shared" ca="1" si="3"/>
        <v>9</v>
      </c>
      <c r="M5" s="22" t="str">
        <f t="shared" ca="1" si="4"/>
        <v>Cultural</v>
      </c>
      <c r="N5" s="25">
        <f t="shared" ca="1" si="5"/>
        <v>1</v>
      </c>
      <c r="O5" s="25">
        <f t="shared" ca="1" si="6"/>
        <v>73</v>
      </c>
      <c r="P5" s="22" t="str">
        <f t="shared" ca="1" si="7"/>
        <v>No</v>
      </c>
      <c r="Q5" s="22" t="str">
        <f t="shared" ca="1" si="8"/>
        <v>Burnaby</v>
      </c>
      <c r="R5" s="26" t="str">
        <f t="shared" ca="1" si="9"/>
        <v>Yes</v>
      </c>
    </row>
    <row r="6" spans="1:18" x14ac:dyDescent="0.2">
      <c r="A6" s="20" t="s">
        <v>54</v>
      </c>
      <c r="B6" s="22">
        <v>1</v>
      </c>
      <c r="C6" s="22">
        <v>5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 t="str">
        <f t="shared" ca="1" si="0"/>
        <v>Male</v>
      </c>
      <c r="J6" s="24">
        <f t="shared" ca="1" si="1"/>
        <v>3.44</v>
      </c>
      <c r="K6" s="22" t="str">
        <f t="shared" ca="1" si="2"/>
        <v>No</v>
      </c>
      <c r="L6" s="25">
        <f t="shared" ca="1" si="3"/>
        <v>8</v>
      </c>
      <c r="M6" s="22" t="str">
        <f t="shared" ca="1" si="4"/>
        <v>Career</v>
      </c>
      <c r="N6" s="25">
        <f t="shared" ca="1" si="5"/>
        <v>4</v>
      </c>
      <c r="O6" s="25">
        <f t="shared" ca="1" si="6"/>
        <v>28</v>
      </c>
      <c r="P6" s="22" t="str">
        <f t="shared" ca="1" si="7"/>
        <v>No</v>
      </c>
      <c r="Q6" s="22" t="str">
        <f t="shared" ca="1" si="8"/>
        <v>Vancouver</v>
      </c>
      <c r="R6" s="26" t="str">
        <f t="shared" ca="1" si="9"/>
        <v>No</v>
      </c>
    </row>
    <row r="7" spans="1:18" x14ac:dyDescent="0.2">
      <c r="A7" s="20" t="s">
        <v>55</v>
      </c>
      <c r="B7" s="22">
        <v>1</v>
      </c>
      <c r="C7" s="22">
        <v>5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 t="str">
        <f t="shared" ca="1" si="0"/>
        <v>Female</v>
      </c>
      <c r="J7" s="24">
        <f t="shared" ca="1" si="1"/>
        <v>0.48</v>
      </c>
      <c r="K7" s="22" t="str">
        <f t="shared" ca="1" si="2"/>
        <v>No</v>
      </c>
      <c r="L7" s="25">
        <f t="shared" ca="1" si="3"/>
        <v>6</v>
      </c>
      <c r="M7" s="22" t="str">
        <f t="shared" ca="1" si="4"/>
        <v>Cultural</v>
      </c>
      <c r="N7" s="25">
        <f t="shared" ca="1" si="5"/>
        <v>3</v>
      </c>
      <c r="O7" s="25">
        <f t="shared" ca="1" si="6"/>
        <v>28</v>
      </c>
      <c r="P7" s="22" t="str">
        <f t="shared" ca="1" si="7"/>
        <v>Yes</v>
      </c>
      <c r="Q7" s="22" t="str">
        <f t="shared" ca="1" si="8"/>
        <v>Vancouver</v>
      </c>
      <c r="R7" s="26" t="str">
        <f t="shared" ca="1" si="9"/>
        <v>No</v>
      </c>
    </row>
    <row r="8" spans="1:18" x14ac:dyDescent="0.2">
      <c r="A8" s="20" t="s">
        <v>8</v>
      </c>
      <c r="B8" s="22">
        <v>6</v>
      </c>
      <c r="C8" s="22">
        <v>2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 t="str">
        <f t="shared" ca="1" si="0"/>
        <v>Female</v>
      </c>
      <c r="J8" s="24">
        <f t="shared" ca="1" si="1"/>
        <v>2.92</v>
      </c>
      <c r="K8" s="22" t="str">
        <f t="shared" ca="1" si="2"/>
        <v>No</v>
      </c>
      <c r="L8" s="25">
        <f t="shared" ca="1" si="3"/>
        <v>10</v>
      </c>
      <c r="M8" s="22" t="str">
        <f t="shared" ca="1" si="4"/>
        <v>Cultural</v>
      </c>
      <c r="N8" s="25">
        <f t="shared" ca="1" si="5"/>
        <v>5</v>
      </c>
      <c r="O8" s="25">
        <f t="shared" ca="1" si="6"/>
        <v>32</v>
      </c>
      <c r="P8" s="22" t="str">
        <f t="shared" ca="1" si="7"/>
        <v>Yes</v>
      </c>
      <c r="Q8" s="22" t="str">
        <f t="shared" ca="1" si="8"/>
        <v>Vancouver</v>
      </c>
      <c r="R8" s="26" t="str">
        <f t="shared" ca="1" si="9"/>
        <v>No</v>
      </c>
    </row>
    <row r="9" spans="1:18" x14ac:dyDescent="0.2">
      <c r="A9" s="20" t="s">
        <v>50</v>
      </c>
      <c r="B9" s="22">
        <v>1</v>
      </c>
      <c r="C9" s="22">
        <v>1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 t="str">
        <f t="shared" ca="1" si="0"/>
        <v>Female</v>
      </c>
      <c r="J9" s="24">
        <f t="shared" ca="1" si="1"/>
        <v>1.29</v>
      </c>
      <c r="K9" s="22" t="str">
        <f t="shared" ca="1" si="2"/>
        <v>No</v>
      </c>
      <c r="L9" s="25">
        <f t="shared" ca="1" si="3"/>
        <v>12</v>
      </c>
      <c r="M9" s="22" t="str">
        <f t="shared" ca="1" si="4"/>
        <v>Career</v>
      </c>
      <c r="N9" s="25">
        <f t="shared" ca="1" si="5"/>
        <v>5</v>
      </c>
      <c r="O9" s="25">
        <f t="shared" ca="1" si="6"/>
        <v>88</v>
      </c>
      <c r="P9" s="22" t="str">
        <f t="shared" ca="1" si="7"/>
        <v>No</v>
      </c>
      <c r="Q9" s="22" t="str">
        <f t="shared" ca="1" si="8"/>
        <v>Surrey</v>
      </c>
      <c r="R9" s="26" t="str">
        <f t="shared" ca="1" si="9"/>
        <v>No</v>
      </c>
    </row>
    <row r="10" spans="1:18" x14ac:dyDescent="0.2">
      <c r="A10" s="20" t="s">
        <v>22</v>
      </c>
      <c r="B10" s="22">
        <v>1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 t="str">
        <f t="shared" ca="1" si="0"/>
        <v>Female</v>
      </c>
      <c r="J10" s="24">
        <f t="shared" ca="1" si="1"/>
        <v>4.24</v>
      </c>
      <c r="K10" s="22" t="str">
        <f t="shared" ca="1" si="2"/>
        <v>No</v>
      </c>
      <c r="L10" s="25">
        <f t="shared" ca="1" si="3"/>
        <v>7</v>
      </c>
      <c r="M10" s="22" t="str">
        <f t="shared" ca="1" si="4"/>
        <v>Personal Growth</v>
      </c>
      <c r="N10" s="25">
        <f t="shared" ca="1" si="5"/>
        <v>4</v>
      </c>
      <c r="O10" s="25">
        <f t="shared" ca="1" si="6"/>
        <v>40</v>
      </c>
      <c r="P10" s="22" t="str">
        <f t="shared" ca="1" si="7"/>
        <v>Yes</v>
      </c>
      <c r="Q10" s="22" t="str">
        <f t="shared" ca="1" si="8"/>
        <v>Burnaby</v>
      </c>
      <c r="R10" s="26" t="str">
        <f t="shared" ca="1" si="9"/>
        <v>No</v>
      </c>
    </row>
    <row r="11" spans="1:18" x14ac:dyDescent="0.2">
      <c r="A11" s="20" t="s">
        <v>17</v>
      </c>
      <c r="B11" s="22">
        <v>1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 t="str">
        <f t="shared" ca="1" si="0"/>
        <v>Male</v>
      </c>
      <c r="J11" s="24">
        <f t="shared" ca="1" si="1"/>
        <v>2.52</v>
      </c>
      <c r="K11" s="22" t="str">
        <f t="shared" ca="1" si="2"/>
        <v>No</v>
      </c>
      <c r="L11" s="25">
        <f t="shared" ca="1" si="3"/>
        <v>3</v>
      </c>
      <c r="M11" s="22" t="str">
        <f t="shared" ca="1" si="4"/>
        <v>Cultural</v>
      </c>
      <c r="N11" s="25">
        <f t="shared" ca="1" si="5"/>
        <v>5</v>
      </c>
      <c r="O11" s="25">
        <f t="shared" ca="1" si="6"/>
        <v>64</v>
      </c>
      <c r="P11" s="22" t="str">
        <f t="shared" ca="1" si="7"/>
        <v>No</v>
      </c>
      <c r="Q11" s="22" t="str">
        <f t="shared" ca="1" si="8"/>
        <v>Surrey</v>
      </c>
      <c r="R11" s="26" t="str">
        <f t="shared" ca="1" si="9"/>
        <v>Yes</v>
      </c>
    </row>
    <row r="12" spans="1:18" x14ac:dyDescent="0.2">
      <c r="A12" s="20" t="s">
        <v>37</v>
      </c>
      <c r="B12" s="22">
        <v>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 t="str">
        <f t="shared" ca="1" si="0"/>
        <v>Male</v>
      </c>
      <c r="J12" s="24">
        <f t="shared" ca="1" si="1"/>
        <v>1.3</v>
      </c>
      <c r="K12" s="22" t="str">
        <f t="shared" ca="1" si="2"/>
        <v>No</v>
      </c>
      <c r="L12" s="25">
        <f t="shared" ca="1" si="3"/>
        <v>5</v>
      </c>
      <c r="M12" s="22" t="str">
        <f t="shared" ca="1" si="4"/>
        <v>Career</v>
      </c>
      <c r="N12" s="25">
        <f t="shared" ca="1" si="5"/>
        <v>4</v>
      </c>
      <c r="O12" s="25">
        <f t="shared" ca="1" si="6"/>
        <v>87</v>
      </c>
      <c r="P12" s="22" t="str">
        <f t="shared" ca="1" si="7"/>
        <v>No</v>
      </c>
      <c r="Q12" s="22" t="str">
        <f t="shared" ca="1" si="8"/>
        <v>Vancouver</v>
      </c>
      <c r="R12" s="26" t="str">
        <f t="shared" ca="1" si="9"/>
        <v>No</v>
      </c>
    </row>
    <row r="13" spans="1:18" x14ac:dyDescent="0.2">
      <c r="A13" s="20" t="s">
        <v>29</v>
      </c>
      <c r="B13" s="22">
        <v>1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 t="str">
        <f t="shared" ca="1" si="0"/>
        <v>Female</v>
      </c>
      <c r="J13" s="24">
        <f t="shared" ca="1" si="1"/>
        <v>4.1900000000000004</v>
      </c>
      <c r="K13" s="22" t="str">
        <f t="shared" ca="1" si="2"/>
        <v>No</v>
      </c>
      <c r="L13" s="25">
        <f t="shared" ca="1" si="3"/>
        <v>9</v>
      </c>
      <c r="M13" s="22" t="str">
        <f t="shared" ca="1" si="4"/>
        <v>Career</v>
      </c>
      <c r="N13" s="25">
        <f t="shared" ca="1" si="5"/>
        <v>4</v>
      </c>
      <c r="O13" s="25">
        <f t="shared" ca="1" si="6"/>
        <v>2</v>
      </c>
      <c r="P13" s="22" t="str">
        <f t="shared" ca="1" si="7"/>
        <v>No</v>
      </c>
      <c r="Q13" s="22" t="str">
        <f t="shared" ca="1" si="8"/>
        <v>Vancouver</v>
      </c>
      <c r="R13" s="26" t="str">
        <f t="shared" ca="1" si="9"/>
        <v>Yes</v>
      </c>
    </row>
    <row r="14" spans="1:18" x14ac:dyDescent="0.2">
      <c r="A14" s="20" t="s">
        <v>18</v>
      </c>
      <c r="B14" s="22">
        <v>1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 t="str">
        <f t="shared" ca="1" si="0"/>
        <v>Male</v>
      </c>
      <c r="J14" s="24">
        <f t="shared" ca="1" si="1"/>
        <v>4.3099999999999996</v>
      </c>
      <c r="K14" s="22" t="str">
        <f t="shared" ca="1" si="2"/>
        <v>No</v>
      </c>
      <c r="L14" s="25">
        <f t="shared" ca="1" si="3"/>
        <v>7</v>
      </c>
      <c r="M14" s="22" t="str">
        <f t="shared" ca="1" si="4"/>
        <v>Cultural</v>
      </c>
      <c r="N14" s="25">
        <f t="shared" ca="1" si="5"/>
        <v>2</v>
      </c>
      <c r="O14" s="25">
        <f t="shared" ca="1" si="6"/>
        <v>90</v>
      </c>
      <c r="P14" s="22" t="str">
        <f t="shared" ca="1" si="7"/>
        <v>No</v>
      </c>
      <c r="Q14" s="22" t="str">
        <f t="shared" ca="1" si="8"/>
        <v>Vancouver</v>
      </c>
      <c r="R14" s="26" t="str">
        <f t="shared" ca="1" si="9"/>
        <v>No</v>
      </c>
    </row>
    <row r="15" spans="1:18" x14ac:dyDescent="0.2">
      <c r="A15" s="20" t="s">
        <v>19</v>
      </c>
      <c r="B15" s="22">
        <v>1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 t="str">
        <f t="shared" ca="1" si="0"/>
        <v>Female</v>
      </c>
      <c r="J15" s="24">
        <f t="shared" ca="1" si="1"/>
        <v>0.49</v>
      </c>
      <c r="K15" s="22" t="str">
        <f t="shared" ca="1" si="2"/>
        <v>No</v>
      </c>
      <c r="L15" s="25">
        <f t="shared" ca="1" si="3"/>
        <v>5</v>
      </c>
      <c r="M15" s="22" t="str">
        <f t="shared" ca="1" si="4"/>
        <v>Personal Growth</v>
      </c>
      <c r="N15" s="25">
        <f t="shared" ca="1" si="5"/>
        <v>5</v>
      </c>
      <c r="O15" s="25">
        <f t="shared" ca="1" si="6"/>
        <v>27</v>
      </c>
      <c r="P15" s="22" t="str">
        <f t="shared" ca="1" si="7"/>
        <v>No</v>
      </c>
      <c r="Q15" s="22" t="str">
        <f t="shared" ca="1" si="8"/>
        <v>Burnaby</v>
      </c>
      <c r="R15" s="26" t="str">
        <f t="shared" ca="1" si="9"/>
        <v>No</v>
      </c>
    </row>
    <row r="16" spans="1:18" x14ac:dyDescent="0.2">
      <c r="A16" s="20" t="s">
        <v>26</v>
      </c>
      <c r="B16" s="22">
        <v>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 t="str">
        <f t="shared" ca="1" si="0"/>
        <v>Female</v>
      </c>
      <c r="J16" s="24">
        <f t="shared" ca="1" si="1"/>
        <v>2.83</v>
      </c>
      <c r="K16" s="22" t="str">
        <f t="shared" ca="1" si="2"/>
        <v>No</v>
      </c>
      <c r="L16" s="25">
        <f t="shared" ca="1" si="3"/>
        <v>9</v>
      </c>
      <c r="M16" s="22" t="str">
        <f t="shared" ca="1" si="4"/>
        <v>Cultural</v>
      </c>
      <c r="N16" s="25">
        <f t="shared" ca="1" si="5"/>
        <v>3</v>
      </c>
      <c r="O16" s="25">
        <f t="shared" ca="1" si="6"/>
        <v>20</v>
      </c>
      <c r="P16" s="22" t="str">
        <f t="shared" ca="1" si="7"/>
        <v>No</v>
      </c>
      <c r="Q16" s="22" t="str">
        <f t="shared" ca="1" si="8"/>
        <v>Surrey</v>
      </c>
      <c r="R16" s="26" t="str">
        <f t="shared" ca="1" si="9"/>
        <v>No</v>
      </c>
    </row>
    <row r="17" spans="1:18" x14ac:dyDescent="0.2">
      <c r="A17" s="20" t="s">
        <v>9</v>
      </c>
      <c r="B17" s="22">
        <v>1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 t="str">
        <f t="shared" ca="1" si="0"/>
        <v>Male</v>
      </c>
      <c r="J17" s="24">
        <f t="shared" ca="1" si="1"/>
        <v>0.56999999999999995</v>
      </c>
      <c r="K17" s="22" t="str">
        <f t="shared" ca="1" si="2"/>
        <v>No</v>
      </c>
      <c r="L17" s="25">
        <f t="shared" ca="1" si="3"/>
        <v>9</v>
      </c>
      <c r="M17" s="22" t="str">
        <f t="shared" ca="1" si="4"/>
        <v>Career</v>
      </c>
      <c r="N17" s="25">
        <f t="shared" ca="1" si="5"/>
        <v>4</v>
      </c>
      <c r="O17" s="25">
        <f t="shared" ca="1" si="6"/>
        <v>16</v>
      </c>
      <c r="P17" s="22" t="str">
        <f t="shared" ca="1" si="7"/>
        <v>No</v>
      </c>
      <c r="Q17" s="22" t="str">
        <f t="shared" ca="1" si="8"/>
        <v>Surrey</v>
      </c>
      <c r="R17" s="26" t="str">
        <f t="shared" ca="1" si="9"/>
        <v>Yes</v>
      </c>
    </row>
    <row r="18" spans="1:18" x14ac:dyDescent="0.2">
      <c r="A18" s="20" t="s">
        <v>21</v>
      </c>
      <c r="B18" s="22">
        <v>1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 t="str">
        <f t="shared" ca="1" si="0"/>
        <v>Female</v>
      </c>
      <c r="J18" s="24">
        <f t="shared" ca="1" si="1"/>
        <v>3.34</v>
      </c>
      <c r="K18" s="22" t="str">
        <f t="shared" ca="1" si="2"/>
        <v>Yes</v>
      </c>
      <c r="L18" s="25">
        <f t="shared" ca="1" si="3"/>
        <v>3</v>
      </c>
      <c r="M18" s="22" t="str">
        <f t="shared" ca="1" si="4"/>
        <v>Personal Growth</v>
      </c>
      <c r="N18" s="25">
        <f t="shared" ca="1" si="5"/>
        <v>5</v>
      </c>
      <c r="O18" s="25">
        <f t="shared" ca="1" si="6"/>
        <v>58</v>
      </c>
      <c r="P18" s="22" t="str">
        <f t="shared" ca="1" si="7"/>
        <v>No</v>
      </c>
      <c r="Q18" s="22" t="str">
        <f t="shared" ca="1" si="8"/>
        <v>Burnaby</v>
      </c>
      <c r="R18" s="26" t="str">
        <f t="shared" ca="1" si="9"/>
        <v>No</v>
      </c>
    </row>
    <row r="19" spans="1:18" x14ac:dyDescent="0.2">
      <c r="A19" s="20" t="s">
        <v>46</v>
      </c>
      <c r="B19" s="22">
        <v>1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 t="str">
        <f t="shared" ca="1" si="0"/>
        <v>Female</v>
      </c>
      <c r="J19" s="24">
        <f t="shared" ca="1" si="1"/>
        <v>1.28</v>
      </c>
      <c r="K19" s="22" t="str">
        <f t="shared" ca="1" si="2"/>
        <v>No</v>
      </c>
      <c r="L19" s="25">
        <f t="shared" ca="1" si="3"/>
        <v>11</v>
      </c>
      <c r="M19" s="22" t="str">
        <f t="shared" ca="1" si="4"/>
        <v>Cultural</v>
      </c>
      <c r="N19" s="25">
        <f t="shared" ca="1" si="5"/>
        <v>4</v>
      </c>
      <c r="O19" s="25">
        <f t="shared" ca="1" si="6"/>
        <v>76</v>
      </c>
      <c r="P19" s="22" t="str">
        <f t="shared" ca="1" si="7"/>
        <v>No</v>
      </c>
      <c r="Q19" s="22" t="str">
        <f t="shared" ca="1" si="8"/>
        <v>Burnaby</v>
      </c>
      <c r="R19" s="26" t="str">
        <f t="shared" ca="1" si="9"/>
        <v>No</v>
      </c>
    </row>
    <row r="20" spans="1:18" x14ac:dyDescent="0.2">
      <c r="A20" s="20" t="s">
        <v>48</v>
      </c>
      <c r="B20" s="22">
        <v>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 t="str">
        <f t="shared" ca="1" si="0"/>
        <v>Female</v>
      </c>
      <c r="J20" s="24">
        <f t="shared" ca="1" si="1"/>
        <v>2.41</v>
      </c>
      <c r="K20" s="22" t="str">
        <f t="shared" ca="1" si="2"/>
        <v>No</v>
      </c>
      <c r="L20" s="25">
        <f t="shared" ca="1" si="3"/>
        <v>6</v>
      </c>
      <c r="M20" s="22" t="str">
        <f t="shared" ca="1" si="4"/>
        <v>Cultural</v>
      </c>
      <c r="N20" s="25">
        <f t="shared" ca="1" si="5"/>
        <v>4</v>
      </c>
      <c r="O20" s="25">
        <f t="shared" ca="1" si="6"/>
        <v>85</v>
      </c>
      <c r="P20" s="22" t="str">
        <f t="shared" ca="1" si="7"/>
        <v>Yes</v>
      </c>
      <c r="Q20" s="22" t="str">
        <f t="shared" ca="1" si="8"/>
        <v>Burnaby</v>
      </c>
      <c r="R20" s="26" t="str">
        <f t="shared" ca="1" si="9"/>
        <v>No</v>
      </c>
    </row>
    <row r="21" spans="1:18" x14ac:dyDescent="0.2">
      <c r="A21" s="20" t="s">
        <v>49</v>
      </c>
      <c r="B21" s="22">
        <v>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 t="str">
        <f t="shared" ca="1" si="0"/>
        <v>Female</v>
      </c>
      <c r="J21" s="24">
        <f t="shared" ca="1" si="1"/>
        <v>0.08</v>
      </c>
      <c r="K21" s="22" t="str">
        <f t="shared" ca="1" si="2"/>
        <v>No</v>
      </c>
      <c r="L21" s="25">
        <f t="shared" ca="1" si="3"/>
        <v>2</v>
      </c>
      <c r="M21" s="22" t="str">
        <f t="shared" ca="1" si="4"/>
        <v>Personal Growth</v>
      </c>
      <c r="N21" s="25">
        <f t="shared" ca="1" si="5"/>
        <v>4</v>
      </c>
      <c r="O21" s="25">
        <f t="shared" ca="1" si="6"/>
        <v>15</v>
      </c>
      <c r="P21" s="22" t="str">
        <f t="shared" ca="1" si="7"/>
        <v>No</v>
      </c>
      <c r="Q21" s="22" t="str">
        <f t="shared" ca="1" si="8"/>
        <v>Vancouver</v>
      </c>
      <c r="R21" s="26" t="str">
        <f t="shared" ca="1" si="9"/>
        <v>Yes</v>
      </c>
    </row>
    <row r="22" spans="1:18" x14ac:dyDescent="0.2">
      <c r="A22" s="20" t="s">
        <v>36</v>
      </c>
      <c r="B22" s="22">
        <v>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 t="str">
        <f t="shared" ca="1" si="0"/>
        <v>Female</v>
      </c>
      <c r="J22" s="24">
        <f t="shared" ca="1" si="1"/>
        <v>1.92</v>
      </c>
      <c r="K22" s="22" t="str">
        <f t="shared" ca="1" si="2"/>
        <v>Yes</v>
      </c>
      <c r="L22" s="25">
        <f t="shared" ca="1" si="3"/>
        <v>5</v>
      </c>
      <c r="M22" s="22" t="str">
        <f t="shared" ca="1" si="4"/>
        <v>Cultural</v>
      </c>
      <c r="N22" s="25">
        <f t="shared" ca="1" si="5"/>
        <v>4</v>
      </c>
      <c r="O22" s="25">
        <f t="shared" ca="1" si="6"/>
        <v>90</v>
      </c>
      <c r="P22" s="22" t="str">
        <f t="shared" ca="1" si="7"/>
        <v>Yes</v>
      </c>
      <c r="Q22" s="22" t="str">
        <f t="shared" ca="1" si="8"/>
        <v>Burnaby</v>
      </c>
      <c r="R22" s="26" t="str">
        <f t="shared" ca="1" si="9"/>
        <v>No</v>
      </c>
    </row>
    <row r="23" spans="1:18" x14ac:dyDescent="0.2">
      <c r="A23" s="21" t="s">
        <v>61</v>
      </c>
      <c r="B23" s="23">
        <v>1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 t="str">
        <f t="shared" ca="1" si="0"/>
        <v>Male</v>
      </c>
      <c r="J23" s="27">
        <f t="shared" ca="1" si="1"/>
        <v>1.1599999999999999</v>
      </c>
      <c r="K23" s="23" t="str">
        <f t="shared" ca="1" si="2"/>
        <v>No</v>
      </c>
      <c r="L23" s="28">
        <f t="shared" ca="1" si="3"/>
        <v>4</v>
      </c>
      <c r="M23" s="23" t="str">
        <f t="shared" ca="1" si="4"/>
        <v>Cultural</v>
      </c>
      <c r="N23" s="28">
        <f t="shared" ca="1" si="5"/>
        <v>4</v>
      </c>
      <c r="O23" s="28">
        <f t="shared" ca="1" si="6"/>
        <v>82</v>
      </c>
      <c r="P23" s="23" t="str">
        <f t="shared" ca="1" si="7"/>
        <v>No</v>
      </c>
      <c r="Q23" s="23" t="str">
        <f t="shared" ca="1" si="8"/>
        <v>Surrey</v>
      </c>
      <c r="R23" s="29" t="str">
        <f t="shared" ca="1" si="9"/>
        <v>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26B1-0B1C-49FC-A14F-B6F98EE48FC4}">
  <dimension ref="A1:I23"/>
  <sheetViews>
    <sheetView zoomScaleNormal="85" workbookViewId="0">
      <selection activeCell="E33" sqref="E33"/>
    </sheetView>
  </sheetViews>
  <sheetFormatPr baseColWidth="10" defaultColWidth="8.83203125" defaultRowHeight="15" x14ac:dyDescent="0.2"/>
  <cols>
    <col min="1" max="1" width="30.33203125" style="3" customWidth="1"/>
    <col min="2" max="2" width="17.33203125" style="3" customWidth="1"/>
    <col min="3" max="3" width="13.6640625" style="3" customWidth="1"/>
    <col min="4" max="4" width="16.1640625" style="3" customWidth="1"/>
    <col min="5" max="5" width="16.6640625" style="3" customWidth="1"/>
    <col min="6" max="7" width="15.1640625" style="3" customWidth="1"/>
    <col min="8" max="8" width="18.1640625" style="3" customWidth="1"/>
    <col min="9" max="9" width="16.33203125" style="3" bestFit="1" customWidth="1"/>
    <col min="10" max="16384" width="8.83203125" style="3"/>
  </cols>
  <sheetData>
    <row r="1" spans="1:9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76</v>
      </c>
    </row>
    <row r="2" spans="1:9" x14ac:dyDescent="0.2">
      <c r="A2" s="20" t="s">
        <v>17</v>
      </c>
      <c r="B2" s="30">
        <v>3</v>
      </c>
      <c r="C2" s="30">
        <v>17</v>
      </c>
      <c r="D2" s="30">
        <v>1</v>
      </c>
      <c r="E2" s="30">
        <v>1</v>
      </c>
      <c r="F2" s="30">
        <v>0</v>
      </c>
      <c r="G2" s="30">
        <v>0</v>
      </c>
      <c r="H2" s="30">
        <v>0</v>
      </c>
      <c r="I2" s="31" t="str">
        <f t="shared" ref="I2:I23" ca="1" si="0">IF(RAND()&lt;=0.5,"Male","Female")</f>
        <v>Female</v>
      </c>
    </row>
    <row r="3" spans="1:9" x14ac:dyDescent="0.2">
      <c r="A3" s="20" t="s">
        <v>30</v>
      </c>
      <c r="B3" s="30">
        <v>2</v>
      </c>
      <c r="C3" s="30">
        <v>1</v>
      </c>
      <c r="D3" s="30">
        <v>1</v>
      </c>
      <c r="E3" s="30">
        <v>1</v>
      </c>
      <c r="F3" s="30">
        <v>1</v>
      </c>
      <c r="G3" s="30">
        <v>0</v>
      </c>
      <c r="H3" s="30">
        <v>0</v>
      </c>
      <c r="I3" s="31" t="str">
        <f t="shared" ca="1" si="0"/>
        <v>Male</v>
      </c>
    </row>
    <row r="4" spans="1:9" x14ac:dyDescent="0.2">
      <c r="A4" s="20" t="s">
        <v>13</v>
      </c>
      <c r="B4" s="30">
        <v>8</v>
      </c>
      <c r="C4" s="30">
        <v>28</v>
      </c>
      <c r="D4" s="30">
        <v>1</v>
      </c>
      <c r="E4" s="30">
        <v>1</v>
      </c>
      <c r="F4" s="30">
        <v>0</v>
      </c>
      <c r="G4" s="30">
        <v>0</v>
      </c>
      <c r="H4" s="30">
        <v>0</v>
      </c>
      <c r="I4" s="31" t="str">
        <f t="shared" ca="1" si="0"/>
        <v>Female</v>
      </c>
    </row>
    <row r="5" spans="1:9" x14ac:dyDescent="0.2">
      <c r="A5" s="20" t="s">
        <v>35</v>
      </c>
      <c r="B5" s="30">
        <v>3</v>
      </c>
      <c r="C5" s="30">
        <v>4</v>
      </c>
      <c r="D5" s="30">
        <v>3</v>
      </c>
      <c r="E5" s="30">
        <v>1</v>
      </c>
      <c r="F5" s="30">
        <v>0</v>
      </c>
      <c r="G5" s="30">
        <v>0</v>
      </c>
      <c r="H5" s="30">
        <v>0</v>
      </c>
      <c r="I5" s="31" t="str">
        <f t="shared" ca="1" si="0"/>
        <v>Male</v>
      </c>
    </row>
    <row r="6" spans="1:9" x14ac:dyDescent="0.2">
      <c r="A6" s="20" t="s">
        <v>8</v>
      </c>
      <c r="B6" s="30">
        <v>11</v>
      </c>
      <c r="C6" s="30">
        <v>31</v>
      </c>
      <c r="D6" s="30">
        <v>2</v>
      </c>
      <c r="E6" s="30">
        <v>0</v>
      </c>
      <c r="F6" s="30">
        <v>0</v>
      </c>
      <c r="G6" s="30">
        <v>0</v>
      </c>
      <c r="H6" s="30">
        <v>0</v>
      </c>
      <c r="I6" s="31" t="str">
        <f t="shared" ca="1" si="0"/>
        <v>Female</v>
      </c>
    </row>
    <row r="7" spans="1:9" x14ac:dyDescent="0.2">
      <c r="A7" s="20" t="s">
        <v>11</v>
      </c>
      <c r="B7" s="30">
        <v>4</v>
      </c>
      <c r="C7" s="30">
        <v>15</v>
      </c>
      <c r="D7" s="30">
        <v>1</v>
      </c>
      <c r="E7" s="30">
        <v>0</v>
      </c>
      <c r="F7" s="30">
        <v>0</v>
      </c>
      <c r="G7" s="30">
        <v>0</v>
      </c>
      <c r="H7" s="30">
        <v>0</v>
      </c>
      <c r="I7" s="31" t="str">
        <f t="shared" ca="1" si="0"/>
        <v>Female</v>
      </c>
    </row>
    <row r="8" spans="1:9" x14ac:dyDescent="0.2">
      <c r="A8" s="20" t="s">
        <v>28</v>
      </c>
      <c r="B8" s="30">
        <v>2</v>
      </c>
      <c r="C8" s="30">
        <v>15</v>
      </c>
      <c r="D8" s="30">
        <v>1</v>
      </c>
      <c r="E8" s="30">
        <v>0</v>
      </c>
      <c r="F8" s="30">
        <v>0</v>
      </c>
      <c r="G8" s="30">
        <v>0</v>
      </c>
      <c r="H8" s="30">
        <v>0</v>
      </c>
      <c r="I8" s="31" t="str">
        <f t="shared" ca="1" si="0"/>
        <v>Female</v>
      </c>
    </row>
    <row r="9" spans="1:9" x14ac:dyDescent="0.2">
      <c r="A9" s="20" t="s">
        <v>18</v>
      </c>
      <c r="B9" s="30">
        <v>4</v>
      </c>
      <c r="C9" s="30">
        <v>14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1" t="str">
        <f t="shared" ca="1" si="0"/>
        <v>Male</v>
      </c>
    </row>
    <row r="10" spans="1:9" x14ac:dyDescent="0.2">
      <c r="A10" s="20" t="s">
        <v>15</v>
      </c>
      <c r="B10" s="30">
        <v>8</v>
      </c>
      <c r="C10" s="30">
        <v>13</v>
      </c>
      <c r="D10" s="30">
        <v>1</v>
      </c>
      <c r="E10" s="30">
        <v>0</v>
      </c>
      <c r="F10" s="30">
        <v>0</v>
      </c>
      <c r="G10" s="30">
        <v>0</v>
      </c>
      <c r="H10" s="30">
        <v>0</v>
      </c>
      <c r="I10" s="31" t="str">
        <f t="shared" ca="1" si="0"/>
        <v>Male</v>
      </c>
    </row>
    <row r="11" spans="1:9" x14ac:dyDescent="0.2">
      <c r="A11" s="20" t="s">
        <v>12</v>
      </c>
      <c r="B11" s="30">
        <v>9</v>
      </c>
      <c r="C11" s="30">
        <v>11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1" t="str">
        <f t="shared" ca="1" si="0"/>
        <v>Female</v>
      </c>
    </row>
    <row r="12" spans="1:9" x14ac:dyDescent="0.2">
      <c r="A12" s="20" t="s">
        <v>16</v>
      </c>
      <c r="B12" s="30">
        <v>2</v>
      </c>
      <c r="C12" s="30">
        <v>9</v>
      </c>
      <c r="D12" s="30">
        <v>1</v>
      </c>
      <c r="E12" s="30">
        <v>0</v>
      </c>
      <c r="F12" s="30">
        <v>0</v>
      </c>
      <c r="G12" s="30">
        <v>0</v>
      </c>
      <c r="H12" s="30">
        <v>0</v>
      </c>
      <c r="I12" s="31" t="str">
        <f t="shared" ca="1" si="0"/>
        <v>Male</v>
      </c>
    </row>
    <row r="13" spans="1:9" x14ac:dyDescent="0.2">
      <c r="A13" s="20" t="s">
        <v>10</v>
      </c>
      <c r="B13" s="30">
        <v>2</v>
      </c>
      <c r="C13" s="30">
        <v>9</v>
      </c>
      <c r="D13" s="30">
        <v>1</v>
      </c>
      <c r="E13" s="30">
        <v>0</v>
      </c>
      <c r="F13" s="30">
        <v>0</v>
      </c>
      <c r="G13" s="30">
        <v>0</v>
      </c>
      <c r="H13" s="30">
        <v>0</v>
      </c>
      <c r="I13" s="31" t="str">
        <f t="shared" ca="1" si="0"/>
        <v>Female</v>
      </c>
    </row>
    <row r="14" spans="1:9" x14ac:dyDescent="0.2">
      <c r="A14" s="20" t="s">
        <v>29</v>
      </c>
      <c r="B14" s="30">
        <v>1</v>
      </c>
      <c r="C14" s="30">
        <v>9</v>
      </c>
      <c r="D14" s="30">
        <v>1</v>
      </c>
      <c r="E14" s="30">
        <v>0</v>
      </c>
      <c r="F14" s="30">
        <v>0</v>
      </c>
      <c r="G14" s="30">
        <v>0</v>
      </c>
      <c r="H14" s="30">
        <v>0</v>
      </c>
      <c r="I14" s="31" t="str">
        <f t="shared" ca="1" si="0"/>
        <v>Female</v>
      </c>
    </row>
    <row r="15" spans="1:9" x14ac:dyDescent="0.2">
      <c r="A15" s="20" t="s">
        <v>9</v>
      </c>
      <c r="B15" s="30">
        <v>4</v>
      </c>
      <c r="C15" s="30">
        <v>9</v>
      </c>
      <c r="D15" s="30">
        <v>1</v>
      </c>
      <c r="E15" s="30">
        <v>0</v>
      </c>
      <c r="F15" s="30">
        <v>0</v>
      </c>
      <c r="G15" s="30">
        <v>0</v>
      </c>
      <c r="H15" s="30">
        <v>0</v>
      </c>
      <c r="I15" s="31" t="str">
        <f t="shared" ca="1" si="0"/>
        <v>Male</v>
      </c>
    </row>
    <row r="16" spans="1:9" x14ac:dyDescent="0.2">
      <c r="A16" s="20" t="s">
        <v>32</v>
      </c>
      <c r="B16" s="30">
        <v>1</v>
      </c>
      <c r="C16" s="30">
        <v>9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1" t="str">
        <f t="shared" ca="1" si="0"/>
        <v>Female</v>
      </c>
    </row>
    <row r="17" spans="1:9" x14ac:dyDescent="0.2">
      <c r="A17" s="20" t="s">
        <v>34</v>
      </c>
      <c r="B17" s="30">
        <v>2</v>
      </c>
      <c r="C17" s="30">
        <v>9</v>
      </c>
      <c r="D17" s="30">
        <v>1</v>
      </c>
      <c r="E17" s="30">
        <v>0</v>
      </c>
      <c r="F17" s="30">
        <v>0</v>
      </c>
      <c r="G17" s="30">
        <v>0</v>
      </c>
      <c r="H17" s="30">
        <v>0</v>
      </c>
      <c r="I17" s="31" t="str">
        <f t="shared" ca="1" si="0"/>
        <v>Female</v>
      </c>
    </row>
    <row r="18" spans="1:9" x14ac:dyDescent="0.2">
      <c r="A18" s="20" t="s">
        <v>53</v>
      </c>
      <c r="B18" s="30">
        <v>4</v>
      </c>
      <c r="C18" s="30">
        <v>9</v>
      </c>
      <c r="D18" s="30">
        <v>1</v>
      </c>
      <c r="E18" s="30">
        <v>0</v>
      </c>
      <c r="F18" s="30">
        <v>0</v>
      </c>
      <c r="G18" s="30">
        <v>0</v>
      </c>
      <c r="H18" s="30">
        <v>0</v>
      </c>
      <c r="I18" s="31" t="str">
        <f t="shared" ca="1" si="0"/>
        <v>Male</v>
      </c>
    </row>
    <row r="19" spans="1:9" x14ac:dyDescent="0.2">
      <c r="A19" s="20" t="s">
        <v>51</v>
      </c>
      <c r="B19" s="30">
        <v>2</v>
      </c>
      <c r="C19" s="30">
        <v>9</v>
      </c>
      <c r="D19" s="30">
        <v>1</v>
      </c>
      <c r="E19" s="30">
        <v>0</v>
      </c>
      <c r="F19" s="30">
        <v>0</v>
      </c>
      <c r="G19" s="30">
        <v>0</v>
      </c>
      <c r="H19" s="30">
        <v>0</v>
      </c>
      <c r="I19" s="31" t="str">
        <f t="shared" ca="1" si="0"/>
        <v>Female</v>
      </c>
    </row>
    <row r="20" spans="1:9" x14ac:dyDescent="0.2">
      <c r="A20" s="20" t="s">
        <v>21</v>
      </c>
      <c r="B20" s="30">
        <v>3</v>
      </c>
      <c r="C20" s="30">
        <v>8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1" t="str">
        <f t="shared" ca="1" si="0"/>
        <v>Male</v>
      </c>
    </row>
    <row r="21" spans="1:9" x14ac:dyDescent="0.2">
      <c r="A21" s="20" t="s">
        <v>22</v>
      </c>
      <c r="B21" s="30">
        <v>2</v>
      </c>
      <c r="C21" s="30">
        <v>6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1" t="str">
        <f t="shared" ca="1" si="0"/>
        <v>Male</v>
      </c>
    </row>
    <row r="22" spans="1:9" x14ac:dyDescent="0.2">
      <c r="A22" s="20" t="s">
        <v>73</v>
      </c>
      <c r="B22" s="30">
        <v>2</v>
      </c>
      <c r="C22" s="30">
        <v>6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1" t="str">
        <f t="shared" ca="1" si="0"/>
        <v>Female</v>
      </c>
    </row>
    <row r="23" spans="1:9" x14ac:dyDescent="0.2">
      <c r="A23" s="21" t="s">
        <v>68</v>
      </c>
      <c r="B23" s="32">
        <v>1</v>
      </c>
      <c r="C23" s="32">
        <v>2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3" t="str">
        <f t="shared" ca="1" si="0"/>
        <v>Female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SFU 2013 - 2024</vt:lpstr>
      <vt:lpstr>UBC 2013 - 2024</vt:lpstr>
      <vt:lpstr>SFU 2024 Data</vt:lpstr>
      <vt:lpstr>UBC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Pawan</dc:creator>
  <cp:lastModifiedBy>Jenna Chang</cp:lastModifiedBy>
  <dcterms:created xsi:type="dcterms:W3CDTF">2025-03-11T15:30:44Z</dcterms:created>
  <dcterms:modified xsi:type="dcterms:W3CDTF">2025-03-20T16:45:02Z</dcterms:modified>
</cp:coreProperties>
</file>