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390" activeTab="5"/>
  </bookViews>
  <sheets>
    <sheet name="Server" sheetId="25" r:id="rId1"/>
    <sheet name="Client" sheetId="24" r:id="rId2"/>
    <sheet name="network" sheetId="23" r:id="rId3"/>
    <sheet name="Rating" sheetId="22" r:id="rId4"/>
    <sheet name="Threat_SecReq" sheetId="27" r:id="rId5"/>
    <sheet name="Threat_SecReq_STRIDE" sheetId="26" r:id="rId6"/>
  </sheets>
  <definedNames>
    <definedName name="_xlnm._FilterDatabase" localSheetId="1" hidden="1">Client!$B$3:$N$5</definedName>
    <definedName name="_xlnm._FilterDatabase" localSheetId="2" hidden="1">network!$B$3:$N$13</definedName>
    <definedName name="_xlnm._FilterDatabase" localSheetId="0" hidden="1">Server!$B$3:$N$13</definedName>
    <definedName name="_xlnm._FilterDatabase" localSheetId="4" hidden="1">Threat_SecReq!$B$2:$H$29</definedName>
    <definedName name="Awareness">Rating!$H$15:$H$24</definedName>
    <definedName name="EaseOfDiscovery">Rating!$F$15:$F$24</definedName>
    <definedName name="EaseOfExploit">Rating!$G$15:$G$24</definedName>
    <definedName name="EquipmentRange" localSheetId="1">Client!$AE$5:$AE$8</definedName>
    <definedName name="EquipmentRange" localSheetId="2">network!$AE$5:$AE$8</definedName>
    <definedName name="EquipmentRange" localSheetId="0">Server!$AE$5:$AE$8</definedName>
    <definedName name="ExpertiseRange" localSheetId="1">Client!$V$5:$V$8</definedName>
    <definedName name="ExpertiseRange" localSheetId="2">network!$V$5:$V$8</definedName>
    <definedName name="ExpertiseRange" localSheetId="0">Server!$V$5:$V$8</definedName>
    <definedName name="FinancialDamage">Rating!$N$15:$N$24</definedName>
    <definedName name="IntrusionDetection">Rating!$I$15:$I$24</definedName>
    <definedName name="LossOfAccountability">Rating!$M$15:$M$24</definedName>
    <definedName name="LossOfAvailability">Rating!$L$15:$L$24</definedName>
    <definedName name="LossOfConfidentiality">Rating!$J$15:$J$24</definedName>
    <definedName name="LossOfIntegrity">Rating!$K$15:$K$24</definedName>
    <definedName name="Motivation_range" localSheetId="1">Client!#REF!</definedName>
    <definedName name="Motivation_range" localSheetId="2">network!#REF!</definedName>
    <definedName name="Motivation_range" localSheetId="0">Server!#REF!</definedName>
    <definedName name="Motive">Rating!$C$15:$C$24</definedName>
    <definedName name="NonCompliance">Rating!$P$15:$P$24</definedName>
    <definedName name="Opportunity">Rating!$D$15:$D$24</definedName>
    <definedName name="_xlnm.Print_Area" localSheetId="1">Client!$C$3:$M$5</definedName>
    <definedName name="_xlnm.Print_Area" localSheetId="2">network!$C$3:$M$5</definedName>
    <definedName name="_xlnm.Print_Area" localSheetId="0">Server!$C$3:$M$5</definedName>
    <definedName name="_xlnm.Print_Titles" localSheetId="1">Client!$3:$5</definedName>
    <definedName name="_xlnm.Print_Titles" localSheetId="2">network!$3:$5</definedName>
    <definedName name="_xlnm.Print_Titles" localSheetId="0">Server!$3:$5</definedName>
    <definedName name="PrivacyViolation">Rating!$Q$15:$Q$24</definedName>
    <definedName name="ReputationDamage">Rating!$O$15:$O$24</definedName>
    <definedName name="Size">Rating!$E$15:$E$24</definedName>
    <definedName name="SkillLevel">Rating!$B$15:$B$24</definedName>
    <definedName name="TimeRange" localSheetId="1">Client!$S$5:$S$13</definedName>
    <definedName name="TimeRange" localSheetId="2">network!$S$5:$S$13</definedName>
    <definedName name="TimeRange" localSheetId="0">Server!$S$5:$S$13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27" l="1"/>
  <c r="N55" i="24"/>
  <c r="N6" i="23"/>
  <c r="M79" i="23"/>
  <c r="M71" i="23"/>
  <c r="M63" i="23"/>
  <c r="M55" i="23"/>
  <c r="M47" i="23"/>
  <c r="M39" i="23"/>
  <c r="M30" i="23"/>
  <c r="M22" i="23"/>
  <c r="M14" i="23"/>
  <c r="M6" i="23"/>
  <c r="N39" i="23"/>
  <c r="N79" i="23"/>
  <c r="N55" i="23"/>
  <c r="H79" i="23"/>
  <c r="H55" i="23"/>
  <c r="H14" i="23"/>
  <c r="H6" i="23"/>
  <c r="G79" i="23"/>
  <c r="L79" i="23"/>
  <c r="G80" i="23"/>
  <c r="L80" i="23"/>
  <c r="G81" i="23"/>
  <c r="L81" i="23"/>
  <c r="G82" i="23"/>
  <c r="L82" i="23"/>
  <c r="G83" i="23"/>
  <c r="L83" i="23"/>
  <c r="G84" i="23"/>
  <c r="L84" i="23"/>
  <c r="G85" i="23"/>
  <c r="L85" i="23"/>
  <c r="G86" i="23"/>
  <c r="L86" i="23"/>
  <c r="G22" i="24"/>
  <c r="H22" i="24"/>
  <c r="L22" i="24"/>
  <c r="M22" i="24"/>
  <c r="N22" i="24"/>
  <c r="G23" i="24"/>
  <c r="L23" i="24"/>
  <c r="G24" i="24"/>
  <c r="L24" i="24"/>
  <c r="G25" i="24"/>
  <c r="L25" i="24"/>
  <c r="G26" i="24"/>
  <c r="L26" i="24"/>
  <c r="G27" i="24"/>
  <c r="L27" i="24"/>
  <c r="G28" i="24"/>
  <c r="L28" i="24"/>
  <c r="G29" i="24"/>
  <c r="L29" i="24"/>
  <c r="G30" i="24"/>
  <c r="H30" i="24"/>
  <c r="L30" i="24"/>
  <c r="M30" i="24"/>
  <c r="N30" i="24"/>
  <c r="G31" i="24"/>
  <c r="L31" i="24"/>
  <c r="G32" i="24"/>
  <c r="L32" i="24"/>
  <c r="G33" i="24"/>
  <c r="L33" i="24"/>
  <c r="G34" i="24"/>
  <c r="L34" i="24"/>
  <c r="G35" i="24"/>
  <c r="L35" i="24"/>
  <c r="G36" i="24"/>
  <c r="L36" i="24"/>
  <c r="G37" i="24"/>
  <c r="L37" i="24"/>
  <c r="L74" i="24"/>
  <c r="G74" i="24"/>
  <c r="L73" i="24"/>
  <c r="G73" i="24"/>
  <c r="L72" i="24"/>
  <c r="G72" i="24"/>
  <c r="L71" i="24"/>
  <c r="G71" i="24"/>
  <c r="L70" i="24"/>
  <c r="G70" i="24"/>
  <c r="L69" i="24"/>
  <c r="G69" i="24"/>
  <c r="L67" i="24"/>
  <c r="M67" i="24" s="1"/>
  <c r="G67" i="24"/>
  <c r="H67" i="24" s="1"/>
  <c r="G71" i="23"/>
  <c r="H71" i="23" s="1"/>
  <c r="L71" i="23"/>
  <c r="G72" i="23"/>
  <c r="L72" i="23"/>
  <c r="G73" i="23"/>
  <c r="L73" i="23"/>
  <c r="G74" i="23"/>
  <c r="L74" i="23"/>
  <c r="G75" i="23"/>
  <c r="L75" i="23"/>
  <c r="G76" i="23"/>
  <c r="L76" i="23"/>
  <c r="G77" i="23"/>
  <c r="L77" i="23"/>
  <c r="G78" i="23"/>
  <c r="L78" i="23"/>
  <c r="G63" i="23"/>
  <c r="H63" i="23" s="1"/>
  <c r="L63" i="23"/>
  <c r="G64" i="23"/>
  <c r="L64" i="23"/>
  <c r="G65" i="23"/>
  <c r="L65" i="23"/>
  <c r="G66" i="23"/>
  <c r="L66" i="23"/>
  <c r="G67" i="23"/>
  <c r="L67" i="23"/>
  <c r="G68" i="23"/>
  <c r="L68" i="23"/>
  <c r="G69" i="23"/>
  <c r="L69" i="23"/>
  <c r="G70" i="23"/>
  <c r="L70" i="23"/>
  <c r="G55" i="23"/>
  <c r="L55" i="23"/>
  <c r="G56" i="23"/>
  <c r="L56" i="23"/>
  <c r="G57" i="23"/>
  <c r="L57" i="23"/>
  <c r="G58" i="23"/>
  <c r="L58" i="23"/>
  <c r="G59" i="23"/>
  <c r="L59" i="23"/>
  <c r="G60" i="23"/>
  <c r="L60" i="23"/>
  <c r="G61" i="23"/>
  <c r="L61" i="23"/>
  <c r="G62" i="23"/>
  <c r="L62" i="23"/>
  <c r="G47" i="23"/>
  <c r="H47" i="23" s="1"/>
  <c r="N47" i="23" s="1"/>
  <c r="L47" i="23"/>
  <c r="G48" i="23"/>
  <c r="L48" i="23"/>
  <c r="G49" i="23"/>
  <c r="L49" i="23"/>
  <c r="G50" i="23"/>
  <c r="L50" i="23"/>
  <c r="G51" i="23"/>
  <c r="L51" i="23"/>
  <c r="G52" i="23"/>
  <c r="L52" i="23"/>
  <c r="G53" i="23"/>
  <c r="L53" i="23"/>
  <c r="G54" i="23"/>
  <c r="L54" i="23"/>
  <c r="G39" i="23"/>
  <c r="H39" i="23" s="1"/>
  <c r="L39" i="23"/>
  <c r="G40" i="23"/>
  <c r="L40" i="23"/>
  <c r="G41" i="23"/>
  <c r="L41" i="23"/>
  <c r="G42" i="23"/>
  <c r="L42" i="23"/>
  <c r="G43" i="23"/>
  <c r="L43" i="23"/>
  <c r="G44" i="23"/>
  <c r="L44" i="23"/>
  <c r="G45" i="23"/>
  <c r="L45" i="23"/>
  <c r="G46" i="23"/>
  <c r="L46" i="23"/>
  <c r="L86" i="24"/>
  <c r="G86" i="24"/>
  <c r="L85" i="24"/>
  <c r="G85" i="24"/>
  <c r="L84" i="24"/>
  <c r="G84" i="24"/>
  <c r="L83" i="24"/>
  <c r="G83" i="24"/>
  <c r="L82" i="24"/>
  <c r="G82" i="24"/>
  <c r="L81" i="24"/>
  <c r="G81" i="24"/>
  <c r="L79" i="24"/>
  <c r="M79" i="24" s="1"/>
  <c r="G79" i="24"/>
  <c r="H79" i="24" s="1"/>
  <c r="G14" i="24"/>
  <c r="H14" i="24"/>
  <c r="L14" i="24"/>
  <c r="M14" i="24"/>
  <c r="N14" i="24"/>
  <c r="G15" i="24"/>
  <c r="L15" i="24"/>
  <c r="G16" i="24"/>
  <c r="L16" i="24"/>
  <c r="G17" i="24"/>
  <c r="L17" i="24"/>
  <c r="G18" i="24"/>
  <c r="L18" i="24"/>
  <c r="G19" i="24"/>
  <c r="L19" i="24"/>
  <c r="G20" i="24"/>
  <c r="L20" i="24"/>
  <c r="G21" i="24"/>
  <c r="L21" i="24"/>
  <c r="G6" i="24"/>
  <c r="H6" i="24"/>
  <c r="L6" i="24"/>
  <c r="M6" i="24"/>
  <c r="N6" i="24"/>
  <c r="G7" i="24"/>
  <c r="L7" i="24"/>
  <c r="G8" i="24"/>
  <c r="L8" i="24"/>
  <c r="G9" i="24"/>
  <c r="L9" i="24"/>
  <c r="G10" i="24"/>
  <c r="L10" i="24"/>
  <c r="G11" i="24"/>
  <c r="L11" i="24"/>
  <c r="G12" i="24"/>
  <c r="L12" i="24"/>
  <c r="G13" i="24"/>
  <c r="L13" i="24"/>
  <c r="L62" i="24"/>
  <c r="G62" i="24"/>
  <c r="L61" i="24"/>
  <c r="G61" i="24"/>
  <c r="L60" i="24"/>
  <c r="G60" i="24"/>
  <c r="L59" i="24"/>
  <c r="G59" i="24"/>
  <c r="L58" i="24"/>
  <c r="G58" i="24"/>
  <c r="L57" i="24"/>
  <c r="G57" i="24"/>
  <c r="L55" i="24"/>
  <c r="M55" i="24" s="1"/>
  <c r="G55" i="24"/>
  <c r="H55" i="24" s="1"/>
  <c r="G30" i="23"/>
  <c r="H30" i="23" s="1"/>
  <c r="L30" i="23"/>
  <c r="G31" i="23"/>
  <c r="L31" i="23"/>
  <c r="G32" i="23"/>
  <c r="L32" i="23"/>
  <c r="G33" i="23"/>
  <c r="L33" i="23"/>
  <c r="G34" i="23"/>
  <c r="L34" i="23"/>
  <c r="G35" i="23"/>
  <c r="L35" i="23"/>
  <c r="G36" i="23"/>
  <c r="L36" i="23"/>
  <c r="G37" i="23"/>
  <c r="L37" i="23"/>
  <c r="G22" i="23"/>
  <c r="H22" i="23" s="1"/>
  <c r="L22" i="23"/>
  <c r="G23" i="23"/>
  <c r="L23" i="23"/>
  <c r="G24" i="23"/>
  <c r="L24" i="23"/>
  <c r="G25" i="23"/>
  <c r="L25" i="23"/>
  <c r="G26" i="23"/>
  <c r="L26" i="23"/>
  <c r="G27" i="23"/>
  <c r="L27" i="23"/>
  <c r="G28" i="23"/>
  <c r="L28" i="23"/>
  <c r="G29" i="23"/>
  <c r="L29" i="23"/>
  <c r="G14" i="23"/>
  <c r="L14" i="23"/>
  <c r="N14" i="23"/>
  <c r="G15" i="23"/>
  <c r="L15" i="23"/>
  <c r="G16" i="23"/>
  <c r="L16" i="23"/>
  <c r="G17" i="23"/>
  <c r="L17" i="23"/>
  <c r="G18" i="23"/>
  <c r="L18" i="23"/>
  <c r="G19" i="23"/>
  <c r="L19" i="23"/>
  <c r="G20" i="23"/>
  <c r="L20" i="23"/>
  <c r="G21" i="23"/>
  <c r="L21" i="23"/>
  <c r="L50" i="24"/>
  <c r="G50" i="24"/>
  <c r="L49" i="24"/>
  <c r="G49" i="24"/>
  <c r="L48" i="24"/>
  <c r="G48" i="24"/>
  <c r="L47" i="24"/>
  <c r="G47" i="24"/>
  <c r="L46" i="24"/>
  <c r="G46" i="24"/>
  <c r="L45" i="24"/>
  <c r="G45" i="24"/>
  <c r="L43" i="24"/>
  <c r="M43" i="24" s="1"/>
  <c r="G43" i="24"/>
  <c r="H43" i="24" s="1"/>
  <c r="G102" i="25"/>
  <c r="H102" i="25"/>
  <c r="L102" i="25"/>
  <c r="M102" i="25"/>
  <c r="N102" i="25"/>
  <c r="G90" i="25"/>
  <c r="H90" i="25"/>
  <c r="L90" i="25"/>
  <c r="M90" i="25"/>
  <c r="N90" i="25"/>
  <c r="G78" i="25"/>
  <c r="H78" i="25"/>
  <c r="L78" i="25"/>
  <c r="M78" i="25"/>
  <c r="N78" i="25"/>
  <c r="G66" i="25"/>
  <c r="H66" i="25"/>
  <c r="L66" i="25"/>
  <c r="M66" i="25"/>
  <c r="N66" i="25"/>
  <c r="G54" i="25"/>
  <c r="H54" i="25"/>
  <c r="L54" i="25"/>
  <c r="M54" i="25"/>
  <c r="N54" i="25"/>
  <c r="G42" i="25"/>
  <c r="H42" i="25"/>
  <c r="L42" i="25"/>
  <c r="M42" i="25"/>
  <c r="N42" i="25"/>
  <c r="G30" i="25"/>
  <c r="H30" i="25"/>
  <c r="L30" i="25"/>
  <c r="M30" i="25"/>
  <c r="N30" i="25"/>
  <c r="G18" i="25"/>
  <c r="H18" i="25"/>
  <c r="L18" i="25"/>
  <c r="M18" i="25"/>
  <c r="N18" i="25"/>
  <c r="L13" i="25"/>
  <c r="G13" i="25"/>
  <c r="L12" i="25"/>
  <c r="G12" i="25"/>
  <c r="L11" i="25"/>
  <c r="G11" i="25"/>
  <c r="L10" i="25"/>
  <c r="G10" i="25"/>
  <c r="L9" i="25"/>
  <c r="G9" i="25"/>
  <c r="L8" i="25"/>
  <c r="G8" i="25"/>
  <c r="L6" i="25"/>
  <c r="M6" i="25" s="1"/>
  <c r="G6" i="25"/>
  <c r="H6" i="25" s="1"/>
  <c r="L13" i="23"/>
  <c r="G13" i="23"/>
  <c r="L12" i="23"/>
  <c r="G12" i="23"/>
  <c r="L11" i="23"/>
  <c r="G11" i="23"/>
  <c r="L10" i="23"/>
  <c r="G10" i="23"/>
  <c r="L9" i="23"/>
  <c r="G9" i="23"/>
  <c r="L8" i="23"/>
  <c r="G8" i="23"/>
  <c r="L6" i="23"/>
  <c r="G6" i="23"/>
  <c r="N71" i="23" l="1"/>
  <c r="N63" i="23"/>
  <c r="N30" i="23"/>
  <c r="N22" i="23"/>
  <c r="L68" i="24"/>
  <c r="G68" i="24"/>
  <c r="N67" i="24"/>
  <c r="L80" i="24"/>
  <c r="G80" i="24"/>
  <c r="N79" i="24"/>
  <c r="L56" i="24"/>
  <c r="G56" i="24"/>
  <c r="L44" i="24"/>
  <c r="G44" i="24"/>
  <c r="N43" i="24"/>
  <c r="L7" i="25"/>
  <c r="G7" i="25"/>
  <c r="N6" i="25"/>
  <c r="L7" i="23"/>
  <c r="G7" i="23"/>
  <c r="A3" i="22" l="1"/>
  <c r="A4" i="22" s="1"/>
  <c r="B15" i="22"/>
  <c r="C15" i="22"/>
  <c r="D15" i="22"/>
  <c r="E15" i="22"/>
  <c r="F15" i="22"/>
  <c r="G15" i="22"/>
  <c r="H15" i="22"/>
  <c r="I15" i="22"/>
  <c r="J15" i="22"/>
  <c r="K15" i="22"/>
  <c r="L15" i="22"/>
  <c r="M15" i="22"/>
  <c r="N15" i="22"/>
  <c r="O15" i="22"/>
  <c r="P15" i="22"/>
  <c r="Q15" i="22"/>
  <c r="B16" i="22"/>
  <c r="C16" i="22"/>
  <c r="D16" i="22"/>
  <c r="E16" i="22"/>
  <c r="F16" i="22"/>
  <c r="G16" i="22"/>
  <c r="H16" i="22"/>
  <c r="I16" i="22"/>
  <c r="J16" i="22"/>
  <c r="K16" i="22"/>
  <c r="L16" i="22"/>
  <c r="M16" i="22"/>
  <c r="N16" i="22"/>
  <c r="O16" i="22"/>
  <c r="P16" i="22"/>
  <c r="Q16" i="22"/>
  <c r="E17" i="22" l="1"/>
  <c r="G17" i="22"/>
  <c r="J17" i="22"/>
  <c r="K17" i="22"/>
  <c r="A5" i="22"/>
  <c r="D18" i="22" s="1"/>
  <c r="O17" i="22"/>
  <c r="F17" i="22"/>
  <c r="N17" i="22"/>
  <c r="B17" i="22"/>
  <c r="C17" i="22"/>
  <c r="L18" i="22"/>
  <c r="P18" i="22"/>
  <c r="E18" i="22"/>
  <c r="M18" i="22"/>
  <c r="J18" i="22"/>
  <c r="N18" i="22"/>
  <c r="Q17" i="22"/>
  <c r="P17" i="22"/>
  <c r="L17" i="22"/>
  <c r="H17" i="22"/>
  <c r="D17" i="22"/>
  <c r="M17" i="22"/>
  <c r="I17" i="22"/>
  <c r="F18" i="22" l="1"/>
  <c r="H18" i="22"/>
  <c r="B18" i="22"/>
  <c r="G18" i="22"/>
  <c r="K18" i="22"/>
  <c r="O18" i="22"/>
  <c r="C18" i="22"/>
  <c r="Q18" i="22"/>
  <c r="A6" i="22"/>
  <c r="I18" i="22"/>
  <c r="A7" i="22"/>
  <c r="D19" i="22"/>
  <c r="H19" i="22"/>
  <c r="L19" i="22"/>
  <c r="P19" i="22"/>
  <c r="E19" i="22"/>
  <c r="I19" i="22"/>
  <c r="M19" i="22"/>
  <c r="Q19" i="22"/>
  <c r="B19" i="22"/>
  <c r="F19" i="22"/>
  <c r="J19" i="22"/>
  <c r="N19" i="22"/>
  <c r="K19" i="22"/>
  <c r="O19" i="22"/>
  <c r="C19" i="22"/>
  <c r="G19" i="22"/>
  <c r="D20" i="22" l="1"/>
  <c r="H20" i="22"/>
  <c r="L20" i="22"/>
  <c r="P20" i="22"/>
  <c r="E20" i="22"/>
  <c r="I20" i="22"/>
  <c r="M20" i="22"/>
  <c r="Q20" i="22"/>
  <c r="A8" i="22"/>
  <c r="B20" i="22"/>
  <c r="F20" i="22"/>
  <c r="J20" i="22"/>
  <c r="N20" i="22"/>
  <c r="K20" i="22"/>
  <c r="O20" i="22"/>
  <c r="C20" i="22"/>
  <c r="G20" i="22"/>
  <c r="D21" i="22" l="1"/>
  <c r="H21" i="22"/>
  <c r="L21" i="22"/>
  <c r="P21" i="22"/>
  <c r="E21" i="22"/>
  <c r="I21" i="22"/>
  <c r="M21" i="22"/>
  <c r="Q21" i="22"/>
  <c r="B21" i="22"/>
  <c r="F21" i="22"/>
  <c r="J21" i="22"/>
  <c r="N21" i="22"/>
  <c r="K21" i="22"/>
  <c r="A9" i="22"/>
  <c r="O21" i="22"/>
  <c r="C21" i="22"/>
  <c r="G21" i="22"/>
  <c r="A10" i="22" l="1"/>
  <c r="D22" i="22"/>
  <c r="H22" i="22"/>
  <c r="L22" i="22"/>
  <c r="P22" i="22"/>
  <c r="E22" i="22"/>
  <c r="I22" i="22"/>
  <c r="M22" i="22"/>
  <c r="Q22" i="22"/>
  <c r="B22" i="22"/>
  <c r="F22" i="22"/>
  <c r="J22" i="22"/>
  <c r="N22" i="22"/>
  <c r="K22" i="22"/>
  <c r="O22" i="22"/>
  <c r="C22" i="22"/>
  <c r="G22" i="22"/>
  <c r="A11" i="22" l="1"/>
  <c r="D23" i="22"/>
  <c r="H23" i="22"/>
  <c r="L23" i="22"/>
  <c r="P23" i="22"/>
  <c r="E23" i="22"/>
  <c r="I23" i="22"/>
  <c r="M23" i="22"/>
  <c r="Q23" i="22"/>
  <c r="B23" i="22"/>
  <c r="G23" i="22"/>
  <c r="O23" i="22"/>
  <c r="J23" i="22"/>
  <c r="C23" i="22"/>
  <c r="K23" i="22"/>
  <c r="F23" i="22"/>
  <c r="N23" i="22"/>
  <c r="D24" i="22" l="1"/>
  <c r="H24" i="22"/>
  <c r="L24" i="22"/>
  <c r="P24" i="22"/>
  <c r="E24" i="22"/>
  <c r="I24" i="22"/>
  <c r="M24" i="22"/>
  <c r="Q24" i="22"/>
  <c r="G24" i="22"/>
  <c r="O24" i="22"/>
  <c r="B24" i="22"/>
  <c r="J24" i="22"/>
  <c r="C24" i="22"/>
  <c r="K24" i="22"/>
  <c r="F24" i="22"/>
  <c r="N24" i="22"/>
</calcChain>
</file>

<file path=xl/comments1.xml><?xml version="1.0" encoding="utf-8"?>
<comments xmlns="http://schemas.openxmlformats.org/spreadsheetml/2006/main">
  <authors>
    <author>Hynek Petrak</author>
  </authors>
  <commentList>
    <comment ref="E6"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6"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7"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7"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8"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9"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9"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10"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10"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11"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11"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12"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12"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13"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13"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18"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18"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19"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19"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20"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20"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21"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21"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22"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22"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23"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23"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24"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24"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25"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25"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30"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30"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31"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31"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32"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32"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33"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33"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34"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34"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35"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35"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36"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36"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37"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37"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42"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42"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43"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43"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44"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44"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45"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45"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46"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46"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47"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47"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48"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48"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49"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49"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54"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54"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55"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55"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56"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56"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57"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57"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58"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58"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59"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59"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60"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60"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61"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61"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66"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66"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67"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67"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68"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68"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69"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69"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70"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70"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71"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71"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72"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72"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73"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73"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78"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78"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79"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79"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0"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80"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81"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81"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82"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82"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83"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83"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84"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84"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85"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85"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90"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90"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91"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91"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92"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92"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93"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93"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94"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94"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95"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95"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96"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96"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97"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97"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E102"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J102"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E103"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J103"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104"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J104"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105"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J105"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E106"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J106"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E107"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J107"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E108"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J108"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E109"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J109"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List>
</comments>
</file>

<file path=xl/comments2.xml><?xml version="1.0" encoding="utf-8"?>
<comments xmlns="http://schemas.openxmlformats.org/spreadsheetml/2006/main">
  <authors>
    <author>Hynek Petrak</author>
    <author>hoon.kang</author>
    <author>tc={4BA7873E-F113-48FE-AC5C-83DEE5705F24}</author>
    <author>tc={CFBAE29A-4FF6-4C88-BE75-A17D92CC8D59}</author>
    <author>tc={1A83FABF-E32E-4FC1-938F-067A1D888AEC}</author>
    <author>tc={45EDEA37-162C-47F8-94DB-DD7ABAD24622}</author>
  </authors>
  <commentList>
    <comment ref="E6"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6"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6"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6"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C7" authorId="2" shapeId="0">
      <text>
        <r>
          <rPr>
            <sz val="10"/>
            <rFont val="Arial"/>
          </rPr>
          <t>[Threaded comment]
Your version of Excel allows you to read this threaded comment; however, any edits to it will get removed if the file is opened in a newer version of Excel. Learn more: https://go.microsoft.com/fwlink/?linkid=870924
Comment:
    Due to authorization problem, attacker could modify DS1 File
Reply:
    mitigation: ACLs, Encryption</t>
        </r>
      </text>
    </comment>
    <comment ref="E7"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7"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7"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8"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8"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9"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9" authorId="1" shapeId="0">
      <text>
        <r>
          <rPr>
            <b/>
            <sz val="9"/>
            <color indexed="81"/>
            <rFont val="돋움"/>
            <family val="3"/>
            <charset val="129"/>
          </rPr>
          <t>WiFi 망에 접근할 수 있는  사용자</t>
        </r>
      </text>
    </comment>
    <comment ref="J9"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9"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10"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10"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10"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10" authorId="1" shapeId="0">
      <text>
        <r>
          <rPr>
            <b/>
            <sz val="9"/>
            <color indexed="81"/>
            <rFont val="돋움"/>
            <family val="3"/>
            <charset val="129"/>
          </rPr>
          <t>중요정보를 안전하게 전송하지 않은 것에 대한 재정적 리스크 존재하나, 커다란 재정 위기는 아님</t>
        </r>
      </text>
    </comment>
    <comment ref="E11"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11"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11"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11"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12"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12"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12"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12"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13"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13"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13"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13" authorId="1" shapeId="0">
      <text>
        <r>
          <rPr>
            <b/>
            <sz val="9"/>
            <color indexed="81"/>
            <rFont val="돋움"/>
            <family val="3"/>
            <charset val="129"/>
          </rPr>
          <t>개인정보가 노출되는 사항은 아님</t>
        </r>
      </text>
    </comment>
    <comment ref="E14"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14"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14"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14"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C15" authorId="3" shapeId="0">
      <text>
        <r>
          <rPr>
            <sz val="10"/>
            <rFont val="Arial"/>
          </rPr>
          <t>[Threaded comment]
Your version of Excel allows you to read this threaded comment; however, any edits to it will get removed if the file is opened in a newer version of Excel. Learn more: https://go.microsoft.com/fwlink/?linkid=870924
Comment:
    jklee:
like symbolic link, target file could be spoofed
Reply:
    mitigation: ACLs, digital signature/MAC</t>
        </r>
      </text>
    </comment>
    <comment ref="E15"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15"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15"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16"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16"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16"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17"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17" authorId="1" shapeId="0">
      <text>
        <r>
          <rPr>
            <b/>
            <sz val="9"/>
            <color indexed="81"/>
            <rFont val="돋움"/>
            <family val="3"/>
            <charset val="129"/>
          </rPr>
          <t>WiFi 망에 접근할 수 있는  사용자</t>
        </r>
      </text>
    </comment>
    <comment ref="J17"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17"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18"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18"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18"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18" authorId="1" shapeId="0">
      <text>
        <r>
          <rPr>
            <b/>
            <sz val="9"/>
            <color indexed="81"/>
            <rFont val="돋움"/>
            <family val="3"/>
            <charset val="129"/>
          </rPr>
          <t>중요정보를 안전하게 전송하지 않은 것에 대한 재정적 리스크 존재하나, 커다란 재정 위기는 아님</t>
        </r>
      </text>
    </comment>
    <comment ref="E19"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19"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19"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19"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20"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20"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20"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20"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21"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21"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21"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21" authorId="1" shapeId="0">
      <text>
        <r>
          <rPr>
            <b/>
            <sz val="9"/>
            <color indexed="81"/>
            <rFont val="돋움"/>
            <family val="3"/>
            <charset val="129"/>
          </rPr>
          <t>개인정보가 노출되는 사항은 아님</t>
        </r>
      </text>
    </comment>
    <comment ref="E22"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22"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22"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22"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C23" authorId="4" shapeId="0">
      <text>
        <r>
          <rPr>
            <sz val="10"/>
            <rFont val="Arial"/>
          </rPr>
          <t>[Threaded comment]
Your version of Excel allows you to read this threaded comment; however, any edits to it will get removed if the file is opened in a newer version of Excel. Learn more: https://go.microsoft.com/fwlink/?linkid=870924
Comment:
    like symbolic link, target file could be spoofed
Reply:
    mitigation:ACLs, Digital Signature?</t>
        </r>
      </text>
    </comment>
    <comment ref="E23"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23"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23"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24"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24"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24"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25"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25" authorId="1" shapeId="0">
      <text>
        <r>
          <rPr>
            <b/>
            <sz val="9"/>
            <color indexed="81"/>
            <rFont val="돋움"/>
            <family val="3"/>
            <charset val="129"/>
          </rPr>
          <t>WiFi 망에 접근할 수 있는  사용자</t>
        </r>
      </text>
    </comment>
    <comment ref="J25"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25"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26"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26"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26"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26" authorId="1" shapeId="0">
      <text>
        <r>
          <rPr>
            <b/>
            <sz val="9"/>
            <color indexed="81"/>
            <rFont val="돋움"/>
            <family val="3"/>
            <charset val="129"/>
          </rPr>
          <t>중요정보를 안전하게 전송하지 않은 것에 대한 재정적 리스크 존재하나, 커다란 재정 위기는 아님</t>
        </r>
      </text>
    </comment>
    <comment ref="E27"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27"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27"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27"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28"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28"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28"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28"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29"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29"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29"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29" authorId="1" shapeId="0">
      <text>
        <r>
          <rPr>
            <b/>
            <sz val="9"/>
            <color indexed="81"/>
            <rFont val="돋움"/>
            <family val="3"/>
            <charset val="129"/>
          </rPr>
          <t>개인정보가 노출되는 사항은 아님</t>
        </r>
      </text>
    </comment>
    <comment ref="E30"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30"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30"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30"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C31" authorId="5" shapeId="0">
      <text>
        <r>
          <rPr>
            <sz val="10"/>
            <rFont val="Arial"/>
          </rPr>
          <t>[Threaded comment]
Your version of Excel allows you to read this threaded comment; however, any edits to it will get removed if the file is opened in a newer version of Excel. Learn more: https://go.microsoft.com/fwlink/?linkid=870924
Comment:
    When saving data in DS1, control resource comsumption should be dealed with</t>
        </r>
      </text>
    </comment>
    <comment ref="E31"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31"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31"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32"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32"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32"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33"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33" authorId="1" shapeId="0">
      <text>
        <r>
          <rPr>
            <b/>
            <sz val="9"/>
            <color indexed="81"/>
            <rFont val="돋움"/>
            <family val="3"/>
            <charset val="129"/>
          </rPr>
          <t>WiFi 망에 접근할 수 있는  사용자</t>
        </r>
      </text>
    </comment>
    <comment ref="J33"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33"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34"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34"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34"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34" authorId="1" shapeId="0">
      <text>
        <r>
          <rPr>
            <b/>
            <sz val="9"/>
            <color indexed="81"/>
            <rFont val="돋움"/>
            <family val="3"/>
            <charset val="129"/>
          </rPr>
          <t>중요정보를 안전하게 전송하지 않은 것에 대한 재정적 리스크 존재하나, 커다란 재정 위기는 아님</t>
        </r>
      </text>
    </comment>
    <comment ref="E35"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35"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35"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35"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36"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36"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36"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36"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37"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37"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37"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37" authorId="1" shapeId="0">
      <text>
        <r>
          <rPr>
            <b/>
            <sz val="9"/>
            <color indexed="81"/>
            <rFont val="돋움"/>
            <family val="3"/>
            <charset val="129"/>
          </rPr>
          <t>개인정보가 노출되는 사항은 아님</t>
        </r>
      </text>
    </comment>
    <comment ref="E43"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43"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43"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43"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44"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44"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44"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45"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45"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45"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46"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46" authorId="1" shapeId="0">
      <text>
        <r>
          <rPr>
            <b/>
            <sz val="9"/>
            <color indexed="81"/>
            <rFont val="돋움"/>
            <family val="3"/>
            <charset val="129"/>
          </rPr>
          <t>WiFi 망에 접근할 수 있는  사용자</t>
        </r>
      </text>
    </comment>
    <comment ref="J46"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46"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47"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47"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47"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47" authorId="1" shapeId="0">
      <text>
        <r>
          <rPr>
            <b/>
            <sz val="9"/>
            <color indexed="81"/>
            <rFont val="돋움"/>
            <family val="3"/>
            <charset val="129"/>
          </rPr>
          <t>중요정보를 안전하게 전송하지 않은 것에 대한 재정적 리스크 존재하나, 커다란 재정 위기는 아님</t>
        </r>
      </text>
    </comment>
    <comment ref="E48"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48"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48"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48"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49"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49"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49"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49"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50"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50"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50"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50" authorId="1" shapeId="0">
      <text>
        <r>
          <rPr>
            <b/>
            <sz val="9"/>
            <color indexed="81"/>
            <rFont val="돋움"/>
            <family val="3"/>
            <charset val="129"/>
          </rPr>
          <t>개인정보가 노출되는 사항은 아님</t>
        </r>
      </text>
    </comment>
    <comment ref="E55"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55"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55"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55"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56"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56"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56"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57"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57"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57"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58"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58" authorId="1" shapeId="0">
      <text>
        <r>
          <rPr>
            <b/>
            <sz val="9"/>
            <color indexed="81"/>
            <rFont val="돋움"/>
            <family val="3"/>
            <charset val="129"/>
          </rPr>
          <t>WiFi 망에 접근할 수 있는  사용자</t>
        </r>
      </text>
    </comment>
    <comment ref="J58"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58"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59"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59"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59"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59" authorId="1" shapeId="0">
      <text>
        <r>
          <rPr>
            <b/>
            <sz val="9"/>
            <color indexed="81"/>
            <rFont val="돋움"/>
            <family val="3"/>
            <charset val="129"/>
          </rPr>
          <t>중요정보를 안전하게 전송하지 않은 것에 대한 재정적 리스크 존재하나, 커다란 재정 위기는 아님</t>
        </r>
      </text>
    </comment>
    <comment ref="E60"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60"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60"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60"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61"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61"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61"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61"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62"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62"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62"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62" authorId="1" shapeId="0">
      <text>
        <r>
          <rPr>
            <b/>
            <sz val="9"/>
            <color indexed="81"/>
            <rFont val="돋움"/>
            <family val="3"/>
            <charset val="129"/>
          </rPr>
          <t>개인정보가 노출되는 사항은 아님</t>
        </r>
      </text>
    </comment>
    <comment ref="E67"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67"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67"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67"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68"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68"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68"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69"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69"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69"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70"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70" authorId="1" shapeId="0">
      <text>
        <r>
          <rPr>
            <b/>
            <sz val="9"/>
            <color indexed="81"/>
            <rFont val="돋움"/>
            <family val="3"/>
            <charset val="129"/>
          </rPr>
          <t>WiFi 망에 접근할 수 있는  사용자</t>
        </r>
      </text>
    </comment>
    <comment ref="J70"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70"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71"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71"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71"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71" authorId="1" shapeId="0">
      <text>
        <r>
          <rPr>
            <b/>
            <sz val="9"/>
            <color indexed="81"/>
            <rFont val="돋움"/>
            <family val="3"/>
            <charset val="129"/>
          </rPr>
          <t>중요정보를 안전하게 전송하지 않은 것에 대한 재정적 리스크 존재하나, 커다란 재정 위기는 아님</t>
        </r>
      </text>
    </comment>
    <comment ref="E72"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72"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72"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72"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73"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73"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73"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73"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74"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74"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74"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74" authorId="1" shapeId="0">
      <text>
        <r>
          <rPr>
            <b/>
            <sz val="9"/>
            <color indexed="81"/>
            <rFont val="돋움"/>
            <family val="3"/>
            <charset val="129"/>
          </rPr>
          <t>개인정보가 노출되는 사항은 아님</t>
        </r>
      </text>
    </comment>
    <comment ref="E79"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79"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79"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79"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80"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80"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80"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1"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81"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81"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82"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82" authorId="1" shapeId="0">
      <text>
        <r>
          <rPr>
            <b/>
            <sz val="9"/>
            <color indexed="81"/>
            <rFont val="돋움"/>
            <family val="3"/>
            <charset val="129"/>
          </rPr>
          <t>WiFi 망에 접근할 수 있는  사용자</t>
        </r>
      </text>
    </comment>
    <comment ref="J82"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82"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83"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83"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83"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83" authorId="1" shapeId="0">
      <text>
        <r>
          <rPr>
            <b/>
            <sz val="9"/>
            <color indexed="81"/>
            <rFont val="돋움"/>
            <family val="3"/>
            <charset val="129"/>
          </rPr>
          <t>중요정보를 안전하게 전송하지 않은 것에 대한 재정적 리스크 존재하나, 커다란 재정 위기는 아님</t>
        </r>
      </text>
    </comment>
    <comment ref="E84"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84"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84"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84"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85"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85"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85"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85"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86"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86"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86"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86" authorId="1" shapeId="0">
      <text>
        <r>
          <rPr>
            <b/>
            <sz val="9"/>
            <color indexed="81"/>
            <rFont val="돋움"/>
            <family val="3"/>
            <charset val="129"/>
          </rPr>
          <t>개인정보가 노출되는 사항은 아님</t>
        </r>
      </text>
    </comment>
  </commentList>
</comments>
</file>

<file path=xl/comments3.xml><?xml version="1.0" encoding="utf-8"?>
<comments xmlns="http://schemas.openxmlformats.org/spreadsheetml/2006/main">
  <authors>
    <author>Hynek Petrak</author>
    <author>hoon.kang</author>
  </authors>
  <commentList>
    <comment ref="E6"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6"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6"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6"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7"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7"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7"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8"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8"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9"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9" authorId="1" shapeId="0">
      <text>
        <r>
          <rPr>
            <b/>
            <sz val="9"/>
            <color indexed="81"/>
            <rFont val="돋움"/>
            <family val="3"/>
            <charset val="129"/>
          </rPr>
          <t>WiFi 망에 접근할 수 있는  사용자</t>
        </r>
      </text>
    </comment>
    <comment ref="J9"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9"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10"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10"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10"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10" authorId="1" shapeId="0">
      <text>
        <r>
          <rPr>
            <b/>
            <sz val="9"/>
            <color indexed="81"/>
            <rFont val="돋움"/>
            <family val="3"/>
            <charset val="129"/>
          </rPr>
          <t>중요정보를 안전하게 전송하지 않은 것에 대한 재정적 리스크 존재하나, 커다란 재정 위기는 아님</t>
        </r>
      </text>
    </comment>
    <comment ref="E11"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11"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11"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11"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12"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12"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12"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12"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13"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13"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13"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13" authorId="1" shapeId="0">
      <text>
        <r>
          <rPr>
            <b/>
            <sz val="9"/>
            <color indexed="81"/>
            <rFont val="돋움"/>
            <family val="3"/>
            <charset val="129"/>
          </rPr>
          <t>개인정보가 노출되는 사항은 아님</t>
        </r>
      </text>
    </comment>
    <comment ref="E14"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14"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14"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14"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15"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15"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15"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16"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16"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16"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17"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17" authorId="1" shapeId="0">
      <text>
        <r>
          <rPr>
            <b/>
            <sz val="9"/>
            <color indexed="81"/>
            <rFont val="돋움"/>
            <family val="3"/>
            <charset val="129"/>
          </rPr>
          <t>WiFi 망에 접근할 수 있는  사용자</t>
        </r>
      </text>
    </comment>
    <comment ref="J17"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17"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18"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18"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18"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18" authorId="1" shapeId="0">
      <text>
        <r>
          <rPr>
            <b/>
            <sz val="9"/>
            <color indexed="81"/>
            <rFont val="돋움"/>
            <family val="3"/>
            <charset val="129"/>
          </rPr>
          <t>중요정보를 안전하게 전송하지 않은 것에 대한 재정적 리스크 존재하나, 커다란 재정 위기는 아님</t>
        </r>
      </text>
    </comment>
    <comment ref="E19"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19"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19"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19"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20"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20"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20"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20"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21"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21"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21"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21" authorId="1" shapeId="0">
      <text>
        <r>
          <rPr>
            <b/>
            <sz val="9"/>
            <color indexed="81"/>
            <rFont val="돋움"/>
            <family val="3"/>
            <charset val="129"/>
          </rPr>
          <t>개인정보가 노출되는 사항은 아님</t>
        </r>
      </text>
    </comment>
    <comment ref="E22"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22"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22"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22"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23"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23"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23"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24"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24"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24"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25"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25" authorId="1" shapeId="0">
      <text>
        <r>
          <rPr>
            <b/>
            <sz val="9"/>
            <color indexed="81"/>
            <rFont val="돋움"/>
            <family val="3"/>
            <charset val="129"/>
          </rPr>
          <t>WiFi 망에 접근할 수 있는  사용자</t>
        </r>
      </text>
    </comment>
    <comment ref="J25"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25"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26"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26"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26"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26" authorId="1" shapeId="0">
      <text>
        <r>
          <rPr>
            <b/>
            <sz val="9"/>
            <color indexed="81"/>
            <rFont val="돋움"/>
            <family val="3"/>
            <charset val="129"/>
          </rPr>
          <t>중요정보를 안전하게 전송하지 않은 것에 대한 재정적 리스크 존재하나, 커다란 재정 위기는 아님</t>
        </r>
      </text>
    </comment>
    <comment ref="E27"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27"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27"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27"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28"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28"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28"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28"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29"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29"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29"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29" authorId="1" shapeId="0">
      <text>
        <r>
          <rPr>
            <b/>
            <sz val="9"/>
            <color indexed="81"/>
            <rFont val="돋움"/>
            <family val="3"/>
            <charset val="129"/>
          </rPr>
          <t>개인정보가 노출되는 사항은 아님</t>
        </r>
      </text>
    </comment>
    <comment ref="E30"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30"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30"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30"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31"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31"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31"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32"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32"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32"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33"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33" authorId="1" shapeId="0">
      <text>
        <r>
          <rPr>
            <b/>
            <sz val="9"/>
            <color indexed="81"/>
            <rFont val="돋움"/>
            <family val="3"/>
            <charset val="129"/>
          </rPr>
          <t>WiFi 망에 접근할 수 있는  사용자</t>
        </r>
      </text>
    </comment>
    <comment ref="J33"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33"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34"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34"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34"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34" authorId="1" shapeId="0">
      <text>
        <r>
          <rPr>
            <b/>
            <sz val="9"/>
            <color indexed="81"/>
            <rFont val="돋움"/>
            <family val="3"/>
            <charset val="129"/>
          </rPr>
          <t>중요정보를 안전하게 전송하지 않은 것에 대한 재정적 리스크 존재하나, 커다란 재정 위기는 아님</t>
        </r>
      </text>
    </comment>
    <comment ref="E35"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35"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35"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35"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36"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36"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36"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36"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37"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37"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37"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37" authorId="1" shapeId="0">
      <text>
        <r>
          <rPr>
            <b/>
            <sz val="9"/>
            <color indexed="81"/>
            <rFont val="돋움"/>
            <family val="3"/>
            <charset val="129"/>
          </rPr>
          <t>개인정보가 노출되는 사항은 아님</t>
        </r>
      </text>
    </comment>
    <comment ref="E39"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39"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39"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39"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40"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40"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40"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41"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41"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41"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42"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42" authorId="1" shapeId="0">
      <text>
        <r>
          <rPr>
            <b/>
            <sz val="9"/>
            <color indexed="81"/>
            <rFont val="돋움"/>
            <family val="3"/>
            <charset val="129"/>
          </rPr>
          <t>WiFi 망에 접근할 수 있는  사용자</t>
        </r>
      </text>
    </comment>
    <comment ref="J42"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42"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43"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43"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43"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43" authorId="1" shapeId="0">
      <text>
        <r>
          <rPr>
            <b/>
            <sz val="9"/>
            <color indexed="81"/>
            <rFont val="돋움"/>
            <family val="3"/>
            <charset val="129"/>
          </rPr>
          <t>중요정보를 안전하게 전송하지 않은 것에 대한 재정적 리스크 존재하나, 커다란 재정 위기는 아님</t>
        </r>
      </text>
    </comment>
    <comment ref="E44"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44"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44"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44"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45"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45"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45"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45"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46"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46"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46"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46" authorId="1" shapeId="0">
      <text>
        <r>
          <rPr>
            <b/>
            <sz val="9"/>
            <color indexed="81"/>
            <rFont val="돋움"/>
            <family val="3"/>
            <charset val="129"/>
          </rPr>
          <t>개인정보가 노출되는 사항은 아님</t>
        </r>
      </text>
    </comment>
    <comment ref="E47"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47"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47"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47"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48"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48"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48"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49"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49"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49"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50"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50" authorId="1" shapeId="0">
      <text>
        <r>
          <rPr>
            <b/>
            <sz val="9"/>
            <color indexed="81"/>
            <rFont val="돋움"/>
            <family val="3"/>
            <charset val="129"/>
          </rPr>
          <t>WiFi 망에 접근할 수 있는  사용자</t>
        </r>
      </text>
    </comment>
    <comment ref="J50"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50"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51"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51"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51"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51" authorId="1" shapeId="0">
      <text>
        <r>
          <rPr>
            <b/>
            <sz val="9"/>
            <color indexed="81"/>
            <rFont val="돋움"/>
            <family val="3"/>
            <charset val="129"/>
          </rPr>
          <t>중요정보를 안전하게 전송하지 않은 것에 대한 재정적 리스크 존재하나, 커다란 재정 위기는 아님</t>
        </r>
      </text>
    </comment>
    <comment ref="E52"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52"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52"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52"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53"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53"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53"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53"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54"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54"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54"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54" authorId="1" shapeId="0">
      <text>
        <r>
          <rPr>
            <b/>
            <sz val="9"/>
            <color indexed="81"/>
            <rFont val="돋움"/>
            <family val="3"/>
            <charset val="129"/>
          </rPr>
          <t>개인정보가 노출되는 사항은 아님</t>
        </r>
      </text>
    </comment>
    <comment ref="E55"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55"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55"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55"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56"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56"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56"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57"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57"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57"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58"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58" authorId="1" shapeId="0">
      <text>
        <r>
          <rPr>
            <b/>
            <sz val="9"/>
            <color indexed="81"/>
            <rFont val="돋움"/>
            <family val="3"/>
            <charset val="129"/>
          </rPr>
          <t>WiFi 망에 접근할 수 있는  사용자</t>
        </r>
      </text>
    </comment>
    <comment ref="J58"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58"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59"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59"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59"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59" authorId="1" shapeId="0">
      <text>
        <r>
          <rPr>
            <b/>
            <sz val="9"/>
            <color indexed="81"/>
            <rFont val="돋움"/>
            <family val="3"/>
            <charset val="129"/>
          </rPr>
          <t>중요정보를 안전하게 전송하지 않은 것에 대한 재정적 리스크 존재하나, 커다란 재정 위기는 아님</t>
        </r>
      </text>
    </comment>
    <comment ref="E60"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60"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60"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60"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61"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61"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61"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61"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62"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62"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62"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62" authorId="1" shapeId="0">
      <text>
        <r>
          <rPr>
            <b/>
            <sz val="9"/>
            <color indexed="81"/>
            <rFont val="돋움"/>
            <family val="3"/>
            <charset val="129"/>
          </rPr>
          <t>개인정보가 노출되는 사항은 아님</t>
        </r>
      </text>
    </comment>
    <comment ref="E63"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63"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63"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63"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64"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64"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64"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65"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65"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65"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66"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66" authorId="1" shapeId="0">
      <text>
        <r>
          <rPr>
            <b/>
            <sz val="9"/>
            <color indexed="81"/>
            <rFont val="돋움"/>
            <family val="3"/>
            <charset val="129"/>
          </rPr>
          <t>WiFi 망에 접근할 수 있는  사용자</t>
        </r>
      </text>
    </comment>
    <comment ref="J66"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66"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67"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67"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67"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67" authorId="1" shapeId="0">
      <text>
        <r>
          <rPr>
            <b/>
            <sz val="9"/>
            <color indexed="81"/>
            <rFont val="돋움"/>
            <family val="3"/>
            <charset val="129"/>
          </rPr>
          <t>중요정보를 안전하게 전송하지 않은 것에 대한 재정적 리스크 존재하나, 커다란 재정 위기는 아님</t>
        </r>
      </text>
    </comment>
    <comment ref="E68"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68"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68"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68"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69"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69"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69"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69"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70"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70"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70"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70" authorId="1" shapeId="0">
      <text>
        <r>
          <rPr>
            <b/>
            <sz val="9"/>
            <color indexed="81"/>
            <rFont val="돋움"/>
            <family val="3"/>
            <charset val="129"/>
          </rPr>
          <t>개인정보가 노출되는 사항은 아님</t>
        </r>
      </text>
    </comment>
    <comment ref="E71"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71"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71"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71"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72"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72"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72"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73"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73"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73"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74"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74" authorId="1" shapeId="0">
      <text>
        <r>
          <rPr>
            <b/>
            <sz val="9"/>
            <color indexed="81"/>
            <rFont val="돋움"/>
            <family val="3"/>
            <charset val="129"/>
          </rPr>
          <t>WiFi 망에 접근할 수 있는  사용자</t>
        </r>
      </text>
    </comment>
    <comment ref="J74"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74"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75"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75"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75"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75" authorId="1" shapeId="0">
      <text>
        <r>
          <rPr>
            <b/>
            <sz val="9"/>
            <color indexed="81"/>
            <rFont val="돋움"/>
            <family val="3"/>
            <charset val="129"/>
          </rPr>
          <t>중요정보를 안전하게 전송하지 않은 것에 대한 재정적 리스크 존재하나, 커다란 재정 위기는 아님</t>
        </r>
      </text>
    </comment>
    <comment ref="E76"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76"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76"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76"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77"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77"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77"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77"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78"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78"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78"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78" authorId="1" shapeId="0">
      <text>
        <r>
          <rPr>
            <b/>
            <sz val="9"/>
            <color indexed="81"/>
            <rFont val="돋움"/>
            <family val="3"/>
            <charset val="129"/>
          </rPr>
          <t>개인정보가 노출되는 사항은 아님</t>
        </r>
      </text>
    </comment>
    <comment ref="E79" authorId="0" shapeId="0">
      <text>
        <r>
          <rPr>
            <b/>
            <sz val="9"/>
            <color indexed="81"/>
            <rFont val="Tahoma"/>
            <family val="2"/>
            <charset val="238"/>
          </rPr>
          <t>Hynek Petrak:</t>
        </r>
        <r>
          <rPr>
            <sz val="9"/>
            <color indexed="81"/>
            <rFont val="Tahoma"/>
            <family val="2"/>
            <charset val="238"/>
          </rPr>
          <t xml:space="preserve">
How technically skilled is this group of threat agents?</t>
        </r>
      </text>
    </comment>
    <comment ref="F79" authorId="1" shapeId="0">
      <text>
        <r>
          <rPr>
            <sz val="9"/>
            <color indexed="81"/>
            <rFont val="Tahoma"/>
            <family val="2"/>
          </rPr>
          <t xml:space="preserve">ARP Spoofing </t>
        </r>
        <r>
          <rPr>
            <sz val="9"/>
            <color indexed="81"/>
            <rFont val="돋움"/>
            <family val="3"/>
            <charset val="129"/>
          </rPr>
          <t>공격을</t>
        </r>
        <r>
          <rPr>
            <sz val="9"/>
            <color indexed="81"/>
            <rFont val="Tahoma"/>
            <family val="2"/>
          </rPr>
          <t xml:space="preserve"> </t>
        </r>
        <r>
          <rPr>
            <sz val="9"/>
            <color indexed="81"/>
            <rFont val="돋움"/>
            <family val="3"/>
            <charset val="129"/>
          </rPr>
          <t>이해하고</t>
        </r>
        <r>
          <rPr>
            <sz val="9"/>
            <color indexed="81"/>
            <rFont val="Tahoma"/>
            <family val="2"/>
          </rPr>
          <t xml:space="preserve"> </t>
        </r>
        <r>
          <rPr>
            <sz val="9"/>
            <color indexed="81"/>
            <rFont val="돋움"/>
            <family val="3"/>
            <charset val="129"/>
          </rPr>
          <t>패킷</t>
        </r>
        <r>
          <rPr>
            <sz val="9"/>
            <color indexed="81"/>
            <rFont val="Tahoma"/>
            <family val="2"/>
          </rPr>
          <t xml:space="preserve"> </t>
        </r>
        <r>
          <rPr>
            <sz val="9"/>
            <color indexed="81"/>
            <rFont val="돋움"/>
            <family val="3"/>
            <charset val="129"/>
          </rPr>
          <t>캡처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포워딩할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기술</t>
        </r>
        <r>
          <rPr>
            <sz val="9"/>
            <color indexed="81"/>
            <rFont val="Tahoma"/>
            <family val="2"/>
          </rPr>
          <t xml:space="preserve"> </t>
        </r>
        <r>
          <rPr>
            <sz val="9"/>
            <color indexed="81"/>
            <rFont val="돋움"/>
            <family val="3"/>
            <charset val="129"/>
          </rPr>
          <t>필요</t>
        </r>
        <r>
          <rPr>
            <sz val="9"/>
            <color indexed="81"/>
            <rFont val="Tahoma"/>
            <family val="2"/>
          </rPr>
          <t xml:space="preserve">
</t>
        </r>
      </text>
    </comment>
    <comment ref="J79" authorId="0" shapeId="0">
      <text>
        <r>
          <rPr>
            <b/>
            <sz val="9"/>
            <color indexed="81"/>
            <rFont val="Tahoma"/>
            <family val="2"/>
            <charset val="238"/>
          </rPr>
          <t>Hynek Petrak:</t>
        </r>
        <r>
          <rPr>
            <sz val="9"/>
            <color indexed="81"/>
            <rFont val="Tahoma"/>
            <family val="2"/>
            <charset val="238"/>
          </rPr>
          <t xml:space="preserve">
How much data could be disclosed and how sensitive is it? </t>
        </r>
      </text>
    </comment>
    <comment ref="K79" authorId="1" shapeId="0">
      <text>
        <r>
          <rPr>
            <b/>
            <sz val="9"/>
            <color indexed="81"/>
            <rFont val="돋움"/>
            <family val="3"/>
            <charset val="129"/>
          </rPr>
          <t>전송되는</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데이터를</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있고</t>
        </r>
        <r>
          <rPr>
            <b/>
            <sz val="9"/>
            <color indexed="81"/>
            <rFont val="Tahoma"/>
            <family val="2"/>
          </rPr>
          <t>, Critical Data</t>
        </r>
        <r>
          <rPr>
            <b/>
            <sz val="9"/>
            <color indexed="81"/>
            <rFont val="돋움"/>
            <family val="3"/>
            <charset val="129"/>
          </rPr>
          <t>로</t>
        </r>
        <r>
          <rPr>
            <b/>
            <sz val="9"/>
            <color indexed="81"/>
            <rFont val="Tahoma"/>
            <family val="2"/>
          </rPr>
          <t xml:space="preserve"> Device ID</t>
        </r>
        <r>
          <rPr>
            <b/>
            <sz val="9"/>
            <color indexed="81"/>
            <rFont val="돋움"/>
            <family val="3"/>
            <charset val="129"/>
          </rPr>
          <t>가</t>
        </r>
        <r>
          <rPr>
            <b/>
            <sz val="9"/>
            <color indexed="81"/>
            <rFont val="Tahoma"/>
            <family val="2"/>
          </rPr>
          <t xml:space="preserve"> </t>
        </r>
        <r>
          <rPr>
            <b/>
            <sz val="9"/>
            <color indexed="81"/>
            <rFont val="돋움"/>
            <family val="3"/>
            <charset val="129"/>
          </rPr>
          <t xml:space="preserve">있음
</t>
        </r>
      </text>
    </comment>
    <comment ref="E80" authorId="0" shapeId="0">
      <text>
        <r>
          <rPr>
            <b/>
            <sz val="9"/>
            <color indexed="81"/>
            <rFont val="Tahoma"/>
            <family val="2"/>
            <charset val="238"/>
          </rPr>
          <t>Hynek Petrak:</t>
        </r>
        <r>
          <rPr>
            <sz val="9"/>
            <color indexed="81"/>
            <rFont val="Tahoma"/>
            <family val="2"/>
            <charset val="238"/>
          </rPr>
          <t xml:space="preserve">
How motivated is this group of threat agents to find and exploit this vulnerability?</t>
        </r>
      </text>
    </comment>
    <comment ref="F80" authorId="1" shapeId="0">
      <text>
        <r>
          <rPr>
            <b/>
            <sz val="9"/>
            <color indexed="81"/>
            <rFont val="돋움"/>
            <family val="3"/>
            <charset val="129"/>
          </rPr>
          <t>로봇으로</t>
        </r>
        <r>
          <rPr>
            <b/>
            <sz val="9"/>
            <color indexed="81"/>
            <rFont val="Tahoma"/>
            <family val="2"/>
          </rPr>
          <t xml:space="preserve"> </t>
        </r>
        <r>
          <rPr>
            <b/>
            <sz val="9"/>
            <color indexed="81"/>
            <rFont val="돋움"/>
            <family val="3"/>
            <charset val="129"/>
          </rPr>
          <t>신분위장을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얻을</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이득은</t>
        </r>
        <r>
          <rPr>
            <b/>
            <sz val="9"/>
            <color indexed="81"/>
            <rFont val="Tahoma"/>
            <family val="2"/>
          </rPr>
          <t xml:space="preserve"> </t>
        </r>
        <r>
          <rPr>
            <b/>
            <sz val="9"/>
            <color indexed="81"/>
            <rFont val="돋움"/>
            <family val="3"/>
            <charset val="129"/>
          </rPr>
          <t>의도하지</t>
        </r>
        <r>
          <rPr>
            <b/>
            <sz val="9"/>
            <color indexed="81"/>
            <rFont val="Tahoma"/>
            <family val="2"/>
          </rPr>
          <t xml:space="preserve"> </t>
        </r>
        <r>
          <rPr>
            <b/>
            <sz val="9"/>
            <color indexed="81"/>
            <rFont val="돋움"/>
            <family val="3"/>
            <charset val="129"/>
          </rPr>
          <t>않은</t>
        </r>
        <r>
          <rPr>
            <b/>
            <sz val="9"/>
            <color indexed="81"/>
            <rFont val="Tahoma"/>
            <family val="2"/>
          </rPr>
          <t xml:space="preserve"> </t>
        </r>
        <r>
          <rPr>
            <b/>
            <sz val="9"/>
            <color indexed="81"/>
            <rFont val="돋움"/>
            <family val="3"/>
            <charset val="129"/>
          </rPr>
          <t>동작을</t>
        </r>
        <r>
          <rPr>
            <b/>
            <sz val="9"/>
            <color indexed="81"/>
            <rFont val="Tahoma"/>
            <family val="2"/>
          </rPr>
          <t xml:space="preserve"> </t>
        </r>
        <r>
          <rPr>
            <b/>
            <sz val="9"/>
            <color indexed="81"/>
            <rFont val="돋움"/>
            <family val="3"/>
            <charset val="129"/>
          </rPr>
          <t>시켜</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위협을</t>
        </r>
        <r>
          <rPr>
            <b/>
            <sz val="9"/>
            <color indexed="81"/>
            <rFont val="Tahoma"/>
            <family val="2"/>
          </rPr>
          <t xml:space="preserve"> </t>
        </r>
        <r>
          <rPr>
            <b/>
            <sz val="9"/>
            <color indexed="81"/>
            <rFont val="돋움"/>
            <family val="3"/>
            <charset val="129"/>
          </rPr>
          <t>줄</t>
        </r>
        <r>
          <rPr>
            <b/>
            <sz val="9"/>
            <color indexed="81"/>
            <rFont val="Tahoma"/>
            <family val="2"/>
          </rPr>
          <t xml:space="preserve"> </t>
        </r>
        <r>
          <rPr>
            <b/>
            <sz val="9"/>
            <color indexed="81"/>
            <rFont val="돋움"/>
            <family val="3"/>
            <charset val="129"/>
          </rPr>
          <t>가능성이</t>
        </r>
        <r>
          <rPr>
            <b/>
            <sz val="9"/>
            <color indexed="81"/>
            <rFont val="Tahoma"/>
            <family val="2"/>
          </rPr>
          <t xml:space="preserve"> </t>
        </r>
        <r>
          <rPr>
            <b/>
            <sz val="9"/>
            <color indexed="81"/>
            <rFont val="돋움"/>
            <family val="3"/>
            <charset val="129"/>
          </rPr>
          <t>존재</t>
        </r>
      </text>
    </comment>
    <comment ref="J80" authorId="0" shapeId="0">
      <text>
        <r>
          <rPr>
            <b/>
            <sz val="9"/>
            <color indexed="81"/>
            <rFont val="Tahoma"/>
            <family val="2"/>
            <charset val="238"/>
          </rPr>
          <t>Hynek Petrak:</t>
        </r>
        <r>
          <rPr>
            <sz val="9"/>
            <color indexed="81"/>
            <rFont val="Tahoma"/>
            <family val="2"/>
            <charset val="238"/>
          </rPr>
          <t xml:space="preserve">
How much data could be corrupted and how damaged is it?</t>
        </r>
      </text>
    </comment>
    <comment ref="E81" authorId="0" shapeId="0">
      <text>
        <r>
          <rPr>
            <b/>
            <sz val="9"/>
            <color indexed="81"/>
            <rFont val="Tahoma"/>
            <family val="2"/>
            <charset val="238"/>
          </rPr>
          <t>Hynek Petrak:</t>
        </r>
        <r>
          <rPr>
            <sz val="9"/>
            <color indexed="81"/>
            <rFont val="Tahoma"/>
            <family val="2"/>
            <charset val="238"/>
          </rPr>
          <t xml:space="preserve">
What resources and opportunities are required for this group of threat agents to find and exploit this vulnerability? </t>
        </r>
      </text>
    </comment>
    <comment ref="F81" authorId="1" shapeId="0">
      <text>
        <r>
          <rPr>
            <b/>
            <sz val="9"/>
            <color indexed="81"/>
            <rFont val="Tahoma"/>
            <family val="2"/>
          </rPr>
          <t xml:space="preserve">LAN </t>
        </r>
        <r>
          <rPr>
            <b/>
            <sz val="9"/>
            <color indexed="81"/>
            <rFont val="돋움"/>
            <family val="3"/>
            <charset val="129"/>
          </rPr>
          <t>내</t>
        </r>
        <r>
          <rPr>
            <b/>
            <sz val="9"/>
            <color indexed="81"/>
            <rFont val="Tahoma"/>
            <family val="2"/>
          </rPr>
          <t xml:space="preserve"> Wifi </t>
        </r>
        <r>
          <rPr>
            <b/>
            <sz val="9"/>
            <color indexed="81"/>
            <rFont val="돋움"/>
            <family val="3"/>
            <charset val="129"/>
          </rPr>
          <t>망에</t>
        </r>
        <r>
          <rPr>
            <b/>
            <sz val="9"/>
            <color indexed="81"/>
            <rFont val="Tahoma"/>
            <family val="2"/>
          </rPr>
          <t xml:space="preserve"> </t>
        </r>
        <r>
          <rPr>
            <b/>
            <sz val="9"/>
            <color indexed="81"/>
            <rFont val="돋움"/>
            <family val="3"/>
            <charset val="129"/>
          </rPr>
          <t>접속할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기회</t>
        </r>
        <r>
          <rPr>
            <b/>
            <sz val="9"/>
            <color indexed="81"/>
            <rFont val="Tahoma"/>
            <family val="2"/>
          </rPr>
          <t xml:space="preserve"> </t>
        </r>
        <r>
          <rPr>
            <b/>
            <sz val="9"/>
            <color indexed="81"/>
            <rFont val="돋움"/>
            <family val="3"/>
            <charset val="129"/>
          </rPr>
          <t>필요</t>
        </r>
      </text>
    </comment>
    <comment ref="J81" authorId="0" shapeId="0">
      <text>
        <r>
          <rPr>
            <b/>
            <sz val="9"/>
            <color indexed="81"/>
            <rFont val="Tahoma"/>
            <family val="2"/>
            <charset val="238"/>
          </rPr>
          <t>Hynek Petrak:</t>
        </r>
        <r>
          <rPr>
            <sz val="9"/>
            <color indexed="81"/>
            <rFont val="Tahoma"/>
            <family val="2"/>
            <charset val="238"/>
          </rPr>
          <t xml:space="preserve">
How much service could be lost and how vital is it? </t>
        </r>
      </text>
    </comment>
    <comment ref="E82" authorId="0" shapeId="0">
      <text>
        <r>
          <rPr>
            <b/>
            <sz val="9"/>
            <color indexed="81"/>
            <rFont val="Tahoma"/>
            <family val="2"/>
            <charset val="238"/>
          </rPr>
          <t>Hynek Petrak:</t>
        </r>
        <r>
          <rPr>
            <sz val="9"/>
            <color indexed="81"/>
            <rFont val="Tahoma"/>
            <family val="2"/>
            <charset val="238"/>
          </rPr>
          <t xml:space="preserve">
How large is this group of threat agents? </t>
        </r>
      </text>
    </comment>
    <comment ref="F82" authorId="1" shapeId="0">
      <text>
        <r>
          <rPr>
            <b/>
            <sz val="9"/>
            <color indexed="81"/>
            <rFont val="돋움"/>
            <family val="3"/>
            <charset val="129"/>
          </rPr>
          <t>WiFi 망에 접근할 수 있는  사용자</t>
        </r>
      </text>
    </comment>
    <comment ref="J82" authorId="0" shapeId="0">
      <text>
        <r>
          <rPr>
            <b/>
            <sz val="9"/>
            <color indexed="81"/>
            <rFont val="Tahoma"/>
            <family val="2"/>
            <charset val="238"/>
          </rPr>
          <t>Hynek Petrak:</t>
        </r>
        <r>
          <rPr>
            <sz val="9"/>
            <color indexed="81"/>
            <rFont val="Tahoma"/>
            <family val="2"/>
            <charset val="238"/>
          </rPr>
          <t xml:space="preserve">
Are the threat agents' actions traceable to an individual? </t>
        </r>
      </text>
    </comment>
    <comment ref="K82" authorId="1" shapeId="0">
      <text>
        <r>
          <rPr>
            <b/>
            <sz val="9"/>
            <color indexed="81"/>
            <rFont val="돋움"/>
            <family val="3"/>
            <charset val="129"/>
          </rPr>
          <t>공격자의</t>
        </r>
        <r>
          <rPr>
            <b/>
            <sz val="9"/>
            <color indexed="81"/>
            <rFont val="Arial"/>
            <family val="2"/>
          </rPr>
          <t xml:space="preserve"> </t>
        </r>
        <r>
          <rPr>
            <b/>
            <sz val="9"/>
            <color indexed="81"/>
            <rFont val="돋움"/>
            <family val="3"/>
            <charset val="129"/>
          </rPr>
          <t>행동을</t>
        </r>
        <r>
          <rPr>
            <b/>
            <sz val="9"/>
            <color indexed="81"/>
            <rFont val="Arial"/>
            <family val="2"/>
          </rPr>
          <t xml:space="preserve"> Log</t>
        </r>
        <r>
          <rPr>
            <b/>
            <sz val="9"/>
            <color indexed="81"/>
            <rFont val="돋움"/>
            <family val="3"/>
            <charset val="129"/>
          </rPr>
          <t>를</t>
        </r>
        <r>
          <rPr>
            <b/>
            <sz val="9"/>
            <color indexed="81"/>
            <rFont val="Arial"/>
            <family val="2"/>
          </rPr>
          <t xml:space="preserve"> </t>
        </r>
        <r>
          <rPr>
            <b/>
            <sz val="9"/>
            <color indexed="81"/>
            <rFont val="돋움"/>
            <family val="3"/>
            <charset val="129"/>
          </rPr>
          <t>통해</t>
        </r>
        <r>
          <rPr>
            <b/>
            <sz val="9"/>
            <color indexed="81"/>
            <rFont val="Arial"/>
            <family val="2"/>
          </rPr>
          <t xml:space="preserve"> </t>
        </r>
        <r>
          <rPr>
            <b/>
            <sz val="9"/>
            <color indexed="81"/>
            <rFont val="돋움"/>
            <family val="3"/>
            <charset val="129"/>
          </rPr>
          <t>추적</t>
        </r>
        <r>
          <rPr>
            <b/>
            <sz val="9"/>
            <color indexed="81"/>
            <rFont val="Arial"/>
            <family val="2"/>
          </rPr>
          <t xml:space="preserve"> </t>
        </r>
        <r>
          <rPr>
            <b/>
            <sz val="9"/>
            <color indexed="81"/>
            <rFont val="돋움"/>
            <family val="3"/>
            <charset val="129"/>
          </rPr>
          <t>가능</t>
        </r>
      </text>
    </comment>
    <comment ref="E83" authorId="0" shapeId="0">
      <text>
        <r>
          <rPr>
            <b/>
            <sz val="9"/>
            <color indexed="81"/>
            <rFont val="Tahoma"/>
            <family val="2"/>
            <charset val="238"/>
          </rPr>
          <t>Hynek Petrak:</t>
        </r>
        <r>
          <rPr>
            <sz val="9"/>
            <color indexed="81"/>
            <rFont val="Tahoma"/>
            <family val="2"/>
            <charset val="238"/>
          </rPr>
          <t xml:space="preserve">
How easy is it for this group of threat agents to discover this vulnerability?</t>
        </r>
      </text>
    </comment>
    <comment ref="F83" authorId="1" shapeId="0">
      <text>
        <r>
          <rPr>
            <b/>
            <sz val="9"/>
            <color indexed="81"/>
            <rFont val="Arial"/>
            <family val="2"/>
          </rPr>
          <t xml:space="preserve">ARP </t>
        </r>
        <r>
          <rPr>
            <b/>
            <sz val="9"/>
            <color indexed="81"/>
            <rFont val="돋움"/>
            <family val="3"/>
            <charset val="129"/>
          </rPr>
          <t>취약점</t>
        </r>
        <r>
          <rPr>
            <b/>
            <sz val="9"/>
            <color indexed="81"/>
            <rFont val="Arial"/>
            <family val="2"/>
          </rPr>
          <t xml:space="preserve"> </t>
        </r>
        <r>
          <rPr>
            <b/>
            <sz val="9"/>
            <color indexed="81"/>
            <rFont val="돋움"/>
            <family val="3"/>
            <charset val="129"/>
          </rPr>
          <t>발견하기</t>
        </r>
        <r>
          <rPr>
            <b/>
            <sz val="9"/>
            <color indexed="81"/>
            <rFont val="Arial"/>
            <family val="2"/>
          </rPr>
          <t xml:space="preserve"> </t>
        </r>
        <r>
          <rPr>
            <b/>
            <sz val="9"/>
            <color indexed="81"/>
            <rFont val="돋움"/>
            <family val="3"/>
            <charset val="129"/>
          </rPr>
          <t>용이함</t>
        </r>
      </text>
    </comment>
    <comment ref="J83" authorId="0" shapeId="0">
      <text>
        <r>
          <rPr>
            <b/>
            <sz val="9"/>
            <color indexed="81"/>
            <rFont val="Tahoma"/>
            <family val="2"/>
            <charset val="238"/>
          </rPr>
          <t>Hynek Petrak:</t>
        </r>
        <r>
          <rPr>
            <sz val="9"/>
            <color indexed="81"/>
            <rFont val="Tahoma"/>
            <family val="2"/>
            <charset val="238"/>
          </rPr>
          <t xml:space="preserve">
How much financial damage will result from an exploit?</t>
        </r>
      </text>
    </comment>
    <comment ref="K83" authorId="1" shapeId="0">
      <text>
        <r>
          <rPr>
            <b/>
            <sz val="9"/>
            <color indexed="81"/>
            <rFont val="돋움"/>
            <family val="3"/>
            <charset val="129"/>
          </rPr>
          <t>중요정보를 안전하게 전송하지 않은 것에 대한 재정적 리스크 존재하나, 커다란 재정 위기는 아님</t>
        </r>
      </text>
    </comment>
    <comment ref="E84" authorId="0" shapeId="0">
      <text>
        <r>
          <rPr>
            <b/>
            <sz val="9"/>
            <color indexed="81"/>
            <rFont val="Tahoma"/>
            <family val="2"/>
            <charset val="238"/>
          </rPr>
          <t>Hynek Petrak:</t>
        </r>
        <r>
          <rPr>
            <sz val="9"/>
            <color indexed="81"/>
            <rFont val="Tahoma"/>
            <family val="2"/>
            <charset val="238"/>
          </rPr>
          <t xml:space="preserve">
How easy is it for this group of threat agents to actually exploit this vulnerability?</t>
        </r>
      </text>
    </comment>
    <comment ref="F84" authorId="1" shapeId="0">
      <text>
        <r>
          <rPr>
            <b/>
            <sz val="9"/>
            <color indexed="81"/>
            <rFont val="Tahoma"/>
            <family val="2"/>
          </rPr>
          <t xml:space="preserve">HTTP </t>
        </r>
        <r>
          <rPr>
            <b/>
            <sz val="9"/>
            <color indexed="81"/>
            <rFont val="돋움"/>
            <family val="3"/>
            <charset val="129"/>
          </rPr>
          <t>프로토콜의</t>
        </r>
        <r>
          <rPr>
            <b/>
            <sz val="9"/>
            <color indexed="81"/>
            <rFont val="Tahoma"/>
            <family val="2"/>
          </rPr>
          <t xml:space="preserve"> ARP Spoofing</t>
        </r>
        <r>
          <rPr>
            <b/>
            <sz val="9"/>
            <color indexed="81"/>
            <rFont val="돋움"/>
            <family val="3"/>
            <charset val="129"/>
          </rPr>
          <t>의</t>
        </r>
        <r>
          <rPr>
            <b/>
            <sz val="9"/>
            <color indexed="81"/>
            <rFont val="Tahoma"/>
            <family val="2"/>
          </rPr>
          <t xml:space="preserve"> MITM </t>
        </r>
        <r>
          <rPr>
            <b/>
            <sz val="9"/>
            <color indexed="81"/>
            <rFont val="돋움"/>
            <family val="3"/>
            <charset val="129"/>
          </rPr>
          <t>공격은</t>
        </r>
        <r>
          <rPr>
            <b/>
            <sz val="9"/>
            <color indexed="81"/>
            <rFont val="Tahoma"/>
            <family val="2"/>
          </rPr>
          <t xml:space="preserve"> </t>
        </r>
        <r>
          <rPr>
            <b/>
            <sz val="9"/>
            <color indexed="81"/>
            <rFont val="돋움"/>
            <family val="3"/>
            <charset val="129"/>
          </rPr>
          <t>쉬운</t>
        </r>
        <r>
          <rPr>
            <b/>
            <sz val="9"/>
            <color indexed="81"/>
            <rFont val="Tahoma"/>
            <family val="2"/>
          </rPr>
          <t xml:space="preserve"> </t>
        </r>
        <r>
          <rPr>
            <b/>
            <sz val="9"/>
            <color indexed="81"/>
            <rFont val="돋움"/>
            <family val="3"/>
            <charset val="129"/>
          </rPr>
          <t>편</t>
        </r>
      </text>
    </comment>
    <comment ref="J84" authorId="0" shapeId="0">
      <text>
        <r>
          <rPr>
            <b/>
            <sz val="9"/>
            <color indexed="81"/>
            <rFont val="Tahoma"/>
            <family val="2"/>
            <charset val="238"/>
          </rPr>
          <t>Hynek Petrak:</t>
        </r>
        <r>
          <rPr>
            <sz val="9"/>
            <color indexed="81"/>
            <rFont val="Tahoma"/>
            <family val="2"/>
            <charset val="238"/>
          </rPr>
          <t xml:space="preserve">
Would an exploit result in reputation damage that would harm the business?</t>
        </r>
      </text>
    </comment>
    <comment ref="K84" authorId="1" shapeId="0">
      <text>
        <r>
          <rPr>
            <b/>
            <sz val="9"/>
            <color indexed="81"/>
            <rFont val="돋움"/>
            <family val="3"/>
            <charset val="129"/>
          </rPr>
          <t>다른</t>
        </r>
        <r>
          <rPr>
            <b/>
            <sz val="9"/>
            <color indexed="81"/>
            <rFont val="Tahoma"/>
            <family val="2"/>
          </rPr>
          <t xml:space="preserve"> </t>
        </r>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노출로</t>
        </r>
        <r>
          <rPr>
            <b/>
            <sz val="9"/>
            <color indexed="81"/>
            <rFont val="Tahoma"/>
            <family val="2"/>
          </rPr>
          <t xml:space="preserve"> </t>
        </r>
        <r>
          <rPr>
            <b/>
            <sz val="9"/>
            <color indexed="81"/>
            <rFont val="돋움"/>
            <family val="3"/>
            <charset val="129"/>
          </rPr>
          <t>다른</t>
        </r>
        <r>
          <rPr>
            <b/>
            <sz val="9"/>
            <color indexed="81"/>
            <rFont val="Tahoma"/>
            <family val="2"/>
          </rPr>
          <t xml:space="preserve"> </t>
        </r>
        <r>
          <rPr>
            <b/>
            <sz val="9"/>
            <color indexed="81"/>
            <rFont val="돋움"/>
            <family val="3"/>
            <charset val="129"/>
          </rPr>
          <t>계정의</t>
        </r>
        <r>
          <rPr>
            <b/>
            <sz val="9"/>
            <color indexed="81"/>
            <rFont val="Tahoma"/>
            <family val="2"/>
          </rPr>
          <t xml:space="preserve"> </t>
        </r>
        <r>
          <rPr>
            <b/>
            <sz val="9"/>
            <color indexed="81"/>
            <rFont val="돋움"/>
            <family val="3"/>
            <charset val="129"/>
          </rPr>
          <t>손해</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가능</t>
        </r>
      </text>
    </comment>
    <comment ref="E85" authorId="0" shapeId="0">
      <text>
        <r>
          <rPr>
            <b/>
            <sz val="9"/>
            <color indexed="81"/>
            <rFont val="Tahoma"/>
            <family val="2"/>
            <charset val="238"/>
          </rPr>
          <t>Hynek Petrak:</t>
        </r>
        <r>
          <rPr>
            <sz val="9"/>
            <color indexed="81"/>
            <rFont val="Tahoma"/>
            <family val="2"/>
            <charset val="238"/>
          </rPr>
          <t xml:space="preserve">
How well known is this vulnerability to this group of threat agents?</t>
        </r>
      </text>
    </comment>
    <comment ref="F85" authorId="1" shapeId="0">
      <text>
        <r>
          <rPr>
            <b/>
            <sz val="9"/>
            <color indexed="81"/>
            <rFont val="돋움"/>
            <family val="3"/>
            <charset val="129"/>
          </rPr>
          <t>매우</t>
        </r>
        <r>
          <rPr>
            <b/>
            <sz val="9"/>
            <color indexed="81"/>
            <rFont val="Tahoma"/>
            <family val="2"/>
          </rPr>
          <t xml:space="preserve"> </t>
        </r>
        <r>
          <rPr>
            <b/>
            <sz val="9"/>
            <color indexed="81"/>
            <rFont val="돋움"/>
            <family val="3"/>
            <charset val="129"/>
          </rPr>
          <t>널리</t>
        </r>
        <r>
          <rPr>
            <b/>
            <sz val="9"/>
            <color indexed="81"/>
            <rFont val="Tahoma"/>
            <family val="2"/>
          </rPr>
          <t xml:space="preserve"> </t>
        </r>
        <r>
          <rPr>
            <b/>
            <sz val="9"/>
            <color indexed="81"/>
            <rFont val="돋움"/>
            <family val="3"/>
            <charset val="129"/>
          </rPr>
          <t>알려진</t>
        </r>
        <r>
          <rPr>
            <b/>
            <sz val="9"/>
            <color indexed="81"/>
            <rFont val="Tahoma"/>
            <family val="2"/>
          </rPr>
          <t xml:space="preserve"> </t>
        </r>
        <r>
          <rPr>
            <b/>
            <sz val="9"/>
            <color indexed="81"/>
            <rFont val="돋움"/>
            <family val="3"/>
            <charset val="129"/>
          </rPr>
          <t>공격</t>
        </r>
        <r>
          <rPr>
            <b/>
            <sz val="9"/>
            <color indexed="81"/>
            <rFont val="Tahoma"/>
            <family val="2"/>
          </rPr>
          <t xml:space="preserve"> </t>
        </r>
        <r>
          <rPr>
            <b/>
            <sz val="9"/>
            <color indexed="81"/>
            <rFont val="돋움"/>
            <family val="3"/>
            <charset val="129"/>
          </rPr>
          <t>수준</t>
        </r>
      </text>
    </comment>
    <comment ref="J85" authorId="0" shapeId="0">
      <text>
        <r>
          <rPr>
            <b/>
            <sz val="9"/>
            <color indexed="81"/>
            <rFont val="Tahoma"/>
            <family val="2"/>
            <charset val="238"/>
          </rPr>
          <t>Hynek Petrak:</t>
        </r>
        <r>
          <rPr>
            <sz val="9"/>
            <color indexed="81"/>
            <rFont val="Tahoma"/>
            <family val="2"/>
            <charset val="238"/>
          </rPr>
          <t xml:space="preserve">
How much exposure does non-compliance introduce?</t>
        </r>
      </text>
    </comment>
    <comment ref="K85" authorId="1" shapeId="0">
      <text>
        <r>
          <rPr>
            <b/>
            <sz val="9"/>
            <color indexed="81"/>
            <rFont val="돋움"/>
            <family val="3"/>
            <charset val="129"/>
          </rPr>
          <t>중요정보인</t>
        </r>
        <r>
          <rPr>
            <b/>
            <sz val="9"/>
            <color indexed="81"/>
            <rFont val="Tahoma"/>
            <family val="2"/>
          </rPr>
          <t xml:space="preserve"> Device ID</t>
        </r>
        <r>
          <rPr>
            <b/>
            <sz val="9"/>
            <color indexed="81"/>
            <rFont val="돋움"/>
            <family val="3"/>
            <charset val="129"/>
          </rPr>
          <t>를</t>
        </r>
        <r>
          <rPr>
            <b/>
            <sz val="9"/>
            <color indexed="81"/>
            <rFont val="Tahoma"/>
            <family val="2"/>
          </rPr>
          <t xml:space="preserve"> </t>
        </r>
        <r>
          <rPr>
            <b/>
            <sz val="9"/>
            <color indexed="81"/>
            <rFont val="돋움"/>
            <family val="3"/>
            <charset val="129"/>
          </rPr>
          <t>안전하게</t>
        </r>
        <r>
          <rPr>
            <b/>
            <sz val="9"/>
            <color indexed="81"/>
            <rFont val="Tahoma"/>
            <family val="2"/>
          </rPr>
          <t xml:space="preserve"> </t>
        </r>
        <r>
          <rPr>
            <b/>
            <sz val="9"/>
            <color indexed="81"/>
            <rFont val="돋움"/>
            <family val="3"/>
            <charset val="129"/>
          </rPr>
          <t>전송하지</t>
        </r>
        <r>
          <rPr>
            <b/>
            <sz val="9"/>
            <color indexed="81"/>
            <rFont val="Tahoma"/>
            <family val="2"/>
          </rPr>
          <t xml:space="preserve"> </t>
        </r>
        <r>
          <rPr>
            <b/>
            <sz val="9"/>
            <color indexed="81"/>
            <rFont val="돋움"/>
            <family val="3"/>
            <charset val="129"/>
          </rPr>
          <t>않고</t>
        </r>
        <r>
          <rPr>
            <b/>
            <sz val="9"/>
            <color indexed="81"/>
            <rFont val="Tahoma"/>
            <family val="2"/>
          </rPr>
          <t xml:space="preserve"> </t>
        </r>
        <r>
          <rPr>
            <b/>
            <sz val="9"/>
            <color indexed="81"/>
            <rFont val="돋움"/>
            <family val="3"/>
            <charset val="129"/>
          </rPr>
          <t>평문으로</t>
        </r>
        <r>
          <rPr>
            <b/>
            <sz val="9"/>
            <color indexed="81"/>
            <rFont val="Tahoma"/>
            <family val="2"/>
          </rPr>
          <t xml:space="preserve"> </t>
        </r>
        <r>
          <rPr>
            <b/>
            <sz val="9"/>
            <color indexed="81"/>
            <rFont val="돋움"/>
            <family val="3"/>
            <charset val="129"/>
          </rPr>
          <t>전송한</t>
        </r>
        <r>
          <rPr>
            <b/>
            <sz val="9"/>
            <color indexed="81"/>
            <rFont val="Tahoma"/>
            <family val="2"/>
          </rPr>
          <t xml:space="preserve"> </t>
        </r>
        <r>
          <rPr>
            <b/>
            <sz val="9"/>
            <color indexed="81"/>
            <rFont val="돋움"/>
            <family val="3"/>
            <charset val="129"/>
          </rPr>
          <t>것은</t>
        </r>
        <r>
          <rPr>
            <b/>
            <sz val="9"/>
            <color indexed="81"/>
            <rFont val="Tahoma"/>
            <family val="2"/>
          </rPr>
          <t xml:space="preserve"> Reasonable Security</t>
        </r>
        <r>
          <rPr>
            <b/>
            <sz val="9"/>
            <color indexed="81"/>
            <rFont val="돋움"/>
            <family val="3"/>
            <charset val="129"/>
          </rPr>
          <t>를</t>
        </r>
        <r>
          <rPr>
            <b/>
            <sz val="9"/>
            <color indexed="81"/>
            <rFont val="Tahoma"/>
            <family val="2"/>
          </rPr>
          <t xml:space="preserve"> </t>
        </r>
        <r>
          <rPr>
            <b/>
            <sz val="9"/>
            <color indexed="81"/>
            <rFont val="돋움"/>
            <family val="3"/>
            <charset val="129"/>
          </rPr>
          <t>불만족하다고</t>
        </r>
        <r>
          <rPr>
            <b/>
            <sz val="9"/>
            <color indexed="81"/>
            <rFont val="Tahoma"/>
            <family val="2"/>
          </rPr>
          <t xml:space="preserve"> </t>
        </r>
        <r>
          <rPr>
            <b/>
            <sz val="9"/>
            <color indexed="81"/>
            <rFont val="돋움"/>
            <family val="3"/>
            <charset val="129"/>
          </rPr>
          <t>주장할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E86" authorId="0" shapeId="0">
      <text>
        <r>
          <rPr>
            <b/>
            <sz val="9"/>
            <color indexed="81"/>
            <rFont val="Tahoma"/>
            <family val="2"/>
            <charset val="238"/>
          </rPr>
          <t>Hynek Petrak:</t>
        </r>
        <r>
          <rPr>
            <sz val="9"/>
            <color indexed="81"/>
            <rFont val="Tahoma"/>
            <family val="2"/>
            <charset val="238"/>
          </rPr>
          <t xml:space="preserve">
How likely is an exploit to be detected?</t>
        </r>
      </text>
    </comment>
    <comment ref="F86" authorId="1" shapeId="0">
      <text>
        <r>
          <rPr>
            <b/>
            <sz val="9"/>
            <color indexed="81"/>
            <rFont val="돋움"/>
            <family val="3"/>
            <charset val="129"/>
          </rPr>
          <t>로봇</t>
        </r>
        <r>
          <rPr>
            <b/>
            <sz val="9"/>
            <color indexed="81"/>
            <rFont val="Tahoma"/>
            <family val="2"/>
          </rPr>
          <t xml:space="preserve"> </t>
        </r>
        <r>
          <rPr>
            <b/>
            <sz val="9"/>
            <color indexed="81"/>
            <rFont val="돋움"/>
            <family val="3"/>
            <charset val="129"/>
          </rPr>
          <t>기기</t>
        </r>
        <r>
          <rPr>
            <b/>
            <sz val="9"/>
            <color indexed="81"/>
            <rFont val="Tahoma"/>
            <family val="2"/>
          </rPr>
          <t xml:space="preserve"> </t>
        </r>
        <r>
          <rPr>
            <b/>
            <sz val="9"/>
            <color indexed="81"/>
            <rFont val="돋움"/>
            <family val="3"/>
            <charset val="129"/>
          </rPr>
          <t>로그</t>
        </r>
        <r>
          <rPr>
            <b/>
            <sz val="9"/>
            <color indexed="81"/>
            <rFont val="Tahoma"/>
            <family val="2"/>
          </rPr>
          <t xml:space="preserve"> </t>
        </r>
        <r>
          <rPr>
            <b/>
            <sz val="9"/>
            <color indexed="81"/>
            <rFont val="돋움"/>
            <family val="3"/>
            <charset val="129"/>
          </rPr>
          <t>상</t>
        </r>
        <r>
          <rPr>
            <b/>
            <sz val="9"/>
            <color indexed="81"/>
            <rFont val="Tahoma"/>
            <family val="2"/>
          </rPr>
          <t xml:space="preserve"> </t>
        </r>
        <r>
          <rPr>
            <b/>
            <sz val="9"/>
            <color indexed="81"/>
            <rFont val="돋움"/>
            <family val="3"/>
            <charset val="129"/>
          </rPr>
          <t>다른</t>
        </r>
        <r>
          <rPr>
            <b/>
            <sz val="9"/>
            <color indexed="81"/>
            <rFont val="Tahoma"/>
            <family val="2"/>
          </rPr>
          <t xml:space="preserve"> IP</t>
        </r>
        <r>
          <rPr>
            <b/>
            <sz val="9"/>
            <color indexed="81"/>
            <rFont val="돋움"/>
            <family val="3"/>
            <charset val="129"/>
          </rPr>
          <t>로</t>
        </r>
        <r>
          <rPr>
            <b/>
            <sz val="9"/>
            <color indexed="81"/>
            <rFont val="Tahoma"/>
            <family val="2"/>
          </rPr>
          <t xml:space="preserve"> </t>
        </r>
        <r>
          <rPr>
            <b/>
            <sz val="9"/>
            <color indexed="81"/>
            <rFont val="돋움"/>
            <family val="3"/>
            <charset val="129"/>
          </rPr>
          <t>붙는</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확인할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있음</t>
        </r>
      </text>
    </comment>
    <comment ref="J86" authorId="0" shapeId="0">
      <text>
        <r>
          <rPr>
            <b/>
            <sz val="9"/>
            <color indexed="81"/>
            <rFont val="Tahoma"/>
            <family val="2"/>
            <charset val="238"/>
          </rPr>
          <t>Hynek Petrak:</t>
        </r>
        <r>
          <rPr>
            <sz val="9"/>
            <color indexed="81"/>
            <rFont val="Tahoma"/>
            <family val="2"/>
            <charset val="238"/>
          </rPr>
          <t xml:space="preserve">
How much personally identifiable information could be disclosed?</t>
        </r>
      </text>
    </comment>
    <comment ref="K86" authorId="1" shapeId="0">
      <text>
        <r>
          <rPr>
            <b/>
            <sz val="9"/>
            <color indexed="81"/>
            <rFont val="돋움"/>
            <family val="3"/>
            <charset val="129"/>
          </rPr>
          <t>개인정보가 노출되는 사항은 아님</t>
        </r>
      </text>
    </comment>
  </commentList>
</comments>
</file>

<file path=xl/sharedStrings.xml><?xml version="1.0" encoding="utf-8"?>
<sst xmlns="http://schemas.openxmlformats.org/spreadsheetml/2006/main" count="1736" uniqueCount="389">
  <si>
    <t>Inteface</t>
    <phoneticPr fontId="4" type="noConversion"/>
  </si>
  <si>
    <t>Threat Group</t>
  </si>
  <si>
    <t>Factors for Estimating Likelihood</t>
    <phoneticPr fontId="4" type="noConversion"/>
  </si>
  <si>
    <t>Factors for Estimating Impact</t>
    <phoneticPr fontId="4" type="noConversion"/>
  </si>
  <si>
    <t>Overall
Risk Severity</t>
    <phoneticPr fontId="4" type="noConversion"/>
  </si>
  <si>
    <t>Overall Risk Severity = Likelihood x Impact</t>
  </si>
  <si>
    <t>Estimating Factors</t>
    <phoneticPr fontId="4" type="noConversion"/>
  </si>
  <si>
    <t>Factors</t>
    <phoneticPr fontId="4" type="noConversion"/>
  </si>
  <si>
    <t>Range</t>
    <phoneticPr fontId="4" type="noConversion"/>
  </si>
  <si>
    <t>Likelihood</t>
    <phoneticPr fontId="4" type="noConversion"/>
  </si>
  <si>
    <t>Impact</t>
    <phoneticPr fontId="4" type="noConversion"/>
  </si>
  <si>
    <t>Score</t>
    <phoneticPr fontId="4" type="noConversion"/>
  </si>
  <si>
    <t>Severity</t>
    <phoneticPr fontId="4" type="noConversion"/>
  </si>
  <si>
    <t xml:space="preserve"> Score</t>
    <phoneticPr fontId="4" type="noConversion"/>
  </si>
  <si>
    <t>Impact</t>
  </si>
  <si>
    <t>HIGH</t>
  </si>
  <si>
    <t>Medium</t>
  </si>
  <si>
    <t>High</t>
  </si>
  <si>
    <t>Critical</t>
  </si>
  <si>
    <t>TID-S1</t>
  </si>
  <si>
    <t>19. License Number Search</t>
  </si>
  <si>
    <t>Threat#1- Spoofing of Destination Data Store DS2. License Number Database[Spoofing]</t>
  </si>
  <si>
    <t>Threat Agent</t>
  </si>
  <si>
    <t>Skill level</t>
    <phoneticPr fontId="7" type="noConversion"/>
  </si>
  <si>
    <t>3 - Network and programming skills</t>
  </si>
  <si>
    <t>Technical
Impact</t>
    <phoneticPr fontId="4" type="noConversion"/>
  </si>
  <si>
    <t>Loss of confidentiality</t>
    <phoneticPr fontId="7" type="noConversion"/>
  </si>
  <si>
    <t>5 - Extensive critical data disclosed</t>
  </si>
  <si>
    <t>MEDIUM</t>
  </si>
  <si>
    <t>Low</t>
  </si>
  <si>
    <t>DS2. License Number Database may be spoofed by an attacker and this may lead to data being written to the attacker's target instead of DS2. License Number Database. Consider using a standard authentication mechanism to identify the destination data store.</t>
  </si>
  <si>
    <t>Motive</t>
    <phoneticPr fontId="7" type="noConversion"/>
  </si>
  <si>
    <t xml:space="preserve">6 - </t>
  </si>
  <si>
    <t>Loss of integrity</t>
    <phoneticPr fontId="7" type="noConversion"/>
  </si>
  <si>
    <t>9 - All data totally corrupt</t>
  </si>
  <si>
    <t>LOW</t>
  </si>
  <si>
    <t>Note</t>
  </si>
  <si>
    <t>Opportunity</t>
    <phoneticPr fontId="7" type="noConversion"/>
  </si>
  <si>
    <t>7 - Some access or resources required</t>
  </si>
  <si>
    <t>Loss of availability</t>
    <phoneticPr fontId="4" type="noConversion"/>
  </si>
  <si>
    <t>7 - Extensive primary services interrupted</t>
  </si>
  <si>
    <t>Group Size</t>
    <phoneticPr fontId="7" type="noConversion"/>
  </si>
  <si>
    <t>6 - Authenticated users</t>
  </si>
  <si>
    <t>Loss of accountability</t>
    <phoneticPr fontId="4" type="noConversion"/>
  </si>
  <si>
    <t>9 - Completely anonymous</t>
  </si>
  <si>
    <t>Likelihood</t>
  </si>
  <si>
    <t>Vulnerability</t>
    <phoneticPr fontId="4" type="noConversion"/>
  </si>
  <si>
    <t>Ease of discovery</t>
    <phoneticPr fontId="7" type="noConversion"/>
  </si>
  <si>
    <t>3 - Difficult</t>
  </si>
  <si>
    <t>Business
Impact</t>
    <phoneticPr fontId="4" type="noConversion"/>
  </si>
  <si>
    <t>Financial damage</t>
    <phoneticPr fontId="4" type="noConversion"/>
  </si>
  <si>
    <t>3 - Minor effect on annual profit</t>
  </si>
  <si>
    <t>Ease of exploit</t>
    <phoneticPr fontId="7" type="noConversion"/>
  </si>
  <si>
    <t>Reputation damage</t>
    <phoneticPr fontId="4" type="noConversion"/>
  </si>
  <si>
    <t>9 - Brand damage</t>
  </si>
  <si>
    <t>Likelihood and Impact Levels</t>
  </si>
  <si>
    <t>Awareness</t>
    <phoneticPr fontId="7" type="noConversion"/>
  </si>
  <si>
    <t>4 - Hidden</t>
  </si>
  <si>
    <t>Non-compliance</t>
    <phoneticPr fontId="4" type="noConversion"/>
  </si>
  <si>
    <t>5 - Clear violation</t>
  </si>
  <si>
    <t>0 to &lt;3</t>
  </si>
  <si>
    <t>Intrusion detection</t>
    <phoneticPr fontId="7" type="noConversion"/>
  </si>
  <si>
    <t>9 - Not logged</t>
  </si>
  <si>
    <t>Privacy violation</t>
    <phoneticPr fontId="4" type="noConversion"/>
  </si>
  <si>
    <t>5 - Hundreds of people</t>
  </si>
  <si>
    <t>3 to &lt;6</t>
  </si>
  <si>
    <t>6 to 9</t>
  </si>
  <si>
    <t>TID-S2</t>
  </si>
  <si>
    <t>20. Vehicle Information</t>
  </si>
  <si>
    <t>Threat#2- Spoofing of Source Data Store DS2. License Number Database [Spoofing]</t>
  </si>
  <si>
    <t>Threat Agent</t>
    <phoneticPr fontId="4" type="noConversion"/>
  </si>
  <si>
    <t xml:space="preserve">DS2. License Number Database may be spoofed by an attacker and this may lead to incorrect data delivered to 2.1 License Number Module. Consider using a standard authentication mechanism to identify the source data store.. </t>
  </si>
  <si>
    <t>TID-S3</t>
  </si>
  <si>
    <t>27. Authentication Information</t>
  </si>
  <si>
    <t>Threat#3- Elevation Using Impersonation [Elevation Of Privilege]</t>
  </si>
  <si>
    <t>9 - All data disclosed</t>
  </si>
  <si>
    <t>2.1 License Number Module may be able to impersonate the context of 2.2 Authentication Module in order to gain additional privilege.</t>
  </si>
  <si>
    <t>4 - Possible reward</t>
  </si>
  <si>
    <t xml:space="preserve">4 - </t>
  </si>
  <si>
    <t>1 - Minimal secondary services interrupted</t>
  </si>
  <si>
    <t xml:space="preserve">2 - </t>
  </si>
  <si>
    <t xml:space="preserve">7 - </t>
  </si>
  <si>
    <t>1 - Unknown</t>
  </si>
  <si>
    <t>TID-S4</t>
  </si>
  <si>
    <t>21. Store Login Information</t>
  </si>
  <si>
    <t>Threat#4- Spoofing of Destination Data Store DS3. User Database [Spoofing]</t>
  </si>
  <si>
    <t>DS3. User Database may be spoofed by an attacker and this may lead to data being written to the attacker's target instead of DS3. User Database. Consider using a standard authentication mechanism to identify the destination data store.</t>
  </si>
  <si>
    <t>3 -  Minimal seriously corrupt data</t>
  </si>
  <si>
    <t>TID-S5</t>
  </si>
  <si>
    <t>21. Store Login Informaiton</t>
  </si>
  <si>
    <t>Threat#5 - Denial of Service Data Store DS3. User Database [Denial of Service]</t>
  </si>
  <si>
    <t>4 - Advanced computer user</t>
  </si>
  <si>
    <t xml:space="preserve">1 - </t>
  </si>
  <si>
    <t>Does 2.2 Authentication Module or DS3. User Database take explicit steps to control resource consumption? Resource consumption attacks can be hard to deal with, and there are times that it makes sense to let the OS do the job. Be careful that your resource requests don't deadlock, and that they do timeout.</t>
  </si>
  <si>
    <t>1 - Low or no reward</t>
  </si>
  <si>
    <t>9 - No access or resources required</t>
  </si>
  <si>
    <t>9 - Anonymous Internet users</t>
  </si>
  <si>
    <t>1 - Less than the cost to fix the vulnerability</t>
  </si>
  <si>
    <t>4 - Loss of major accounts</t>
  </si>
  <si>
    <t>6 - Obvious</t>
  </si>
  <si>
    <t>2 - Minor violation</t>
  </si>
  <si>
    <t>TID-S6</t>
  </si>
  <si>
    <t>22. Login Information Search</t>
  </si>
  <si>
    <t>Threat#6- Spoofing of Destination Data Store DS3. User Database [Spoofing]</t>
  </si>
  <si>
    <t>1 - Minimal slightly corrupt data</t>
  </si>
  <si>
    <t xml:space="preserve">8 - </t>
  </si>
  <si>
    <t>TID-S7</t>
  </si>
  <si>
    <t>Threat#7- Potential Excessive Resource Consumption for 2.2 Authentication Module or DS3. User Database[Denial Of Service]</t>
  </si>
  <si>
    <t>5 - Minimal primary services interrupted, extensive secondary services interrupted</t>
  </si>
  <si>
    <t>7 - Easy</t>
  </si>
  <si>
    <t>5 - Easy</t>
  </si>
  <si>
    <t>Range</t>
  </si>
  <si>
    <t>TID-S8</t>
  </si>
  <si>
    <t>23. Login Information</t>
  </si>
  <si>
    <t>Threat#8- Spoofing of Source Data Store DS3. User Database [Spoofing]</t>
  </si>
  <si>
    <t>DS3. User Database may be spoofed by an attacker and this may lead to incorrect data delivered to 2.2 Authentication Module. Consider using a standard authentication mechanism to identify the source data store.</t>
  </si>
  <si>
    <t>5 - Extensive slightly corrupt data</t>
  </si>
  <si>
    <t>4 - Special access or resources required</t>
  </si>
  <si>
    <t>TID-S9</t>
  </si>
  <si>
    <t>Threat#9- Weak Access Control for a Resource[Information Disclosure]</t>
  </si>
  <si>
    <t>Improper data protection of DS3. User Database can allow an attacker to read information not intended for disclosure. Review authorization seattings.</t>
  </si>
  <si>
    <t>TID-C1</t>
  </si>
  <si>
    <t>6. Record Video Image Frame
(DS1. File System → APLR Lib)</t>
  </si>
  <si>
    <t>Threat#2 - Weak Access Control for a Resource [Information Disclosure]</t>
  </si>
  <si>
    <t>2 - Minimal non-sensitive data disclosed</t>
  </si>
  <si>
    <t>Improper data protection of DS1. File System can allow an attacker to read information not intended for disclosure. Review authorization settings.</t>
  </si>
  <si>
    <t>7 - Possibly traceable</t>
  </si>
  <si>
    <t>9 - Public knowledge</t>
  </si>
  <si>
    <t>Threat#3 - Spoofing of Source Data Store DS1. File System [Spoofing]</t>
  </si>
  <si>
    <t>TID-C2</t>
  </si>
  <si>
    <t>DS1. File System may be spoofed by an attacker and this may lead to incorrect data delivered to 1.1 APLR Library. Consider using a standard authentication mechanism to identify the source data store.</t>
  </si>
  <si>
    <t>7 - Some access or resources required</t>
    <phoneticPr fontId="4" type="noConversion"/>
  </si>
  <si>
    <t>9. Vehicle Registration Data
(Control Interface → DS1. File System)</t>
  </si>
  <si>
    <t>Threat#6 - Spoofing of Source Data Store DS1. File System [Spoofing]</t>
  </si>
  <si>
    <t>TID-C3</t>
  </si>
  <si>
    <t>DS1. File System may be spoofed by an attacker and this may lead to data being written to the attacker's target instead of DS1. File System. Consider using a standard authentication mechanism to identify the destination data store.</t>
  </si>
  <si>
    <t>Threat#7 - Potential Excessive Resource Consumption for 1.3 Control Interface or DS1. File System [Denial Of Service]</t>
  </si>
  <si>
    <t>TID-C4</t>
  </si>
  <si>
    <t>Does 1.3 Control Interface or DS1. File System take explicit steps to control resource consumption? Resource consumption attacks can be hard to deal with, and there are times that it makes sense to let the OS do the job. Be careful that your resource requests don't deadlock, and that they do timeout.</t>
  </si>
  <si>
    <t>9 - All services completely lost</t>
  </si>
  <si>
    <t>7 - High profile violation</t>
  </si>
  <si>
    <t>8 - Logged without review</t>
  </si>
  <si>
    <t>TID-C5</t>
  </si>
  <si>
    <t>1. Login Request/
2. Control Request</t>
  </si>
  <si>
    <t>Threat# - Spoofing the E2. Officer External Entity [Spoofing]</t>
  </si>
  <si>
    <t>9 - No technical skills</t>
  </si>
  <si>
    <t xml:space="preserve">E2 Officer may be spoofed by an attacker and this may lead to unauthorized access to 1.3 Control Interface. Consider using a standard authentication mechanism to identify the external entity. </t>
  </si>
  <si>
    <t>7 - Significant effect on annual profit</t>
  </si>
  <si>
    <t>TID-C6</t>
  </si>
  <si>
    <t>Threat# - Data Flow Sniffing [Information Disclosure]</t>
  </si>
  <si>
    <t>Data flowing across 1. Login Request 2. Control Request may be sniffed by an attacker. Depending on what type of data an attacker can read, it may be used to attack other parts of the system or simply be a disclosure of information leading to compliance violations. Consider encrypting the data flow.</t>
  </si>
  <si>
    <t>9 - High reward</t>
  </si>
  <si>
    <t>TID-C7</t>
  </si>
  <si>
    <t>Threat# - Potential Process Crash or Stop for 1.3 Control Interface [Denial Of Service]</t>
  </si>
  <si>
    <t>1.3 Control Interface crashes, halts, stops or runs slowly; in all cases violating an availability metric.</t>
  </si>
  <si>
    <t xml:space="preserve">0 - </t>
  </si>
  <si>
    <t>TID-C8</t>
  </si>
  <si>
    <t>Threat# - Elevation by Changing the Execution Flow in 1.3 Control Interface [Elevation Of Privilege]</t>
  </si>
  <si>
    <t>1 - Security penetration skills</t>
  </si>
  <si>
    <t>An attacker may pass data into 1.3 Control Interface in order to change the flow of program execution within 1.3 Control Interface to the attacker's choosing.</t>
  </si>
  <si>
    <t>3 - One individual</t>
  </si>
  <si>
    <t>TID-N1</t>
  </si>
  <si>
    <t>License Number</t>
  </si>
  <si>
    <t>Threat#1- Spoofing the 1.3 Control Interface Process [Spoofing]</t>
  </si>
  <si>
    <t>License Number Module may be spoofed by an attacker and this may lead to information disclosure by 1.3 Control Interface. Consider using a standard authentication mechanism to identify the destination process.</t>
  </si>
  <si>
    <t>7 - Extensive seriously corrupt data</t>
    <phoneticPr fontId="4" type="noConversion"/>
  </si>
  <si>
    <t>3 - Logged and reviewed</t>
  </si>
  <si>
    <t>Threat#3-Potential Data Repudiation by 2.1 License Number Module [Repudiation ]</t>
  </si>
  <si>
    <t>4 - Minimal critical data disclosed, extensive non-sensitive data disclosed</t>
  </si>
  <si>
    <t>TID-N2</t>
  </si>
  <si>
    <t xml:space="preserve"> License Number Module claims that it did not receive data from a source outside the trust boundary. Consider using logging or auditing to record the source, time, and summary of the received data.</t>
  </si>
  <si>
    <t>Threat#4-Data Flow Sniffing [Sniffing]</t>
  </si>
  <si>
    <t>TID-N3</t>
  </si>
  <si>
    <t xml:space="preserve"> License Number may be sniffed by an attacker. Depending on what type of data an attacker can read, it may be used to attack other parts of the system or simply be a disclosure of information leading to compliance violations. Consider encrypting the data flow.</t>
  </si>
  <si>
    <t>7 - Extensive seriously corrupt data</t>
  </si>
  <si>
    <t>Threat#5-Potential Process Crash or Stop [DoS]</t>
  </si>
  <si>
    <t>TID-N4</t>
  </si>
  <si>
    <t xml:space="preserve">  License Number Module crashes, halts, stops or runs slowly; in all cases violating an availability metric.</t>
  </si>
  <si>
    <t>16. Login Information</t>
  </si>
  <si>
    <t>Threat#6-Spoofing the 1.3 Control Interface Process [Spoofing ]</t>
  </si>
  <si>
    <t>TID-N5</t>
  </si>
  <si>
    <t xml:space="preserve">  1.3 Control Interface may be spoofed by an attacker and this may lead to unauthorized access to 2.2 Authentication Module. Consider using a standard authentication mechanism to identify the source process.</t>
  </si>
  <si>
    <t xml:space="preserve">5 - </t>
  </si>
  <si>
    <t>Threat#7-Potential Lack of Input Validation for 2.2 Authentication Modul [Tampering]</t>
  </si>
  <si>
    <t>TID-N6</t>
  </si>
  <si>
    <t xml:space="preserve"> Data flowing across 16. Login Information may be tampered with by an attacker. This may lead to a denial of service attack against 2.2 Authentication Module or an elevation of privilege attack against 2.2 Authentication Module or an information disclosure by 2.2 Authentication Module. Failure to verify that input is as expected is a root cause of a very large number of exploitable issues. Consider all paths and the way they handle data. Verify that all input is verified for correctness using an approved list input validation approach.</t>
  </si>
  <si>
    <t>Threat#8-Data Flow Sniffing[Information Disclosure]</t>
  </si>
  <si>
    <t>TID-N7</t>
  </si>
  <si>
    <t xml:space="preserve"> Data flowing across 16. Login Information may be sniffed by an attacker. Depending on what type of data an attacker can read, it may be used to attack other parts of the system or simply be a disclosure of information leading to compliance violations. Consider encrypting the data flow..</t>
  </si>
  <si>
    <t>Threat#9-Potential Process Crash or Stop for 2.2 Authentication Module[Denial Of Service]</t>
  </si>
  <si>
    <t>TID-N8</t>
  </si>
  <si>
    <t xml:space="preserve"> 2.2 Authentication Module crashes, halts, stops or runs slowly; in all cases violating an availability metric.</t>
  </si>
  <si>
    <t>Threat#10-Elevation by Changing the Execution Flow in 2.2 Authentication Module[Elevation Of Privilege]</t>
  </si>
  <si>
    <t>TID-N9</t>
  </si>
  <si>
    <t xml:space="preserve"> An attacker may pass data into 2.2 Authentication Module in order to change the flow of program execution within 2.2 Authentication Module to the attacker's choosing.</t>
  </si>
  <si>
    <t>Threat#11-Potential Data Repudiation by 2.2 Authentication Module[Repudiation]</t>
  </si>
  <si>
    <t>TID-N10</t>
  </si>
  <si>
    <t>2.2 Authentication Module claims that it did not receive data from a source outside the trust boundary. Consider using logging or auditing to record the source, time, and summary of the received data.</t>
  </si>
  <si>
    <t>Skill level</t>
    <phoneticPr fontId="4" type="noConversion"/>
  </si>
  <si>
    <t>Motive</t>
    <phoneticPr fontId="4" type="noConversion"/>
  </si>
  <si>
    <t>Opportunity</t>
    <phoneticPr fontId="4" type="noConversion"/>
  </si>
  <si>
    <t>Size</t>
    <phoneticPr fontId="4" type="noConversion"/>
  </si>
  <si>
    <t>Ease of discovery</t>
    <phoneticPr fontId="4" type="noConversion"/>
  </si>
  <si>
    <t>Ease of exploit</t>
    <phoneticPr fontId="4" type="noConversion"/>
  </si>
  <si>
    <t>Awareness</t>
    <phoneticPr fontId="4" type="noConversion"/>
  </si>
  <si>
    <t>Intrusion detection</t>
  </si>
  <si>
    <t>Loss of confidentiality</t>
  </si>
  <si>
    <t>Loss of integrity</t>
    <phoneticPr fontId="4" type="noConversion"/>
  </si>
  <si>
    <t>Loss of accountability</t>
  </si>
  <si>
    <t>Non-compliance</t>
  </si>
  <si>
    <t>Full access or expensive resources required</t>
  </si>
  <si>
    <t>Security penetration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</si>
  <si>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</si>
  <si>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</si>
  <si>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</si>
  <si>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</si>
  <si>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</si>
  <si>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</si>
  <si>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</si>
  <si>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</si>
  <si>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</si>
  <si>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</si>
  <si>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</si>
  <si>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</si>
  <si>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</si>
  <si>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Network and programming skills</t>
    <phoneticPr fontId="4" type="noConversion"/>
  </si>
  <si>
    <t>Difficult</t>
  </si>
  <si>
    <t>Logged and reviewed</t>
  </si>
  <si>
    <t xml:space="preserve"> Minimal seriously corrupt data</t>
  </si>
  <si>
    <t>Minor effect on annual profit</t>
  </si>
  <si>
    <t>One individual</t>
  </si>
  <si>
    <t>Advanced computer user</t>
    <phoneticPr fontId="4" type="noConversion"/>
  </si>
  <si>
    <t>Possible reward</t>
  </si>
  <si>
    <t>Special access or resources required</t>
  </si>
  <si>
    <t>Intranet users</t>
  </si>
  <si>
    <t>Hidden</t>
  </si>
  <si>
    <t>Minimal critical data disclosed, extensive non-sensitive data disclosed</t>
  </si>
  <si>
    <t>Loss of major accounts</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</si>
  <si>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</si>
  <si>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</si>
  <si>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</si>
  <si>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</si>
  <si>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</si>
  <si>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</si>
  <si>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</si>
  <si>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</si>
  <si>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Some technical skills</t>
    <phoneticPr fontId="4" type="noConversion"/>
  </si>
  <si>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</si>
  <si>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</si>
  <si>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</si>
  <si>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</si>
  <si>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</si>
  <si>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</si>
  <si>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</si>
  <si>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</si>
  <si>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</si>
  <si>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</si>
  <si>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No technical skills</t>
    <phoneticPr fontId="4" type="noConversion"/>
  </si>
  <si>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</si>
  <si>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</si>
  <si>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</si>
  <si>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</si>
  <si>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</si>
  <si>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</si>
  <si>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</si>
  <si>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</si>
  <si>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</si>
  <si>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</si>
  <si>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</si>
  <si>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</si>
  <si>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</si>
  <si>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</si>
  <si>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Threat 
ID</t>
  </si>
  <si>
    <t>Vulnerability</t>
  </si>
  <si>
    <t>Mitigation</t>
  </si>
  <si>
    <t>Security Requirement</t>
  </si>
  <si>
    <t>SR ID</t>
  </si>
  <si>
    <t>Impact Rating</t>
  </si>
  <si>
    <t>Rank</t>
  </si>
  <si>
    <t>Spoofing with abnormal DB file
(Vehicle Registration DB)</t>
  </si>
  <si>
    <t>Vehicle Regstration DB File ACL Management</t>
  </si>
  <si>
    <t>DB File should be protected and managed using ACL.
The management policy for DB file should be applicable to Windows 10,
Access, read, and write rights for DB files are limited to the backend server.</t>
  </si>
  <si>
    <t>SR-S1</t>
  </si>
  <si>
    <t>Vehicle Regstration DB File Authentication</t>
  </si>
  <si>
    <t>It is necessary to apply an appropriate authentication technique and go through the authentication process in order to guarantee the integrity and validity of the DB file. 
This can be done by MAC appended to file contents.</t>
  </si>
  <si>
    <t>SR-S2</t>
  </si>
  <si>
    <t>Vehicle Registration DB User/Password</t>
  </si>
  <si>
    <t>The user authentication should be applied with user ID and PW to check the validtiy of access rights to DB file.</t>
  </si>
  <si>
    <t>SR-S3</t>
  </si>
  <si>
    <t>Spoofing with abnormal DB file
(User DB)</t>
  </si>
  <si>
    <t>User DB File ACL Management</t>
  </si>
  <si>
    <t>User DB File Athentication</t>
  </si>
  <si>
    <t>User DB User/Password</t>
  </si>
  <si>
    <t>DoS
Excessive access to user DB</t>
  </si>
  <si>
    <t>Limit the number of simultaneous client connections</t>
  </si>
  <si>
    <t>Limit the number of simultaneous client connections to mitigate excessive access to the user DB. The maximum number of client connected concurrently is defined as &lt; N.</t>
  </si>
  <si>
    <t>SR-S4</t>
  </si>
  <si>
    <t>Rate Limit : number of log-in errors</t>
  </si>
  <si>
    <t xml:space="preserve">Rate limit should be applied to the log-in process to limit the maximum number of errors in order to mitigate excessive access to the user DB, </t>
  </si>
  <si>
    <t>SR-S5</t>
  </si>
  <si>
    <t>Information Disclosure
Sniffing for play-back file</t>
  </si>
  <si>
    <t>ACL management regarding to play-back file</t>
  </si>
  <si>
    <t>Playback files should be protected by managing ACL.
Management policies for stored files should be applicable to Windows 10,
Access and modification rights for saved files are limited to client application.</t>
  </si>
  <si>
    <t>SR-C1</t>
  </si>
  <si>
    <t>Spoofing with abnormal file
(Playback file)</t>
  </si>
  <si>
    <t>Spoofing with abnormal file
(Vehicle Registration Data File)</t>
  </si>
  <si>
    <t xml:space="preserve">Vehicle Registration Data File Encryption </t>
  </si>
  <si>
    <t>Vehicle registration data file should be saved after being encrypted.
This is to prevent information leakage due to data sniffing by attackers.</t>
  </si>
  <si>
    <t>SR-C2</t>
  </si>
  <si>
    <t>DoS
Excessive access to vehicle registration data file</t>
  </si>
  <si>
    <t>ACL management regarding to vehicle registration data file</t>
  </si>
  <si>
    <t>Vehicle registration data files should be protected by managing ACL.
Management policies for stored files should be applicable to Windows 10,
Access and modification rights for saved files are limited to client application.</t>
  </si>
  <si>
    <t>SR-C3</t>
  </si>
  <si>
    <t>Rate Limit : number of consecutive save request</t>
  </si>
  <si>
    <t>Rate limit should be applied to the save request to limit the maximum number of consecutive request in order to mitigate excessive access to the file system.</t>
  </si>
  <si>
    <t>SR-C4</t>
  </si>
  <si>
    <t>User Spoofing
Weak passwords, password exposure</t>
  </si>
  <si>
    <t>Two Factor Authentication</t>
  </si>
  <si>
    <t>Two factor authentication should be applied tp log-in procedure.</t>
  </si>
  <si>
    <t>SR-C5</t>
  </si>
  <si>
    <t>DoS
Client Crash by Buffer Overflow Attack</t>
  </si>
  <si>
    <t>Input Validation : Input String</t>
  </si>
  <si>
    <t>Validity check for officer's input string should be done in the proper manner.</t>
  </si>
  <si>
    <t>SR-C6</t>
  </si>
  <si>
    <t>Elevation of Privilege
EoP by Buffer Overflow Attack</t>
  </si>
  <si>
    <t>Spoofing
License Number Module</t>
  </si>
  <si>
    <t>TLS</t>
  </si>
  <si>
    <t>Communication between client application and backend server must be protected through TLS.</t>
  </si>
  <si>
    <t>SR-N1</t>
  </si>
  <si>
    <t>Repudiation
License Number</t>
  </si>
  <si>
    <t>Logging</t>
  </si>
  <si>
    <t>The communication process between client application and backend server should be logged for non-repudiation.</t>
  </si>
  <si>
    <t>SR-N2</t>
  </si>
  <si>
    <t>Digital Signature : Mutual Authentication</t>
  </si>
  <si>
    <t>The connection between the client application and the backend server should go through a mutual authentication process by digital signature.</t>
  </si>
  <si>
    <t>SR-N3</t>
  </si>
  <si>
    <t>Information Disclosure
Client-Server : License Number</t>
  </si>
  <si>
    <t>DoS
Server Crash and Slow Performance : Licese Number</t>
  </si>
  <si>
    <t>Input Validation : Payload and Protocol</t>
  </si>
  <si>
    <t>Communication between client application and backend server should be done by verifying the promised protocol and payload format.</t>
  </si>
  <si>
    <t>SR-N4</t>
  </si>
  <si>
    <t>Firewall : Syn-Flooding, ICMP</t>
  </si>
  <si>
    <t>Client and Server System should protect DoS Attack using Firewall</t>
  </si>
  <si>
    <t>SR-N5</t>
  </si>
  <si>
    <t>Information Disclosure
Client-Server : User ID/PW</t>
  </si>
  <si>
    <t>DoS
Server Crash 및 Slow Performance : Licese Number</t>
  </si>
  <si>
    <t>Client and server systems must use a firewall to protect against DoS attacks.</t>
  </si>
  <si>
    <t>Repudiation
User Authentication</t>
  </si>
  <si>
    <t>취약점</t>
  </si>
  <si>
    <t>비정상 DB File 로 Spoofing
(Vehicle Registration DB)</t>
  </si>
  <si>
    <t>DB File 은 ACL 를 이용해 보호되고 관리되어야 한다. 
DB File 에 대한 관리 정책은 Windows 10 에 적용 가능해야 하며, 
DB 파일에 대한 Access 및 읽기, 수정 권한은 Backend Server 로 한정한다.</t>
  </si>
  <si>
    <t>Vehicle Regstration DB File 인증</t>
  </si>
  <si>
    <t>DB File 의 Integrity 와 Validity 를 보장하기 위해 적절한 인증 기법의 적용 및 인증 과정을 거쳐야 한다. 
File Contents 에 대한 MAC 추가 등이 이에 해당할 수 있다.-</t>
  </si>
  <si>
    <t>Vehicle Regstration DB User/Password</t>
  </si>
  <si>
    <t>DB File 에 대한 Access 권한 확인을 위한 DB User 및 Password 이증 과정을 거쳐야 한다.</t>
  </si>
  <si>
    <t>비정상 DB File 로 Spoofing
(User DB)</t>
  </si>
  <si>
    <t>User DB File 인증</t>
  </si>
  <si>
    <t>DoS
User DB 에 대한 과도한 Access</t>
  </si>
  <si>
    <t>Client 동시 접속 개수 제한</t>
  </si>
  <si>
    <t>User DB 에 대한 과도한 Access를 완화하기 위해 Client 동시 접속 개수를 제한한다. 동시 최대 접속 Client 는 &lt; N 으로 정의한다.</t>
  </si>
  <si>
    <t xml:space="preserve">Rate Limit : Log-In 오류 횟수 제한 </t>
  </si>
  <si>
    <t xml:space="preserve">User DB 에 대한 과도한 Access 를 완화하기 위해 Log-In 과정에 Rate Limit을 적용해 최대 오류 횟수를 제한한다. </t>
  </si>
  <si>
    <t>Information Disclosure
Playback 파일에 대한 Sniffing</t>
  </si>
  <si>
    <t>Playback 파일 관련 ACL 관리</t>
  </si>
  <si>
    <t>Playback 파일은 ACL 를 이용해 보호되고 관리되어야 한다.
저장 파일에 대한 관리 정책은 Windows 10에 적용 가능해야 하며,
저장 파일에 대한 Access 및 수정 권한은 Client App 으로 한정한다.</t>
  </si>
  <si>
    <t>비정상 파일 로 Spoofing
(Playback 파일)</t>
  </si>
  <si>
    <t>Playback  파일 관련 ACL 관리</t>
  </si>
  <si>
    <t>비정상 File 로 Spoofing
(Vehicle Registration Data File)</t>
  </si>
  <si>
    <t xml:space="preserve">Vehicle Registration Data 파일은 Encryption 형태로 변형된 후 저장되어야 한다.
공격자의 Data 탈취에 따른 정보 유출을 방지하기 위함이다. </t>
  </si>
  <si>
    <t>DoS
Vehicle Registration Data File 에 대한 과도한 Access</t>
  </si>
  <si>
    <t>Vehicle Registration Data File 관련 ACL 관리</t>
  </si>
  <si>
    <t>Vehicle Registration Data 파일은 ACL 를 이용해 보호되고 관리되어야 한다.
저장 파일에 대한 관리 정책은 Windows 10에 적용 가능해야 하며,
저장 파일에 대한 Access 및 수정 권한은 Client App 으로 한정한다.</t>
  </si>
  <si>
    <t>Rate Limit : 연속 저장 요청 횟수 제한</t>
  </si>
  <si>
    <t xml:space="preserve">File System 에 대한 과도한 Access 를 완화하기 위해 저장 요청 Rate Limit을 적용해 최대 연속 요청 횟수를 제한한다. </t>
  </si>
  <si>
    <t>User Spoofing
취약한 비밀번호, 비밀번호 노출</t>
  </si>
  <si>
    <t>2 Factor 인증</t>
  </si>
  <si>
    <t>Log-In 시 Two Factor Authetication 을 적용해야 한다.</t>
  </si>
  <si>
    <t>Information Disclosure
취약한 비밀번호, 비밀번호 노출</t>
  </si>
  <si>
    <t>DoS
Buffer Overflow Attack 에 따른 Crash</t>
  </si>
  <si>
    <t>Officer 의 Input String 에 대한 Validity Check를 진행해야 한다.</t>
  </si>
  <si>
    <t>Elevation of Privilege
Buffer Overflow Attack 에 따른 권한 탈취</t>
  </si>
  <si>
    <t>Client App 과 Backend Server 사이의 통신은 TLS 를 통해 보호되어야 한다.</t>
  </si>
  <si>
    <t>Client App 과 Backend Server 사이의 통신 과정은 Log 로 기록되어야 한다.</t>
  </si>
  <si>
    <t>Digital Signature : 상호 인증</t>
  </si>
  <si>
    <t>Cliient App 과 Backend Server 의 연결은 Digital Signature를 통한 상호 인증 과정을 거쳐야 한다.</t>
  </si>
  <si>
    <t>Information Disclosure
Client-Server : License Nuber</t>
  </si>
  <si>
    <t>Input Validation : Payload or Protocol 등등</t>
  </si>
  <si>
    <t xml:space="preserve">Client App 과 Backend Server 사이의 통신은 약속한 Protocol 및 Payload 형식을 검증하며 이뤄져야 한다. </t>
  </si>
  <si>
    <t>Client 및 Server System은 Firewall 을 이용해 DoS 공격을 방어해야 한다.</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</si>
</sst>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sz val="11"/>
      <color theme="1"/>
      <name val="맑은 고딕"/>
      <family val="2"/>
      <charset val="129"/>
      <scheme val="minor"/>
    </font>
    <font>
      <b/>
      <sz val="10"/>
      <name val="Arial"/>
      <family val="2"/>
    </font>
    <font>
      <sz val="10"/>
      <name val="Arial"/>
      <family val="2"/>
    </font>
    <font>
      <sz val="8"/>
      <name val="돋움"/>
      <family val="3"/>
      <charset val="129"/>
    </font>
    <font>
      <sz val="10"/>
      <name val="돋움"/>
      <family val="3"/>
      <charset val="129"/>
    </font>
    <font>
      <sz val="8"/>
      <color rgb="FF252525"/>
      <name val="Arial"/>
      <family val="2"/>
      <charset val="238"/>
    </font>
    <font>
      <sz val="8"/>
      <name val="맑은 고딕"/>
      <family val="3"/>
      <charset val="129"/>
      <scheme val="minor"/>
    </font>
    <font>
      <b/>
      <sz val="8"/>
      <color rgb="FF252525"/>
      <name val="Arial"/>
      <family val="2"/>
      <charset val="238"/>
    </font>
    <font>
      <b/>
      <sz val="9"/>
      <color indexed="81"/>
      <name val="Tahoma"/>
      <family val="2"/>
      <charset val="238"/>
    </font>
    <font>
      <sz val="9"/>
      <color indexed="81"/>
      <name val="Tahoma"/>
      <family val="2"/>
      <charset val="238"/>
    </font>
    <font>
      <b/>
      <sz val="9"/>
      <color rgb="FF252525"/>
      <name val="Arial"/>
      <family val="2"/>
      <charset val="238"/>
    </font>
    <font>
      <sz val="8"/>
      <color theme="0"/>
      <name val="Arial"/>
      <family val="2"/>
      <charset val="238"/>
    </font>
    <font>
      <sz val="11"/>
      <color theme="1"/>
      <name val="맑은 고딕"/>
      <family val="2"/>
      <charset val="238"/>
      <scheme val="minor"/>
    </font>
    <font>
      <sz val="9"/>
      <color theme="1"/>
      <name val="맑은 고딕"/>
      <family val="2"/>
      <charset val="238"/>
      <scheme val="minor"/>
    </font>
    <font>
      <sz val="12"/>
      <color theme="0"/>
      <name val="맑은 고딕"/>
      <family val="2"/>
      <charset val="238"/>
      <scheme val="minor"/>
    </font>
    <font>
      <b/>
      <sz val="11"/>
      <color theme="1"/>
      <name val="맑은 고딕"/>
      <family val="2"/>
      <charset val="238"/>
      <scheme val="minor"/>
    </font>
    <font>
      <b/>
      <sz val="11"/>
      <color theme="0"/>
      <name val="맑은 고딕"/>
      <family val="2"/>
      <charset val="238"/>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9"/>
      <color indexed="81"/>
      <name val="Arial"/>
      <family val="2"/>
    </font>
    <font>
      <b/>
      <sz val="10"/>
      <name val="Arial"/>
    </font>
  </fonts>
  <fills count="15">
    <fill>
      <patternFill patternType="none"/>
    </fill>
    <fill>
      <patternFill patternType="gray125"/>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solid">
        <fgColor rgb="FFFFFF00"/>
        <bgColor indexed="64"/>
      </patternFill>
    </fill>
    <fill>
      <patternFill patternType="gray0625">
        <bgColor rgb="FFFFFF00"/>
      </patternFill>
    </fill>
    <fill>
      <patternFill patternType="solid">
        <fgColor theme="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C00000"/>
        <bgColor indexed="64"/>
      </patternFill>
    </fill>
    <fill>
      <patternFill patternType="solid">
        <fgColor theme="0" tint="-0.14999847407452621"/>
        <bgColor indexed="64"/>
      </patternFill>
    </fill>
    <fill>
      <patternFill patternType="solid">
        <fgColor rgb="FFEDEDED"/>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right style="double">
        <color indexed="64"/>
      </right>
      <top style="thin">
        <color indexed="64"/>
      </top>
      <bottom style="thin">
        <color indexed="64"/>
      </bottom>
      <diagonal/>
    </border>
    <border>
      <left/>
      <right style="thin">
        <color indexed="64"/>
      </right>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style="thin">
        <color rgb="FF000000"/>
      </left>
      <right/>
      <top style="thin">
        <color rgb="FF000000"/>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ck">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style="double">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alignment vertical="center"/>
    </xf>
    <xf numFmtId="0" fontId="13" fillId="0" borderId="0"/>
  </cellStyleXfs>
  <cellXfs count="114">
    <xf numFmtId="0" fontId="0" fillId="0" borderId="0" xfId="0"/>
    <xf numFmtId="0" fontId="0" fillId="0" borderId="0" xfId="0" applyAlignment="1">
      <alignment horizontal="center"/>
    </xf>
    <xf numFmtId="0" fontId="6" fillId="2" borderId="8" xfId="0" applyFont="1" applyFill="1" applyBorder="1" applyAlignment="1">
      <alignment horizontal="center" wrapText="1"/>
    </xf>
    <xf numFmtId="0" fontId="6" fillId="3" borderId="8" xfId="0" applyFont="1" applyFill="1" applyBorder="1" applyAlignment="1">
      <alignment horizontal="center" wrapText="1"/>
    </xf>
    <xf numFmtId="0" fontId="12" fillId="4" borderId="8" xfId="0" applyFont="1" applyFill="1" applyBorder="1" applyAlignment="1">
      <alignment horizontal="center" wrapText="1"/>
    </xf>
    <xf numFmtId="0" fontId="6" fillId="5" borderId="8" xfId="0" applyFont="1" applyFill="1" applyBorder="1" applyAlignment="1">
      <alignment horizontal="center" wrapText="1"/>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3" fillId="0" borderId="0" xfId="2"/>
    <xf numFmtId="0" fontId="14" fillId="0" borderId="0" xfId="2" applyFont="1" applyAlignment="1">
      <alignment wrapText="1"/>
    </xf>
    <xf numFmtId="0" fontId="14" fillId="9" borderId="0" xfId="2" applyFont="1" applyFill="1" applyAlignment="1">
      <alignment wrapText="1"/>
    </xf>
    <xf numFmtId="0" fontId="15" fillId="9" borderId="0" xfId="2" applyFont="1" applyFill="1" applyAlignment="1">
      <alignment horizontal="center" wrapText="1"/>
    </xf>
    <xf numFmtId="0" fontId="14" fillId="10" borderId="16" xfId="2" applyFont="1" applyFill="1" applyBorder="1" applyAlignment="1">
      <alignment wrapText="1"/>
    </xf>
    <xf numFmtId="0" fontId="15" fillId="11" borderId="0" xfId="2" applyFont="1" applyFill="1" applyAlignment="1">
      <alignment horizontal="center" wrapText="1"/>
    </xf>
    <xf numFmtId="0" fontId="16" fillId="0" borderId="0" xfId="2" applyFont="1"/>
    <xf numFmtId="0" fontId="17" fillId="12" borderId="0" xfId="2" applyFont="1" applyFill="1"/>
    <xf numFmtId="0" fontId="2" fillId="0" borderId="0" xfId="0" applyFont="1" applyAlignment="1">
      <alignment horizontal="center" vertical="center"/>
    </xf>
    <xf numFmtId="0" fontId="0" fillId="0" borderId="0" xfId="0" applyAlignment="1">
      <alignment horizontal="center" vertical="center"/>
    </xf>
    <xf numFmtId="0" fontId="11" fillId="2" borderId="22"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2" fillId="0" borderId="0" xfId="0" applyFont="1" applyAlignment="1">
      <alignment vertical="center"/>
    </xf>
    <xf numFmtId="0" fontId="0" fillId="0" borderId="0" xfId="0" applyAlignment="1">
      <alignment wrapText="1"/>
    </xf>
    <xf numFmtId="0" fontId="8"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3" fillId="13" borderId="18" xfId="0" applyFont="1" applyFill="1" applyBorder="1" applyAlignment="1">
      <alignment vertical="center" wrapText="1"/>
    </xf>
    <xf numFmtId="0" fontId="0" fillId="0" borderId="0" xfId="0" applyAlignment="1">
      <alignment vertical="center"/>
    </xf>
    <xf numFmtId="0" fontId="6" fillId="2"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0" fillId="13" borderId="18" xfId="0" applyFill="1" applyBorder="1" applyAlignment="1">
      <alignment vertical="center" wrapText="1"/>
    </xf>
    <xf numFmtId="0" fontId="0" fillId="13" borderId="8"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8"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7" borderId="8" xfId="0" applyFill="1" applyBorder="1" applyAlignment="1">
      <alignment horizontal="center" vertical="center" wrapText="1"/>
    </xf>
    <xf numFmtId="0" fontId="23" fillId="14"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25" xfId="0" applyFont="1" applyBorder="1" applyAlignment="1">
      <alignment horizontal="center" vertical="center" wrapText="1"/>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11" fillId="2" borderId="1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3" fillId="0" borderId="26" xfId="0" applyFont="1" applyBorder="1" applyAlignment="1">
      <alignment horizontal="center" vertical="center" wrapText="1"/>
    </xf>
    <xf numFmtId="0" fontId="0" fillId="10" borderId="7" xfId="0" applyFill="1" applyBorder="1" applyAlignment="1">
      <alignment horizontal="center" vertical="center"/>
    </xf>
    <xf numFmtId="0" fontId="0" fillId="10" borderId="18" xfId="0" applyFill="1" applyBorder="1" applyAlignment="1">
      <alignment horizontal="center" vertical="center"/>
    </xf>
    <xf numFmtId="0" fontId="2" fillId="10" borderId="23"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2" fillId="10" borderId="3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0" xfId="0" applyAlignment="1">
      <alignment horizontal="center"/>
    </xf>
    <xf numFmtId="0" fontId="2" fillId="0" borderId="4"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33" xfId="0" applyFont="1" applyBorder="1" applyAlignment="1">
      <alignment horizontal="center" vertical="center" wrapText="1"/>
    </xf>
    <xf numFmtId="0" fontId="11"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5" fillId="7" borderId="34"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3"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9" xfId="0" applyFont="1" applyBorder="1" applyAlignment="1">
      <alignment horizontal="center" vertical="center"/>
    </xf>
    <xf numFmtId="0" fontId="2" fillId="0" borderId="1"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7" xfId="0" applyFont="1" applyBorder="1" applyAlignment="1">
      <alignment horizontal="center" vertical="center"/>
    </xf>
    <xf numFmtId="0" fontId="2" fillId="0" borderId="21" xfId="0" applyFont="1" applyBorder="1" applyAlignment="1">
      <alignment horizontal="center" vertical="center"/>
    </xf>
    <xf numFmtId="0" fontId="3"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5" fillId="0" borderId="3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0" fillId="0" borderId="26" xfId="0" applyBorder="1" applyAlignment="1">
      <alignment horizontal="center" vertical="center" wrapText="1"/>
    </xf>
    <xf numFmtId="0" fontId="5" fillId="0" borderId="8" xfId="0" applyFont="1" applyBorder="1" applyAlignment="1">
      <alignment horizontal="center" vertical="center" wrapText="1"/>
    </xf>
    <xf numFmtId="0" fontId="0" fillId="0" borderId="18" xfId="0"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5" fillId="0" borderId="9" xfId="0" applyFont="1"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7" borderId="8"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cellXfs>
  <cellStyles count="3">
    <cellStyle name="표준" xfId="0" builtinId="0"/>
    <cellStyle name="표준 2" xfId="1"/>
    <cellStyle name="표준 3" xfId="2"/>
  </cellStyles>
  <dxfs count="56">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
      <font>
        <color theme="1" tint="0.499984740745262"/>
      </font>
      <fill>
        <patternFill>
          <bgColor theme="2"/>
        </patternFill>
      </fill>
    </dxf>
    <dxf>
      <fill>
        <patternFill>
          <bgColor them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게스트 사용자" id="{6A0FA353-9FE9-4065-BEF5-E431020FD888}" userId="게스트 사용자" providerId="None"/>
  <person displayName="게스트 사용자" id="{3E5B60B8-7D24-46FD-B37A-14E934D3ED50}" userId="S::urn:spo:anon#dde12d54d3dfe531c16985e134b5503510a4217be068c36344050f3a9fed89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7" dT="2022-06-20T00:12:07.97" personId="{3E5B60B8-7D24-46FD-B37A-14E934D3ED50}" id="{4BA7873E-F113-48FE-AC5C-83DEE5705F24}">
    <text>Due to authorization problem, attacker could modify DS1 File</text>
  </threadedComment>
  <threadedComment ref="C7" dT="2022-06-20T04:44:17.49" personId="{3E5B60B8-7D24-46FD-B37A-14E934D3ED50}" id="{7754ACE5-D849-4520-B24F-6080CE726757}" parentId="{4BA7873E-F113-48FE-AC5C-83DEE5705F24}">
    <text>mitigation: ACLs, Encryption</text>
  </threadedComment>
  <threadedComment ref="C15" personId="{6A0FA353-9FE9-4065-BEF5-E431020FD888}" id="{CFBAE29A-4FF6-4C88-BE75-A17D92CC8D59}">
    <text>jklee:
like symbolic link, target file could be spoofed</text>
  </threadedComment>
  <threadedComment ref="C15" dT="2022-06-20T04:44:58.82" personId="{3E5B60B8-7D24-46FD-B37A-14E934D3ED50}" id="{97EDBC34-D64C-45C0-BD73-B4B6C4D55FED}" parentId="{CFBAE29A-4FF6-4C88-BE75-A17D92CC8D59}">
    <text>mitigation: ACLs, digital signature/MAC</text>
  </threadedComment>
  <threadedComment ref="C23" dT="2022-06-20T00:14:16.75" personId="{3E5B60B8-7D24-46FD-B37A-14E934D3ED50}" id="{1A83FABF-E32E-4FC1-938F-067A1D888AEC}">
    <text>like symbolic link, target file could be spoofed</text>
  </threadedComment>
  <threadedComment ref="C23" dT="2022-06-20T04:55:53.37" personId="{3E5B60B8-7D24-46FD-B37A-14E934D3ED50}" id="{C6717CAD-01A0-497F-9481-5B654704CDBD}" parentId="{1A83FABF-E32E-4FC1-938F-067A1D888AEC}">
    <text>mitigation:ACLs, Digital Signature?</text>
  </threadedComment>
  <threadedComment ref="C31" dT="2022-06-20T00:17:48.29" personId="{3E5B60B8-7D24-46FD-B37A-14E934D3ED50}" id="{45EDEA37-162C-47F8-94DB-DD7ABAD24622}">
    <text>When saving data in DS1, control resource comsumption should be dealed with</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F109"/>
  <sheetViews>
    <sheetView zoomScale="115" zoomScaleNormal="115" workbookViewId="0">
      <selection activeCell="L6" sqref="L6:L13"/>
    </sheetView>
  </sheetViews>
  <sheetFormatPr defaultColWidth="8.85546875" defaultRowHeight="12.75" x14ac:dyDescent="0.2"/>
  <cols>
    <col min="1" max="1" width="7.5703125" customWidth="1"/>
    <col min="2" max="2" width="9.85546875" customWidth="1"/>
    <col min="3" max="3" width="35.7109375" style="22" customWidth="1"/>
    <col min="4" max="4" width="11.140625" customWidth="1"/>
    <col min="5" max="5" width="11.42578125" customWidth="1"/>
    <col min="6" max="6" width="16" customWidth="1"/>
    <col min="7" max="7" width="7" bestFit="1" customWidth="1"/>
    <col min="8" max="8" width="9.140625" bestFit="1" customWidth="1"/>
    <col min="9" max="9" width="11.28515625" customWidth="1"/>
    <col min="10" max="10" width="12.7109375" customWidth="1"/>
    <col min="11" max="11" width="18" customWidth="1"/>
    <col min="12" max="12" width="9.28515625" bestFit="1" customWidth="1"/>
    <col min="13" max="13" width="10.7109375" customWidth="1"/>
    <col min="14" max="14" width="10.85546875" customWidth="1"/>
    <col min="15" max="15" width="10.7109375" customWidth="1"/>
    <col min="16" max="16" width="9.140625"/>
    <col min="17" max="17" width="7.42578125" customWidth="1"/>
    <col min="18" max="18" width="9.140625"/>
    <col min="19" max="19" width="13.5703125" customWidth="1"/>
    <col min="20" max="20" width="13.7109375" customWidth="1"/>
    <col min="21" max="21" width="12.7109375" customWidth="1"/>
    <col min="22" max="22" width="9.140625"/>
    <col min="23" max="23" width="13.7109375" customWidth="1"/>
    <col min="24" max="24" width="16.28515625" customWidth="1"/>
    <col min="25" max="27" width="9.140625"/>
    <col min="28" max="28" width="16.85546875" customWidth="1"/>
    <col min="16384" max="16384" width="8.85546875" bestFit="1" customWidth="1"/>
  </cols>
  <sheetData>
    <row r="3" spans="1:32" x14ac:dyDescent="0.2">
      <c r="B3" s="82" t="s">
        <v>0</v>
      </c>
      <c r="C3" s="85" t="s">
        <v>1</v>
      </c>
      <c r="D3" s="87" t="s">
        <v>2</v>
      </c>
      <c r="E3" s="88"/>
      <c r="F3" s="88"/>
      <c r="G3" s="88"/>
      <c r="H3" s="89"/>
      <c r="I3" s="90" t="s">
        <v>3</v>
      </c>
      <c r="J3" s="88"/>
      <c r="K3" s="88"/>
      <c r="L3" s="88"/>
      <c r="M3" s="89"/>
      <c r="N3" s="64" t="s">
        <v>4</v>
      </c>
      <c r="O3" s="16"/>
      <c r="Q3" s="55" t="s">
        <v>5</v>
      </c>
      <c r="R3" s="74"/>
      <c r="S3" s="74"/>
      <c r="T3" s="74"/>
      <c r="U3" s="56"/>
      <c r="Y3" s="69"/>
      <c r="Z3" s="69"/>
      <c r="AB3" s="69"/>
      <c r="AC3" s="69"/>
      <c r="AE3" s="69"/>
      <c r="AF3" s="69"/>
    </row>
    <row r="4" spans="1:32" x14ac:dyDescent="0.2">
      <c r="B4" s="83"/>
      <c r="C4" s="85"/>
      <c r="D4" s="70" t="s">
        <v>6</v>
      </c>
      <c r="E4" s="70" t="s">
        <v>7</v>
      </c>
      <c r="F4" s="70" t="s">
        <v>8</v>
      </c>
      <c r="G4" s="67" t="s">
        <v>9</v>
      </c>
      <c r="H4" s="68"/>
      <c r="I4" s="72" t="s">
        <v>6</v>
      </c>
      <c r="J4" s="70" t="s">
        <v>7</v>
      </c>
      <c r="K4" s="70" t="s">
        <v>8</v>
      </c>
      <c r="L4" s="67" t="s">
        <v>10</v>
      </c>
      <c r="M4" s="68"/>
      <c r="N4" s="65"/>
      <c r="O4" s="21"/>
      <c r="Q4" s="18"/>
      <c r="R4" s="19"/>
      <c r="S4" s="19"/>
      <c r="T4" s="19"/>
      <c r="U4" s="20"/>
      <c r="Y4" s="1"/>
      <c r="Z4" s="1"/>
      <c r="AB4" s="1"/>
      <c r="AC4" s="1"/>
      <c r="AE4" s="1"/>
      <c r="AF4" s="1"/>
    </row>
    <row r="5" spans="1:32" x14ac:dyDescent="0.2">
      <c r="B5" s="84"/>
      <c r="C5" s="86"/>
      <c r="D5" s="71"/>
      <c r="E5" s="71"/>
      <c r="F5" s="71"/>
      <c r="G5" s="25" t="s">
        <v>11</v>
      </c>
      <c r="H5" s="26" t="s">
        <v>12</v>
      </c>
      <c r="I5" s="73"/>
      <c r="J5" s="71"/>
      <c r="K5" s="71"/>
      <c r="L5" s="25" t="s">
        <v>13</v>
      </c>
      <c r="M5" s="26" t="s">
        <v>12</v>
      </c>
      <c r="N5" s="66"/>
      <c r="O5" s="16"/>
      <c r="Q5" s="75" t="s">
        <v>14</v>
      </c>
      <c r="R5" s="2" t="s">
        <v>15</v>
      </c>
      <c r="S5" s="3" t="s">
        <v>16</v>
      </c>
      <c r="T5" s="4" t="s">
        <v>17</v>
      </c>
      <c r="U5" s="5" t="s">
        <v>18</v>
      </c>
    </row>
    <row r="6" spans="1:32" s="28" customFormat="1" ht="38.25" x14ac:dyDescent="0.2">
      <c r="A6" s="28" t="s">
        <v>19</v>
      </c>
      <c r="B6" s="78" t="s">
        <v>20</v>
      </c>
      <c r="C6" s="27" t="s">
        <v>21</v>
      </c>
      <c r="D6" s="81" t="s">
        <v>22</v>
      </c>
      <c r="E6" s="23" t="s">
        <v>23</v>
      </c>
      <c r="F6" s="24" t="s">
        <v>24</v>
      </c>
      <c r="G6" s="57">
        <f>(VALUE(LEFT(F6,1))+VALUE(LEFT(F7,1))+VALUE(LEFT(F8,1))+VALUE(LEFT(F9,1))+VALUE(LEFT(F10,1))+VALUE(LEFT(F11,1))+VALUE(LEFT(F12,1))+VALUE(LEFT(F13,1)))/8</f>
        <v>5.125</v>
      </c>
      <c r="H6" s="59" t="str">
        <f>IF(G6&lt;3,$U$12,IF(G6&lt;6,$U$13,$U$14))</f>
        <v>MEDIUM</v>
      </c>
      <c r="I6" s="61" t="s">
        <v>25</v>
      </c>
      <c r="J6" s="23" t="s">
        <v>26</v>
      </c>
      <c r="K6" s="24" t="s">
        <v>27</v>
      </c>
      <c r="L6" s="57">
        <f>(VALUE(LEFT(K6,1))+VALUE(LEFT(K7,1))+VALUE(LEFT(K8,1))+VALUE(LEFT(K9,1))+VALUE(LEFT(K10,1))+VALUE(LEFT(K11,1))+VALUE(LEFT(K12,1))+VALUE(LEFT(K13,1)))/8</f>
        <v>6.5</v>
      </c>
      <c r="M6" s="59" t="str">
        <f>IF(L6&lt;3,$U$12,IF(L6&lt;6,$U$13,$U$14))</f>
        <v>HIGH</v>
      </c>
      <c r="N6" s="62" t="str">
        <f>IF(AND(H6=$U$14,M6=$U$14),$U$5,IF(AND(H6=$U$14,M6=$U$13),$U$6,IF(AND(H6=$U$14,M6=$U$12),$U$7,IF(AND(H6=$U$13,M6=$U$14),$T$5,IF(AND(H6=$U$13,M6=$U$13),$T$6,IF(AND(H6=$U$13,M6=$U$12),$T$7,IF(AND(H6=$U$12,M6=$U$14),$S$5,IF(AND(H6=$U$12,M6=$U$13),$S$6,IF(AND(H6=$U$12,M6=$U$12),$S$7)))))))))</f>
        <v>High</v>
      </c>
      <c r="O6" s="17"/>
      <c r="Q6" s="76"/>
      <c r="R6" s="29" t="s">
        <v>28</v>
      </c>
      <c r="S6" s="30" t="s">
        <v>29</v>
      </c>
      <c r="T6" s="31" t="s">
        <v>16</v>
      </c>
      <c r="U6" s="32" t="s">
        <v>17</v>
      </c>
    </row>
    <row r="7" spans="1:32" s="28" customFormat="1" ht="22.5" x14ac:dyDescent="0.2">
      <c r="B7" s="79"/>
      <c r="C7" s="91" t="s">
        <v>30</v>
      </c>
      <c r="D7" s="51"/>
      <c r="E7" s="6" t="s">
        <v>31</v>
      </c>
      <c r="F7" s="7" t="s">
        <v>32</v>
      </c>
      <c r="G7" s="57" t="e">
        <f>(VALUE(LEFT(#REF!,1))+VALUE(LEFT(D6,1))+VALUE(LEFT(E6,1))+VALUE(LEFT(F6,1))+VALUE(LEFT(H6,1))+VALUE(LEFT(I6,1))+VALUE(LEFT(J6,1))+VALUE(LEFT(K6,1)))/8</f>
        <v>#REF!</v>
      </c>
      <c r="H7" s="59"/>
      <c r="I7" s="53"/>
      <c r="J7" s="6" t="s">
        <v>33</v>
      </c>
      <c r="K7" s="7" t="s">
        <v>34</v>
      </c>
      <c r="L7" s="57" t="e">
        <f>(VALUE(LEFT(H6,1))+VALUE(LEFT(I6,1))+VALUE(LEFT(J6,1))+VALUE(LEFT(K6,1))+VALUE(LEFT(M6,1))+VALUE(LEFT(#REF!,1))+VALUE(LEFT(#REF!,1))+VALUE(LEFT(P14,1)))/8</f>
        <v>#VALUE!</v>
      </c>
      <c r="M7" s="59"/>
      <c r="N7" s="62"/>
      <c r="O7" s="17"/>
      <c r="Q7" s="76"/>
      <c r="R7" s="29" t="s">
        <v>35</v>
      </c>
      <c r="S7" s="33" t="s">
        <v>36</v>
      </c>
      <c r="T7" s="34" t="s">
        <v>29</v>
      </c>
      <c r="U7" s="35" t="s">
        <v>16</v>
      </c>
    </row>
    <row r="8" spans="1:32" s="28" customFormat="1" ht="22.5" x14ac:dyDescent="0.2">
      <c r="B8" s="79"/>
      <c r="C8" s="92"/>
      <c r="D8" s="51"/>
      <c r="E8" s="6" t="s">
        <v>37</v>
      </c>
      <c r="F8" s="7" t="s">
        <v>38</v>
      </c>
      <c r="G8" s="57" t="e">
        <f>(VALUE(LEFT(#REF!,1))+VALUE(LEFT(D7,1))+VALUE(LEFT(E7,1))+VALUE(LEFT(F7,1))+VALUE(LEFT(H7,1))+VALUE(LEFT(I7,1))+VALUE(LEFT(J7,1))+VALUE(LEFT(K7,1)))/8</f>
        <v>#REF!</v>
      </c>
      <c r="H8" s="59"/>
      <c r="I8" s="53"/>
      <c r="J8" s="6" t="s">
        <v>39</v>
      </c>
      <c r="K8" s="7" t="s">
        <v>40</v>
      </c>
      <c r="L8" s="57" t="e">
        <f>(VALUE(LEFT(H7,1))+VALUE(LEFT(I7,1))+VALUE(LEFT(J7,1))+VALUE(LEFT(K7,1))+VALUE(LEFT(M7,1))+VALUE(LEFT(#REF!,1))+VALUE(LEFT(#REF!,1))+VALUE(LEFT(P15,1)))/8</f>
        <v>#VALUE!</v>
      </c>
      <c r="M8" s="59"/>
      <c r="N8" s="62"/>
      <c r="O8" s="17"/>
      <c r="Q8" s="77"/>
      <c r="R8" s="29"/>
      <c r="S8" s="29" t="s">
        <v>35</v>
      </c>
      <c r="T8" s="36" t="s">
        <v>28</v>
      </c>
      <c r="U8" s="29" t="s">
        <v>15</v>
      </c>
    </row>
    <row r="9" spans="1:32" s="28" customFormat="1" ht="22.5" x14ac:dyDescent="0.2">
      <c r="B9" s="79"/>
      <c r="C9" s="92"/>
      <c r="D9" s="51"/>
      <c r="E9" s="6" t="s">
        <v>41</v>
      </c>
      <c r="F9" s="7" t="s">
        <v>42</v>
      </c>
      <c r="G9" s="57" t="e">
        <f>(VALUE(LEFT(#REF!,1))+VALUE(LEFT(D8,1))+VALUE(LEFT(E8,1))+VALUE(LEFT(F8,1))+VALUE(LEFT(H8,1))+VALUE(LEFT(I8,1))+VALUE(LEFT(J8,1))+VALUE(LEFT(K8,1)))/8</f>
        <v>#REF!</v>
      </c>
      <c r="H9" s="59"/>
      <c r="I9" s="54"/>
      <c r="J9" s="6" t="s">
        <v>43</v>
      </c>
      <c r="K9" s="7" t="s">
        <v>44</v>
      </c>
      <c r="L9" s="57" t="e">
        <f>(VALUE(LEFT(H8,1))+VALUE(LEFT(I8,1))+VALUE(LEFT(J8,1))+VALUE(LEFT(K8,1))+VALUE(LEFT(M8,1))+VALUE(LEFT(#REF!,1))+VALUE(LEFT(#REF!,1))+VALUE(LEFT(P16,1)))/8</f>
        <v>#VALUE!</v>
      </c>
      <c r="M9" s="59"/>
      <c r="N9" s="62"/>
      <c r="O9" s="17"/>
      <c r="Q9" s="29"/>
      <c r="R9" s="48" t="s">
        <v>45</v>
      </c>
      <c r="S9" s="49"/>
      <c r="T9" s="49"/>
      <c r="U9" s="50"/>
    </row>
    <row r="10" spans="1:32" s="28" customFormat="1" ht="22.5" x14ac:dyDescent="0.2">
      <c r="B10" s="79"/>
      <c r="C10" s="92"/>
      <c r="D10" s="51" t="s">
        <v>46</v>
      </c>
      <c r="E10" s="6" t="s">
        <v>47</v>
      </c>
      <c r="F10" s="7" t="s">
        <v>48</v>
      </c>
      <c r="G10" s="57" t="e">
        <f>(VALUE(LEFT(#REF!,1))+VALUE(LEFT(D9,1))+VALUE(LEFT(E9,1))+VALUE(LEFT(F9,1))+VALUE(LEFT(H9,1))+VALUE(LEFT(I9,1))+VALUE(LEFT(J9,1))+VALUE(LEFT(K9,1)))/8</f>
        <v>#REF!</v>
      </c>
      <c r="H10" s="59"/>
      <c r="I10" s="52" t="s">
        <v>49</v>
      </c>
      <c r="J10" s="6" t="s">
        <v>50</v>
      </c>
      <c r="K10" s="7" t="s">
        <v>51</v>
      </c>
      <c r="L10" s="57" t="e">
        <f>(VALUE(LEFT(H9,1))+VALUE(LEFT(I9,1))+VALUE(LEFT(J9,1))+VALUE(LEFT(K9,1))+VALUE(LEFT(M9,1))+VALUE(LEFT(#REF!,1))+VALUE(LEFT(#REF!,1))+VALUE(LEFT(P17,1)))/8</f>
        <v>#VALUE!</v>
      </c>
      <c r="M10" s="59"/>
      <c r="N10" s="62"/>
      <c r="O10" s="17"/>
    </row>
    <row r="11" spans="1:32" s="28" customFormat="1" ht="22.5" x14ac:dyDescent="0.2">
      <c r="B11" s="79"/>
      <c r="C11" s="92"/>
      <c r="D11" s="51"/>
      <c r="E11" s="6" t="s">
        <v>52</v>
      </c>
      <c r="F11" s="7" t="s">
        <v>48</v>
      </c>
      <c r="G11" s="57" t="e">
        <f>(VALUE(LEFT(#REF!,1))+VALUE(LEFT(D10,1))+VALUE(LEFT(E10,1))+VALUE(LEFT(F10,1))+VALUE(LEFT(H10,1))+VALUE(LEFT(I10,1))+VALUE(LEFT(J10,1))+VALUE(LEFT(K10,1)))/8</f>
        <v>#REF!</v>
      </c>
      <c r="H11" s="59"/>
      <c r="I11" s="53"/>
      <c r="J11" s="6" t="s">
        <v>53</v>
      </c>
      <c r="K11" s="7" t="s">
        <v>54</v>
      </c>
      <c r="L11" s="57" t="e">
        <f>(VALUE(LEFT(H10,1))+VALUE(LEFT(I10,1))+VALUE(LEFT(J10,1))+VALUE(LEFT(K10,1))+VALUE(LEFT(M10,1))+VALUE(LEFT(#REF!,1))+VALUE(LEFT(#REF!,1))+VALUE(LEFT(P18,1)))/8</f>
        <v>#VALUE!</v>
      </c>
      <c r="M11" s="59"/>
      <c r="N11" s="62"/>
      <c r="O11" s="17"/>
      <c r="T11" s="55" t="s">
        <v>55</v>
      </c>
      <c r="U11" s="56"/>
    </row>
    <row r="12" spans="1:32" s="28" customFormat="1" ht="22.5" x14ac:dyDescent="0.2">
      <c r="B12" s="79"/>
      <c r="C12" s="92"/>
      <c r="D12" s="51"/>
      <c r="E12" s="6" t="s">
        <v>56</v>
      </c>
      <c r="F12" s="7" t="s">
        <v>57</v>
      </c>
      <c r="G12" s="57" t="e">
        <f>(VALUE(LEFT(#REF!,1))+VALUE(LEFT(D11,1))+VALUE(LEFT(E11,1))+VALUE(LEFT(F11,1))+VALUE(LEFT(H11,1))+VALUE(LEFT(I11,1))+VALUE(LEFT(J11,1))+VALUE(LEFT(K11,1)))/8</f>
        <v>#REF!</v>
      </c>
      <c r="H12" s="59"/>
      <c r="I12" s="53"/>
      <c r="J12" s="6" t="s">
        <v>58</v>
      </c>
      <c r="K12" s="7" t="s">
        <v>59</v>
      </c>
      <c r="L12" s="57" t="e">
        <f>(VALUE(LEFT(H11,1))+VALUE(LEFT(I11,1))+VALUE(LEFT(J11,1))+VALUE(LEFT(K11,1))+VALUE(LEFT(M11,1))+VALUE(LEFT(#REF!,1))+VALUE(LEFT(#REF!,1))+VALUE(LEFT(P19,1)))/8</f>
        <v>#VALUE!</v>
      </c>
      <c r="M12" s="59"/>
      <c r="N12" s="62"/>
      <c r="O12" s="17"/>
      <c r="T12" s="29" t="s">
        <v>60</v>
      </c>
      <c r="U12" s="37" t="s">
        <v>35</v>
      </c>
    </row>
    <row r="13" spans="1:32" s="28" customFormat="1" ht="22.5" x14ac:dyDescent="0.2">
      <c r="B13" s="80"/>
      <c r="C13" s="93"/>
      <c r="D13" s="51"/>
      <c r="E13" s="6" t="s">
        <v>61</v>
      </c>
      <c r="F13" s="7" t="s">
        <v>62</v>
      </c>
      <c r="G13" s="58" t="e">
        <f>(VALUE(LEFT(#REF!,1))+VALUE(LEFT(D12,1))+VALUE(LEFT(E12,1))+VALUE(LEFT(F12,1))+VALUE(LEFT(H12,1))+VALUE(LEFT(I12,1))+VALUE(LEFT(J12,1))+VALUE(LEFT(K12,1)))/8</f>
        <v>#REF!</v>
      </c>
      <c r="H13" s="60"/>
      <c r="I13" s="54"/>
      <c r="J13" s="6" t="s">
        <v>63</v>
      </c>
      <c r="K13" s="7" t="s">
        <v>64</v>
      </c>
      <c r="L13" s="58" t="e">
        <f>(VALUE(LEFT(H12,1))+VALUE(LEFT(I12,1))+VALUE(LEFT(J12,1))+VALUE(LEFT(K12,1))+VALUE(LEFT(M12,1))+VALUE(LEFT(#REF!,1))+VALUE(LEFT(#REF!,1))+VALUE(LEFT(P20,1)))/8</f>
        <v>#VALUE!</v>
      </c>
      <c r="M13" s="60"/>
      <c r="N13" s="63"/>
      <c r="O13" s="17"/>
      <c r="T13" s="29" t="s">
        <v>65</v>
      </c>
      <c r="U13" s="30" t="s">
        <v>28</v>
      </c>
    </row>
    <row r="14" spans="1:32" s="28" customFormat="1" x14ac:dyDescent="0.2">
      <c r="A14"/>
      <c r="B14"/>
      <c r="C14" s="22"/>
      <c r="D14"/>
      <c r="E14"/>
      <c r="F14"/>
      <c r="G14"/>
      <c r="H14"/>
      <c r="I14"/>
      <c r="J14"/>
      <c r="K14"/>
      <c r="L14"/>
      <c r="M14"/>
      <c r="N14"/>
      <c r="T14" s="29" t="s">
        <v>66</v>
      </c>
      <c r="U14" s="32" t="s">
        <v>15</v>
      </c>
    </row>
    <row r="15" spans="1:32" s="28" customFormat="1" x14ac:dyDescent="0.2">
      <c r="A15"/>
      <c r="B15" s="82" t="s">
        <v>0</v>
      </c>
      <c r="C15" s="85" t="s">
        <v>1</v>
      </c>
      <c r="D15" s="87" t="s">
        <v>2</v>
      </c>
      <c r="E15" s="88"/>
      <c r="F15" s="88"/>
      <c r="G15" s="88"/>
      <c r="H15" s="89"/>
      <c r="I15" s="90" t="s">
        <v>3</v>
      </c>
      <c r="J15" s="88"/>
      <c r="K15" s="88"/>
      <c r="L15" s="88"/>
      <c r="M15" s="89"/>
      <c r="N15" s="64" t="s">
        <v>4</v>
      </c>
    </row>
    <row r="16" spans="1:32" s="28" customFormat="1" x14ac:dyDescent="0.2">
      <c r="A16"/>
      <c r="B16" s="83"/>
      <c r="C16" s="85"/>
      <c r="D16" s="70" t="s">
        <v>6</v>
      </c>
      <c r="E16" s="70" t="s">
        <v>7</v>
      </c>
      <c r="F16" s="70" t="s">
        <v>8</v>
      </c>
      <c r="G16" s="67" t="s">
        <v>9</v>
      </c>
      <c r="H16" s="68"/>
      <c r="I16" s="72" t="s">
        <v>6</v>
      </c>
      <c r="J16" s="70" t="s">
        <v>7</v>
      </c>
      <c r="K16" s="70" t="s">
        <v>8</v>
      </c>
      <c r="L16" s="67" t="s">
        <v>10</v>
      </c>
      <c r="M16" s="68"/>
      <c r="N16" s="65"/>
    </row>
    <row r="17" spans="1:14" s="28" customFormat="1" x14ac:dyDescent="0.2">
      <c r="A17"/>
      <c r="B17" s="84"/>
      <c r="C17" s="86"/>
      <c r="D17" s="71"/>
      <c r="E17" s="71"/>
      <c r="F17" s="71"/>
      <c r="G17" s="25" t="s">
        <v>11</v>
      </c>
      <c r="H17" s="26" t="s">
        <v>12</v>
      </c>
      <c r="I17" s="73"/>
      <c r="J17" s="71"/>
      <c r="K17" s="71"/>
      <c r="L17" s="25" t="s">
        <v>13</v>
      </c>
      <c r="M17" s="26" t="s">
        <v>12</v>
      </c>
      <c r="N17" s="66"/>
    </row>
    <row r="18" spans="1:14" s="28" customFormat="1" ht="38.25" x14ac:dyDescent="0.2">
      <c r="A18" s="28" t="s">
        <v>67</v>
      </c>
      <c r="B18" s="99" t="s">
        <v>68</v>
      </c>
      <c r="C18" s="38" t="s">
        <v>69</v>
      </c>
      <c r="D18" s="58" t="s">
        <v>70</v>
      </c>
      <c r="E18" s="23" t="s">
        <v>23</v>
      </c>
      <c r="F18" s="24" t="s">
        <v>24</v>
      </c>
      <c r="G18" s="57">
        <f>(VALUE(LEFT(F18,1))+VALUE(LEFT(F19,1))+VALUE(LEFT(F20,1))+VALUE(LEFT(F21,1))+VALUE(LEFT(F22,1))+VALUE(LEFT(F23,1))+VALUE(LEFT(F24,1))+VALUE(LEFT(F25,1)))/8</f>
        <v>5.125</v>
      </c>
      <c r="H18" s="59" t="str">
        <f>IF(G18&lt;3,$U$12,IF(G18&lt;6,$U$13,$U$14))</f>
        <v>MEDIUM</v>
      </c>
      <c r="I18" s="102" t="s">
        <v>25</v>
      </c>
      <c r="J18" s="23" t="s">
        <v>26</v>
      </c>
      <c r="K18" s="24" t="s">
        <v>27</v>
      </c>
      <c r="L18" s="57">
        <f>(VALUE(LEFT(K18,1))+VALUE(LEFT(K19,1))+VALUE(LEFT(K20,1))+VALUE(LEFT(K21,1))+VALUE(LEFT(K22,1))+VALUE(LEFT(K23,1))+VALUE(LEFT(K24,1))+VALUE(LEFT(K25,1)))/8</f>
        <v>6.5</v>
      </c>
      <c r="M18" s="59" t="str">
        <f>IF(L18&lt;3,$U$12,IF(L18&lt;6,$U$13,$U$14))</f>
        <v>HIGH</v>
      </c>
      <c r="N18" s="62" t="str">
        <f>IF(AND(H18=$U$14,M18=$U$14),$U$5,IF(AND(H18=$U$14,M18=$U$13),$U$6,IF(AND(H18=$U$14,M18=$U$12),$U$7,IF(AND(H18=$U$13,M18=$U$14),$T$5,IF(AND(H18=$U$13,M18=$U$13),$T$6,IF(AND(H18=$U$13,M18=$U$12),$T$7,IF(AND(H18=$U$12,M18=$U$14),$S$5,IF(AND(H18=$U$12,M18=$U$13),$S$6,IF(AND(H18=$U$12,M18=$U$12),$S$7)))))))))</f>
        <v>High</v>
      </c>
    </row>
    <row r="19" spans="1:14" s="28" customFormat="1" ht="22.5" x14ac:dyDescent="0.2">
      <c r="B19" s="100"/>
      <c r="C19" s="94" t="s">
        <v>71</v>
      </c>
      <c r="D19" s="95"/>
      <c r="E19" s="6" t="s">
        <v>31</v>
      </c>
      <c r="F19" s="7" t="s">
        <v>32</v>
      </c>
      <c r="G19" s="57"/>
      <c r="H19" s="59"/>
      <c r="I19" s="97"/>
      <c r="J19" s="6" t="s">
        <v>33</v>
      </c>
      <c r="K19" s="7" t="s">
        <v>34</v>
      </c>
      <c r="L19" s="57"/>
      <c r="M19" s="59"/>
      <c r="N19" s="62"/>
    </row>
    <row r="20" spans="1:14" s="28" customFormat="1" ht="22.5" x14ac:dyDescent="0.2">
      <c r="B20" s="100"/>
      <c r="C20" s="92"/>
      <c r="D20" s="95"/>
      <c r="E20" s="6" t="s">
        <v>37</v>
      </c>
      <c r="F20" s="7" t="s">
        <v>38</v>
      </c>
      <c r="G20" s="57"/>
      <c r="H20" s="59"/>
      <c r="I20" s="97"/>
      <c r="J20" s="6" t="s">
        <v>39</v>
      </c>
      <c r="K20" s="7" t="s">
        <v>40</v>
      </c>
      <c r="L20" s="57"/>
      <c r="M20" s="59"/>
      <c r="N20" s="62"/>
    </row>
    <row r="21" spans="1:14" s="28" customFormat="1" ht="22.5" x14ac:dyDescent="0.2">
      <c r="B21" s="100"/>
      <c r="C21" s="92"/>
      <c r="D21" s="95"/>
      <c r="E21" s="6" t="s">
        <v>41</v>
      </c>
      <c r="F21" s="7" t="s">
        <v>42</v>
      </c>
      <c r="G21" s="57"/>
      <c r="H21" s="59"/>
      <c r="I21" s="98"/>
      <c r="J21" s="6" t="s">
        <v>43</v>
      </c>
      <c r="K21" s="7" t="s">
        <v>44</v>
      </c>
      <c r="L21" s="57"/>
      <c r="M21" s="59"/>
      <c r="N21" s="62"/>
    </row>
    <row r="22" spans="1:14" ht="22.5" x14ac:dyDescent="0.2">
      <c r="A22" s="28"/>
      <c r="B22" s="100"/>
      <c r="C22" s="92"/>
      <c r="D22" s="95" t="s">
        <v>46</v>
      </c>
      <c r="E22" s="6" t="s">
        <v>47</v>
      </c>
      <c r="F22" s="7" t="s">
        <v>48</v>
      </c>
      <c r="G22" s="57"/>
      <c r="H22" s="59"/>
      <c r="I22" s="96" t="s">
        <v>49</v>
      </c>
      <c r="J22" s="6" t="s">
        <v>50</v>
      </c>
      <c r="K22" s="7" t="s">
        <v>51</v>
      </c>
      <c r="L22" s="57"/>
      <c r="M22" s="59"/>
      <c r="N22" s="62"/>
    </row>
    <row r="23" spans="1:14" ht="22.5" x14ac:dyDescent="0.2">
      <c r="A23" s="28"/>
      <c r="B23" s="100"/>
      <c r="C23" s="92"/>
      <c r="D23" s="95"/>
      <c r="E23" s="6" t="s">
        <v>52</v>
      </c>
      <c r="F23" s="7" t="s">
        <v>48</v>
      </c>
      <c r="G23" s="57"/>
      <c r="H23" s="59"/>
      <c r="I23" s="97"/>
      <c r="J23" s="6" t="s">
        <v>53</v>
      </c>
      <c r="K23" s="7" t="s">
        <v>54</v>
      </c>
      <c r="L23" s="57"/>
      <c r="M23" s="59"/>
      <c r="N23" s="62"/>
    </row>
    <row r="24" spans="1:14" ht="22.5" x14ac:dyDescent="0.2">
      <c r="A24" s="28"/>
      <c r="B24" s="100"/>
      <c r="C24" s="92"/>
      <c r="D24" s="95"/>
      <c r="E24" s="6" t="s">
        <v>56</v>
      </c>
      <c r="F24" s="7" t="s">
        <v>57</v>
      </c>
      <c r="G24" s="57"/>
      <c r="H24" s="59"/>
      <c r="I24" s="97"/>
      <c r="J24" s="6" t="s">
        <v>58</v>
      </c>
      <c r="K24" s="7" t="s">
        <v>59</v>
      </c>
      <c r="L24" s="57"/>
      <c r="M24" s="59"/>
      <c r="N24" s="62"/>
    </row>
    <row r="25" spans="1:14" ht="22.5" x14ac:dyDescent="0.2">
      <c r="A25" s="28"/>
      <c r="B25" s="101"/>
      <c r="C25" s="93"/>
      <c r="D25" s="95"/>
      <c r="E25" s="6" t="s">
        <v>61</v>
      </c>
      <c r="F25" s="7" t="s">
        <v>62</v>
      </c>
      <c r="G25" s="58"/>
      <c r="H25" s="60"/>
      <c r="I25" s="98"/>
      <c r="J25" s="6" t="s">
        <v>63</v>
      </c>
      <c r="K25" s="7" t="s">
        <v>64</v>
      </c>
      <c r="L25" s="58"/>
      <c r="M25" s="60"/>
      <c r="N25" s="63"/>
    </row>
    <row r="27" spans="1:14" x14ac:dyDescent="0.2">
      <c r="B27" s="82" t="s">
        <v>0</v>
      </c>
      <c r="C27" s="85" t="s">
        <v>1</v>
      </c>
      <c r="D27" s="87" t="s">
        <v>2</v>
      </c>
      <c r="E27" s="88"/>
      <c r="F27" s="88"/>
      <c r="G27" s="88"/>
      <c r="H27" s="89"/>
      <c r="I27" s="90" t="s">
        <v>3</v>
      </c>
      <c r="J27" s="88"/>
      <c r="K27" s="88"/>
      <c r="L27" s="88"/>
      <c r="M27" s="89"/>
      <c r="N27" s="64" t="s">
        <v>4</v>
      </c>
    </row>
    <row r="28" spans="1:14" x14ac:dyDescent="0.2">
      <c r="B28" s="83"/>
      <c r="C28" s="85"/>
      <c r="D28" s="70" t="s">
        <v>6</v>
      </c>
      <c r="E28" s="70" t="s">
        <v>7</v>
      </c>
      <c r="F28" s="70" t="s">
        <v>8</v>
      </c>
      <c r="G28" s="67" t="s">
        <v>9</v>
      </c>
      <c r="H28" s="68"/>
      <c r="I28" s="72" t="s">
        <v>6</v>
      </c>
      <c r="J28" s="70" t="s">
        <v>7</v>
      </c>
      <c r="K28" s="70" t="s">
        <v>8</v>
      </c>
      <c r="L28" s="67" t="s">
        <v>10</v>
      </c>
      <c r="M28" s="68"/>
      <c r="N28" s="65"/>
    </row>
    <row r="29" spans="1:14" x14ac:dyDescent="0.2">
      <c r="B29" s="84"/>
      <c r="C29" s="86"/>
      <c r="D29" s="71"/>
      <c r="E29" s="71"/>
      <c r="F29" s="71"/>
      <c r="G29" s="25" t="s">
        <v>11</v>
      </c>
      <c r="H29" s="26" t="s">
        <v>12</v>
      </c>
      <c r="I29" s="73"/>
      <c r="J29" s="71"/>
      <c r="K29" s="71"/>
      <c r="L29" s="25" t="s">
        <v>13</v>
      </c>
      <c r="M29" s="26" t="s">
        <v>12</v>
      </c>
      <c r="N29" s="66"/>
    </row>
    <row r="30" spans="1:14" ht="25.5" x14ac:dyDescent="0.2">
      <c r="A30" s="28" t="s">
        <v>72</v>
      </c>
      <c r="B30" s="99" t="s">
        <v>73</v>
      </c>
      <c r="C30" s="38" t="s">
        <v>74</v>
      </c>
      <c r="D30" s="58" t="s">
        <v>70</v>
      </c>
      <c r="E30" s="23" t="s">
        <v>23</v>
      </c>
      <c r="F30" s="24" t="s">
        <v>24</v>
      </c>
      <c r="G30" s="57">
        <f>(VALUE(LEFT(F30,1))+VALUE(LEFT(F31,1))+VALUE(LEFT(F32,1))+VALUE(LEFT(F33,1))+VALUE(LEFT(F34,1))+VALUE(LEFT(F35,1))+VALUE(LEFT(F36,1))+VALUE(LEFT(F37,1)))/8</f>
        <v>4.25</v>
      </c>
      <c r="H30" s="59" t="str">
        <f>IF(G30&lt;3,$U$12,IF(G30&lt;6,$U$13,$U$14))</f>
        <v>MEDIUM</v>
      </c>
      <c r="I30" s="102" t="s">
        <v>25</v>
      </c>
      <c r="J30" s="23" t="s">
        <v>26</v>
      </c>
      <c r="K30" s="24" t="s">
        <v>75</v>
      </c>
      <c r="L30" s="57">
        <f>(VALUE(LEFT(K30,1))+VALUE(LEFT(K31,1))+VALUE(LEFT(K32,1))+VALUE(LEFT(K33,1))+VALUE(LEFT(K34,1))+VALUE(LEFT(K35,1))+VALUE(LEFT(K36,1))+VALUE(LEFT(K37,1)))/8</f>
        <v>5.375</v>
      </c>
      <c r="M30" s="59" t="str">
        <f>IF(L30&lt;3,$U$12,IF(L30&lt;6,$U$13,$U$14))</f>
        <v>MEDIUM</v>
      </c>
      <c r="N30" s="62" t="str">
        <f>IF(AND(H30=$U$14,M30=$U$14),$U$5,IF(AND(H30=$U$14,M30=$U$13),$U$6,IF(AND(H30=$U$14,M30=$U$12),$U$7,IF(AND(H30=$U$13,M30=$U$14),$T$5,IF(AND(H30=$U$13,M30=$U$13),$T$6,IF(AND(H30=$U$13,M30=$U$12),$T$7,IF(AND(H30=$U$12,M30=$U$14),$S$5,IF(AND(H30=$U$12,M30=$U$13),$S$6,IF(AND(H30=$U$12,M30=$U$12),$S$7)))))))))</f>
        <v>Medium</v>
      </c>
    </row>
    <row r="31" spans="1:14" ht="22.5" x14ac:dyDescent="0.2">
      <c r="A31" s="28"/>
      <c r="B31" s="100"/>
      <c r="C31" s="94" t="s">
        <v>76</v>
      </c>
      <c r="D31" s="95"/>
      <c r="E31" s="6" t="s">
        <v>31</v>
      </c>
      <c r="F31" s="7" t="s">
        <v>77</v>
      </c>
      <c r="G31" s="57"/>
      <c r="H31" s="59"/>
      <c r="I31" s="97"/>
      <c r="J31" s="6" t="s">
        <v>33</v>
      </c>
      <c r="K31" s="7" t="s">
        <v>78</v>
      </c>
      <c r="L31" s="57"/>
      <c r="M31" s="59"/>
      <c r="N31" s="62"/>
    </row>
    <row r="32" spans="1:14" ht="22.5" x14ac:dyDescent="0.2">
      <c r="A32" s="28"/>
      <c r="B32" s="100"/>
      <c r="C32" s="92"/>
      <c r="D32" s="95"/>
      <c r="E32" s="6" t="s">
        <v>37</v>
      </c>
      <c r="F32" s="7" t="s">
        <v>38</v>
      </c>
      <c r="G32" s="57"/>
      <c r="H32" s="59"/>
      <c r="I32" s="97"/>
      <c r="J32" s="6" t="s">
        <v>39</v>
      </c>
      <c r="K32" s="7" t="s">
        <v>79</v>
      </c>
      <c r="L32" s="57"/>
      <c r="M32" s="59"/>
      <c r="N32" s="62"/>
    </row>
    <row r="33" spans="1:14" ht="22.5" x14ac:dyDescent="0.2">
      <c r="A33" s="28"/>
      <c r="B33" s="100"/>
      <c r="C33" s="92"/>
      <c r="D33" s="95"/>
      <c r="E33" s="6" t="s">
        <v>41</v>
      </c>
      <c r="F33" s="7" t="s">
        <v>42</v>
      </c>
      <c r="G33" s="57"/>
      <c r="H33" s="59"/>
      <c r="I33" s="98"/>
      <c r="J33" s="6" t="s">
        <v>43</v>
      </c>
      <c r="K33" s="7" t="s">
        <v>44</v>
      </c>
      <c r="L33" s="57"/>
      <c r="M33" s="59"/>
      <c r="N33" s="62"/>
    </row>
    <row r="34" spans="1:14" ht="22.5" x14ac:dyDescent="0.2">
      <c r="A34" s="28"/>
      <c r="B34" s="100"/>
      <c r="C34" s="92"/>
      <c r="D34" s="95" t="s">
        <v>46</v>
      </c>
      <c r="E34" s="6" t="s">
        <v>47</v>
      </c>
      <c r="F34" s="7" t="s">
        <v>80</v>
      </c>
      <c r="G34" s="57"/>
      <c r="H34" s="59"/>
      <c r="I34" s="96" t="s">
        <v>49</v>
      </c>
      <c r="J34" s="6" t="s">
        <v>50</v>
      </c>
      <c r="K34" s="7" t="s">
        <v>51</v>
      </c>
      <c r="L34" s="57"/>
      <c r="M34" s="59"/>
      <c r="N34" s="62"/>
    </row>
    <row r="35" spans="1:14" ht="22.5" x14ac:dyDescent="0.2">
      <c r="A35" s="28"/>
      <c r="B35" s="100"/>
      <c r="C35" s="92"/>
      <c r="D35" s="95"/>
      <c r="E35" s="6" t="s">
        <v>52</v>
      </c>
      <c r="F35" s="7" t="s">
        <v>80</v>
      </c>
      <c r="G35" s="57"/>
      <c r="H35" s="59"/>
      <c r="I35" s="97"/>
      <c r="J35" s="6" t="s">
        <v>53</v>
      </c>
      <c r="K35" s="7" t="s">
        <v>81</v>
      </c>
      <c r="L35" s="57"/>
      <c r="M35" s="59"/>
      <c r="N35" s="62"/>
    </row>
    <row r="36" spans="1:14" ht="22.5" x14ac:dyDescent="0.2">
      <c r="A36" s="28"/>
      <c r="B36" s="100"/>
      <c r="C36" s="92"/>
      <c r="D36" s="95"/>
      <c r="E36" s="6" t="s">
        <v>56</v>
      </c>
      <c r="F36" s="7" t="s">
        <v>82</v>
      </c>
      <c r="G36" s="57"/>
      <c r="H36" s="59"/>
      <c r="I36" s="97"/>
      <c r="J36" s="6" t="s">
        <v>58</v>
      </c>
      <c r="K36" s="7" t="s">
        <v>59</v>
      </c>
      <c r="L36" s="57"/>
      <c r="M36" s="59"/>
      <c r="N36" s="62"/>
    </row>
    <row r="37" spans="1:14" ht="22.5" x14ac:dyDescent="0.2">
      <c r="A37" s="28"/>
      <c r="B37" s="101"/>
      <c r="C37" s="93"/>
      <c r="D37" s="95"/>
      <c r="E37" s="6" t="s">
        <v>61</v>
      </c>
      <c r="F37" s="7" t="s">
        <v>62</v>
      </c>
      <c r="G37" s="58"/>
      <c r="H37" s="60"/>
      <c r="I37" s="98"/>
      <c r="J37" s="6" t="s">
        <v>63</v>
      </c>
      <c r="K37" s="7" t="s">
        <v>64</v>
      </c>
      <c r="L37" s="58"/>
      <c r="M37" s="60"/>
      <c r="N37" s="63"/>
    </row>
    <row r="39" spans="1:14" x14ac:dyDescent="0.2">
      <c r="B39" s="82" t="s">
        <v>0</v>
      </c>
      <c r="C39" s="85" t="s">
        <v>1</v>
      </c>
      <c r="D39" s="87" t="s">
        <v>2</v>
      </c>
      <c r="E39" s="88"/>
      <c r="F39" s="88"/>
      <c r="G39" s="88"/>
      <c r="H39" s="89"/>
      <c r="I39" s="90" t="s">
        <v>3</v>
      </c>
      <c r="J39" s="88"/>
      <c r="K39" s="88"/>
      <c r="L39" s="88"/>
      <c r="M39" s="89"/>
      <c r="N39" s="64" t="s">
        <v>4</v>
      </c>
    </row>
    <row r="40" spans="1:14" x14ac:dyDescent="0.2">
      <c r="B40" s="83"/>
      <c r="C40" s="85"/>
      <c r="D40" s="70" t="s">
        <v>6</v>
      </c>
      <c r="E40" s="70" t="s">
        <v>7</v>
      </c>
      <c r="F40" s="70" t="s">
        <v>8</v>
      </c>
      <c r="G40" s="67" t="s">
        <v>9</v>
      </c>
      <c r="H40" s="68"/>
      <c r="I40" s="72" t="s">
        <v>6</v>
      </c>
      <c r="J40" s="70" t="s">
        <v>7</v>
      </c>
      <c r="K40" s="70" t="s">
        <v>8</v>
      </c>
      <c r="L40" s="67" t="s">
        <v>10</v>
      </c>
      <c r="M40" s="68"/>
      <c r="N40" s="65"/>
    </row>
    <row r="41" spans="1:14" x14ac:dyDescent="0.2">
      <c r="B41" s="84"/>
      <c r="C41" s="86"/>
      <c r="D41" s="71"/>
      <c r="E41" s="71"/>
      <c r="F41" s="71"/>
      <c r="G41" s="25" t="s">
        <v>11</v>
      </c>
      <c r="H41" s="26" t="s">
        <v>12</v>
      </c>
      <c r="I41" s="73"/>
      <c r="J41" s="71"/>
      <c r="K41" s="71"/>
      <c r="L41" s="25" t="s">
        <v>13</v>
      </c>
      <c r="M41" s="26" t="s">
        <v>12</v>
      </c>
      <c r="N41" s="66"/>
    </row>
    <row r="42" spans="1:14" ht="25.5" x14ac:dyDescent="0.2">
      <c r="A42" s="28" t="s">
        <v>83</v>
      </c>
      <c r="B42" s="99" t="s">
        <v>84</v>
      </c>
      <c r="C42" s="38" t="s">
        <v>85</v>
      </c>
      <c r="D42" s="58" t="s">
        <v>70</v>
      </c>
      <c r="E42" s="23" t="s">
        <v>23</v>
      </c>
      <c r="F42" s="24" t="s">
        <v>24</v>
      </c>
      <c r="G42" s="57">
        <f>(VALUE(LEFT(F42,1))+VALUE(LEFT(F43,1))+VALUE(LEFT(F44,1))+VALUE(LEFT(F45,1))+VALUE(LEFT(F46,1))+VALUE(LEFT(F47,1))+VALUE(LEFT(F48,1))+VALUE(LEFT(F49,1)))/8</f>
        <v>4.25</v>
      </c>
      <c r="H42" s="59" t="str">
        <f>IF(G42&lt;3,$U$12,IF(G42&lt;6,$U$13,$U$14))</f>
        <v>MEDIUM</v>
      </c>
      <c r="I42" s="102" t="s">
        <v>25</v>
      </c>
      <c r="J42" s="23" t="s">
        <v>26</v>
      </c>
      <c r="K42" s="24" t="s">
        <v>75</v>
      </c>
      <c r="L42" s="57">
        <f>(VALUE(LEFT(K42,1))+VALUE(LEFT(K43,1))+VALUE(LEFT(K44,1))+VALUE(LEFT(K45,1))+VALUE(LEFT(K46,1))+VALUE(LEFT(K47,1))+VALUE(LEFT(K48,1))+VALUE(LEFT(K49,1)))/8</f>
        <v>5.5</v>
      </c>
      <c r="M42" s="59" t="str">
        <f>IF(L42&lt;3,$U$12,IF(L42&lt;6,$U$13,$U$14))</f>
        <v>MEDIUM</v>
      </c>
      <c r="N42" s="62" t="str">
        <f>IF(AND(H42=$U$14,M42=$U$14),$U$5,IF(AND(H42=$U$14,M42=$U$13),$U$6,IF(AND(H42=$U$14,M42=$U$12),$U$7,IF(AND(H42=$U$13,M42=$U$14),$T$5,IF(AND(H42=$U$13,M42=$U$13),$T$6,IF(AND(H42=$U$13,M42=$U$12),$T$7,IF(AND(H42=$U$12,M42=$U$14),$S$5,IF(AND(H42=$U$12,M42=$U$13),$S$6,IF(AND(H42=$U$12,M42=$U$12),$S$7)))))))))</f>
        <v>Medium</v>
      </c>
    </row>
    <row r="43" spans="1:14" ht="22.5" x14ac:dyDescent="0.2">
      <c r="A43" s="28"/>
      <c r="B43" s="100"/>
      <c r="C43" s="94" t="s">
        <v>86</v>
      </c>
      <c r="D43" s="95"/>
      <c r="E43" s="6" t="s">
        <v>31</v>
      </c>
      <c r="F43" s="7" t="s">
        <v>77</v>
      </c>
      <c r="G43" s="57"/>
      <c r="H43" s="59"/>
      <c r="I43" s="97"/>
      <c r="J43" s="6" t="s">
        <v>33</v>
      </c>
      <c r="K43" s="7" t="s">
        <v>87</v>
      </c>
      <c r="L43" s="57"/>
      <c r="M43" s="59"/>
      <c r="N43" s="62"/>
    </row>
    <row r="44" spans="1:14" ht="22.5" x14ac:dyDescent="0.2">
      <c r="A44" s="28"/>
      <c r="B44" s="100"/>
      <c r="C44" s="92"/>
      <c r="D44" s="95"/>
      <c r="E44" s="6" t="s">
        <v>37</v>
      </c>
      <c r="F44" s="7" t="s">
        <v>38</v>
      </c>
      <c r="G44" s="57"/>
      <c r="H44" s="59"/>
      <c r="I44" s="97"/>
      <c r="J44" s="6" t="s">
        <v>39</v>
      </c>
      <c r="K44" s="7" t="s">
        <v>79</v>
      </c>
      <c r="L44" s="57"/>
      <c r="M44" s="59"/>
      <c r="N44" s="62"/>
    </row>
    <row r="45" spans="1:14" ht="22.5" x14ac:dyDescent="0.2">
      <c r="A45" s="28"/>
      <c r="B45" s="100"/>
      <c r="C45" s="92"/>
      <c r="D45" s="95"/>
      <c r="E45" s="6" t="s">
        <v>41</v>
      </c>
      <c r="F45" s="7" t="s">
        <v>42</v>
      </c>
      <c r="G45" s="57"/>
      <c r="H45" s="59"/>
      <c r="I45" s="98"/>
      <c r="J45" s="6" t="s">
        <v>43</v>
      </c>
      <c r="K45" s="7" t="s">
        <v>44</v>
      </c>
      <c r="L45" s="57"/>
      <c r="M45" s="59"/>
      <c r="N45" s="62"/>
    </row>
    <row r="46" spans="1:14" ht="22.5" x14ac:dyDescent="0.2">
      <c r="A46" s="28"/>
      <c r="B46" s="100"/>
      <c r="C46" s="92"/>
      <c r="D46" s="95" t="s">
        <v>46</v>
      </c>
      <c r="E46" s="6" t="s">
        <v>47</v>
      </c>
      <c r="F46" s="7" t="s">
        <v>80</v>
      </c>
      <c r="G46" s="57"/>
      <c r="H46" s="59"/>
      <c r="I46" s="96" t="s">
        <v>49</v>
      </c>
      <c r="J46" s="6" t="s">
        <v>50</v>
      </c>
      <c r="K46" s="7" t="s">
        <v>51</v>
      </c>
      <c r="L46" s="57"/>
      <c r="M46" s="59"/>
      <c r="N46" s="62"/>
    </row>
    <row r="47" spans="1:14" ht="22.5" x14ac:dyDescent="0.2">
      <c r="A47" s="28"/>
      <c r="B47" s="100"/>
      <c r="C47" s="92"/>
      <c r="D47" s="95"/>
      <c r="E47" s="6" t="s">
        <v>52</v>
      </c>
      <c r="F47" s="7" t="s">
        <v>80</v>
      </c>
      <c r="G47" s="57"/>
      <c r="H47" s="59"/>
      <c r="I47" s="97"/>
      <c r="J47" s="6" t="s">
        <v>53</v>
      </c>
      <c r="K47" s="7" t="s">
        <v>54</v>
      </c>
      <c r="L47" s="57"/>
      <c r="M47" s="59"/>
      <c r="N47" s="62"/>
    </row>
    <row r="48" spans="1:14" ht="22.5" x14ac:dyDescent="0.2">
      <c r="A48" s="28"/>
      <c r="B48" s="100"/>
      <c r="C48" s="92"/>
      <c r="D48" s="95"/>
      <c r="E48" s="6" t="s">
        <v>56</v>
      </c>
      <c r="F48" s="7" t="s">
        <v>82</v>
      </c>
      <c r="G48" s="57"/>
      <c r="H48" s="59"/>
      <c r="I48" s="97"/>
      <c r="J48" s="6" t="s">
        <v>58</v>
      </c>
      <c r="K48" s="7" t="s">
        <v>59</v>
      </c>
      <c r="L48" s="57"/>
      <c r="M48" s="59"/>
      <c r="N48" s="62"/>
    </row>
    <row r="49" spans="1:14" ht="22.5" x14ac:dyDescent="0.2">
      <c r="A49" s="28"/>
      <c r="B49" s="101"/>
      <c r="C49" s="93"/>
      <c r="D49" s="95"/>
      <c r="E49" s="6" t="s">
        <v>61</v>
      </c>
      <c r="F49" s="7" t="s">
        <v>62</v>
      </c>
      <c r="G49" s="58"/>
      <c r="H49" s="60"/>
      <c r="I49" s="98"/>
      <c r="J49" s="6" t="s">
        <v>63</v>
      </c>
      <c r="K49" s="7" t="s">
        <v>64</v>
      </c>
      <c r="L49" s="58"/>
      <c r="M49" s="60"/>
      <c r="N49" s="63"/>
    </row>
    <row r="51" spans="1:14" x14ac:dyDescent="0.2">
      <c r="B51" s="82" t="s">
        <v>0</v>
      </c>
      <c r="C51" s="85" t="s">
        <v>1</v>
      </c>
      <c r="D51" s="87" t="s">
        <v>2</v>
      </c>
      <c r="E51" s="88"/>
      <c r="F51" s="88"/>
      <c r="G51" s="88"/>
      <c r="H51" s="89"/>
      <c r="I51" s="90" t="s">
        <v>3</v>
      </c>
      <c r="J51" s="88"/>
      <c r="K51" s="88"/>
      <c r="L51" s="88"/>
      <c r="M51" s="89"/>
      <c r="N51" s="64" t="s">
        <v>4</v>
      </c>
    </row>
    <row r="52" spans="1:14" x14ac:dyDescent="0.2">
      <c r="B52" s="83"/>
      <c r="C52" s="85"/>
      <c r="D52" s="70" t="s">
        <v>6</v>
      </c>
      <c r="E52" s="70" t="s">
        <v>7</v>
      </c>
      <c r="F52" s="70" t="s">
        <v>8</v>
      </c>
      <c r="G52" s="67" t="s">
        <v>9</v>
      </c>
      <c r="H52" s="68"/>
      <c r="I52" s="72" t="s">
        <v>6</v>
      </c>
      <c r="J52" s="70" t="s">
        <v>7</v>
      </c>
      <c r="K52" s="70" t="s">
        <v>8</v>
      </c>
      <c r="L52" s="67" t="s">
        <v>10</v>
      </c>
      <c r="M52" s="68"/>
      <c r="N52" s="65"/>
    </row>
    <row r="53" spans="1:14" x14ac:dyDescent="0.2">
      <c r="B53" s="84"/>
      <c r="C53" s="86"/>
      <c r="D53" s="71"/>
      <c r="E53" s="71"/>
      <c r="F53" s="71"/>
      <c r="G53" s="25" t="s">
        <v>11</v>
      </c>
      <c r="H53" s="26" t="s">
        <v>12</v>
      </c>
      <c r="I53" s="73"/>
      <c r="J53" s="71"/>
      <c r="K53" s="71"/>
      <c r="L53" s="25" t="s">
        <v>13</v>
      </c>
      <c r="M53" s="26" t="s">
        <v>12</v>
      </c>
      <c r="N53" s="66"/>
    </row>
    <row r="54" spans="1:14" ht="25.5" x14ac:dyDescent="0.2">
      <c r="A54" s="28" t="s">
        <v>88</v>
      </c>
      <c r="B54" s="99" t="s">
        <v>89</v>
      </c>
      <c r="C54" s="38" t="s">
        <v>90</v>
      </c>
      <c r="D54" s="58" t="s">
        <v>70</v>
      </c>
      <c r="E54" s="23" t="s">
        <v>23</v>
      </c>
      <c r="F54" s="24" t="s">
        <v>91</v>
      </c>
      <c r="G54" s="57">
        <f>(VALUE(LEFT(F54,1))+VALUE(LEFT(F55,1))+VALUE(LEFT(F56,1))+VALUE(LEFT(F57,1))+VALUE(LEFT(F58,1))+VALUE(LEFT(F59,1))+VALUE(LEFT(F60,1))+VALUE(LEFT(F61,1)))/8</f>
        <v>6.25</v>
      </c>
      <c r="H54" s="59" t="str">
        <f>IF(G54&lt;3,$U$12,IF(G54&lt;6,$U$13,$U$14))</f>
        <v>HIGH</v>
      </c>
      <c r="I54" s="102" t="s">
        <v>25</v>
      </c>
      <c r="J54" s="23" t="s">
        <v>26</v>
      </c>
      <c r="K54" s="24" t="s">
        <v>92</v>
      </c>
      <c r="L54" s="57">
        <f>(VALUE(LEFT(K54,1))+VALUE(LEFT(K55,1))+VALUE(LEFT(K56,1))+VALUE(LEFT(K57,1))+VALUE(LEFT(K58,1))+VALUE(LEFT(K59,1))+VALUE(LEFT(K60,1))+VALUE(LEFT(K61,1)))/8</f>
        <v>4</v>
      </c>
      <c r="M54" s="59" t="str">
        <f>IF(L54&lt;3,$U$12,IF(L54&lt;6,$U$13,$U$14))</f>
        <v>MEDIUM</v>
      </c>
      <c r="N54" s="62" t="str">
        <f>IF(AND(H54=$U$14,M54=$U$14),$U$5,IF(AND(H54=$U$14,M54=$U$13),$U$6,IF(AND(H54=$U$14,M54=$U$12),$U$7,IF(AND(H54=$U$13,M54=$U$14),$T$5,IF(AND(H54=$U$13,M54=$U$13),$T$6,IF(AND(H54=$U$13,M54=$U$12),$T$7,IF(AND(H54=$U$12,M54=$U$14),$S$5,IF(AND(H54=$U$12,M54=$U$13),$S$6,IF(AND(H54=$U$12,M54=$U$12),$S$7)))))))))</f>
        <v>High</v>
      </c>
    </row>
    <row r="55" spans="1:14" ht="22.5" x14ac:dyDescent="0.2">
      <c r="A55" s="28"/>
      <c r="B55" s="100"/>
      <c r="C55" s="94" t="s">
        <v>93</v>
      </c>
      <c r="D55" s="95"/>
      <c r="E55" s="6" t="s">
        <v>31</v>
      </c>
      <c r="F55" s="7" t="s">
        <v>94</v>
      </c>
      <c r="G55" s="57"/>
      <c r="H55" s="59"/>
      <c r="I55" s="97"/>
      <c r="J55" s="6" t="s">
        <v>33</v>
      </c>
      <c r="K55" s="7" t="s">
        <v>87</v>
      </c>
      <c r="L55" s="57"/>
      <c r="M55" s="59"/>
      <c r="N55" s="62"/>
    </row>
    <row r="56" spans="1:14" ht="22.5" x14ac:dyDescent="0.2">
      <c r="A56" s="28"/>
      <c r="B56" s="100"/>
      <c r="C56" s="92"/>
      <c r="D56" s="95"/>
      <c r="E56" s="6" t="s">
        <v>37</v>
      </c>
      <c r="F56" s="7" t="s">
        <v>95</v>
      </c>
      <c r="G56" s="57"/>
      <c r="H56" s="59"/>
      <c r="I56" s="97"/>
      <c r="J56" s="6" t="s">
        <v>39</v>
      </c>
      <c r="K56" s="7" t="s">
        <v>40</v>
      </c>
      <c r="L56" s="57"/>
      <c r="M56" s="59"/>
      <c r="N56" s="62"/>
    </row>
    <row r="57" spans="1:14" ht="22.5" x14ac:dyDescent="0.2">
      <c r="A57" s="28"/>
      <c r="B57" s="100"/>
      <c r="C57" s="92"/>
      <c r="D57" s="95"/>
      <c r="E57" s="6" t="s">
        <v>41</v>
      </c>
      <c r="F57" s="7" t="s">
        <v>96</v>
      </c>
      <c r="G57" s="57"/>
      <c r="H57" s="59"/>
      <c r="I57" s="98"/>
      <c r="J57" s="6" t="s">
        <v>43</v>
      </c>
      <c r="K57" s="7" t="s">
        <v>44</v>
      </c>
      <c r="L57" s="57"/>
      <c r="M57" s="59"/>
      <c r="N57" s="62"/>
    </row>
    <row r="58" spans="1:14" ht="22.5" x14ac:dyDescent="0.2">
      <c r="A58" s="28"/>
      <c r="B58" s="100"/>
      <c r="C58" s="92"/>
      <c r="D58" s="95" t="s">
        <v>46</v>
      </c>
      <c r="E58" s="6" t="s">
        <v>47</v>
      </c>
      <c r="F58" s="7" t="s">
        <v>32</v>
      </c>
      <c r="G58" s="57"/>
      <c r="H58" s="59"/>
      <c r="I58" s="96" t="s">
        <v>49</v>
      </c>
      <c r="J58" s="6" t="s">
        <v>50</v>
      </c>
      <c r="K58" s="7" t="s">
        <v>97</v>
      </c>
      <c r="L58" s="57"/>
      <c r="M58" s="59"/>
      <c r="N58" s="62"/>
    </row>
    <row r="59" spans="1:14" ht="22.5" x14ac:dyDescent="0.2">
      <c r="A59" s="28"/>
      <c r="B59" s="100"/>
      <c r="C59" s="92"/>
      <c r="D59" s="95"/>
      <c r="E59" s="6" t="s">
        <v>52</v>
      </c>
      <c r="F59" s="7" t="s">
        <v>32</v>
      </c>
      <c r="G59" s="57"/>
      <c r="H59" s="59"/>
      <c r="I59" s="97"/>
      <c r="J59" s="6" t="s">
        <v>53</v>
      </c>
      <c r="K59" s="7" t="s">
        <v>98</v>
      </c>
      <c r="L59" s="57"/>
      <c r="M59" s="59"/>
      <c r="N59" s="62"/>
    </row>
    <row r="60" spans="1:14" ht="22.5" x14ac:dyDescent="0.2">
      <c r="A60" s="28"/>
      <c r="B60" s="100"/>
      <c r="C60" s="92"/>
      <c r="D60" s="95"/>
      <c r="E60" s="6" t="s">
        <v>56</v>
      </c>
      <c r="F60" s="7" t="s">
        <v>99</v>
      </c>
      <c r="G60" s="57"/>
      <c r="H60" s="59"/>
      <c r="I60" s="97"/>
      <c r="J60" s="6" t="s">
        <v>58</v>
      </c>
      <c r="K60" s="7" t="s">
        <v>100</v>
      </c>
      <c r="L60" s="57"/>
      <c r="M60" s="59"/>
      <c r="N60" s="62"/>
    </row>
    <row r="61" spans="1:14" ht="22.5" x14ac:dyDescent="0.2">
      <c r="A61" s="28"/>
      <c r="B61" s="101"/>
      <c r="C61" s="93"/>
      <c r="D61" s="95"/>
      <c r="E61" s="6" t="s">
        <v>61</v>
      </c>
      <c r="F61" s="7" t="s">
        <v>62</v>
      </c>
      <c r="G61" s="58"/>
      <c r="H61" s="60"/>
      <c r="I61" s="98"/>
      <c r="J61" s="6" t="s">
        <v>63</v>
      </c>
      <c r="K61" s="7" t="s">
        <v>64</v>
      </c>
      <c r="L61" s="58"/>
      <c r="M61" s="60"/>
      <c r="N61" s="63"/>
    </row>
    <row r="63" spans="1:14" x14ac:dyDescent="0.2">
      <c r="B63" s="82" t="s">
        <v>0</v>
      </c>
      <c r="C63" s="85" t="s">
        <v>1</v>
      </c>
      <c r="D63" s="87" t="s">
        <v>2</v>
      </c>
      <c r="E63" s="88"/>
      <c r="F63" s="88"/>
      <c r="G63" s="88"/>
      <c r="H63" s="89"/>
      <c r="I63" s="90" t="s">
        <v>3</v>
      </c>
      <c r="J63" s="88"/>
      <c r="K63" s="88"/>
      <c r="L63" s="88"/>
      <c r="M63" s="89"/>
      <c r="N63" s="64" t="s">
        <v>4</v>
      </c>
    </row>
    <row r="64" spans="1:14" x14ac:dyDescent="0.2">
      <c r="B64" s="83"/>
      <c r="C64" s="85"/>
      <c r="D64" s="70" t="s">
        <v>6</v>
      </c>
      <c r="E64" s="70" t="s">
        <v>7</v>
      </c>
      <c r="F64" s="70" t="s">
        <v>8</v>
      </c>
      <c r="G64" s="67" t="s">
        <v>9</v>
      </c>
      <c r="H64" s="68"/>
      <c r="I64" s="72" t="s">
        <v>6</v>
      </c>
      <c r="J64" s="70" t="s">
        <v>7</v>
      </c>
      <c r="K64" s="70" t="s">
        <v>8</v>
      </c>
      <c r="L64" s="67" t="s">
        <v>10</v>
      </c>
      <c r="M64" s="68"/>
      <c r="N64" s="65"/>
    </row>
    <row r="65" spans="1:14" x14ac:dyDescent="0.2">
      <c r="B65" s="84"/>
      <c r="C65" s="86"/>
      <c r="D65" s="71"/>
      <c r="E65" s="71"/>
      <c r="F65" s="71"/>
      <c r="G65" s="25" t="s">
        <v>11</v>
      </c>
      <c r="H65" s="26" t="s">
        <v>12</v>
      </c>
      <c r="I65" s="73"/>
      <c r="J65" s="71"/>
      <c r="K65" s="71"/>
      <c r="L65" s="25" t="s">
        <v>13</v>
      </c>
      <c r="M65" s="26" t="s">
        <v>12</v>
      </c>
      <c r="N65" s="66"/>
    </row>
    <row r="66" spans="1:14" ht="25.5" x14ac:dyDescent="0.2">
      <c r="A66" s="28" t="s">
        <v>101</v>
      </c>
      <c r="B66" s="99" t="s">
        <v>102</v>
      </c>
      <c r="C66" s="38" t="s">
        <v>103</v>
      </c>
      <c r="D66" s="58" t="s">
        <v>70</v>
      </c>
      <c r="E66" s="23" t="s">
        <v>23</v>
      </c>
      <c r="F66" s="24" t="s">
        <v>24</v>
      </c>
      <c r="G66" s="57">
        <f>(VALUE(LEFT(F66,1))+VALUE(LEFT(F67,1))+VALUE(LEFT(F68,1))+VALUE(LEFT(F69,1))+VALUE(LEFT(F70,1))+VALUE(LEFT(F71,1))+VALUE(LEFT(F72,1))+VALUE(LEFT(F73,1)))/8</f>
        <v>4.625</v>
      </c>
      <c r="H66" s="59" t="str">
        <f>IF(G66&lt;3,$U$12,IF(G66&lt;6,$U$13,$U$14))</f>
        <v>MEDIUM</v>
      </c>
      <c r="I66" s="102" t="s">
        <v>25</v>
      </c>
      <c r="J66" s="23" t="s">
        <v>26</v>
      </c>
      <c r="K66" s="24" t="s">
        <v>92</v>
      </c>
      <c r="L66" s="57">
        <f>(VALUE(LEFT(K66,1))+VALUE(LEFT(K67,1))+VALUE(LEFT(K68,1))+VALUE(LEFT(K69,1))+VALUE(LEFT(K70,1))+VALUE(LEFT(K71,1))+VALUE(LEFT(K72,1))+VALUE(LEFT(K73,1)))/8</f>
        <v>3.25</v>
      </c>
      <c r="M66" s="59" t="str">
        <f>IF(L66&lt;3,$U$12,IF(L66&lt;6,$U$13,$U$14))</f>
        <v>MEDIUM</v>
      </c>
      <c r="N66" s="62" t="str">
        <f>IF(AND(H66=$U$14,M66=$U$14),$U$5,IF(AND(H66=$U$14,M66=$U$13),$U$6,IF(AND(H66=$U$14,M66=$U$12),$U$7,IF(AND(H66=$U$13,M66=$U$14),$T$5,IF(AND(H66=$U$13,M66=$U$13),$T$6,IF(AND(H66=$U$13,M66=$U$12),$T$7,IF(AND(H66=$U$12,M66=$U$14),$S$5,IF(AND(H66=$U$12,M66=$U$13),$S$6,IF(AND(H66=$U$12,M66=$U$12),$S$7)))))))))</f>
        <v>Medium</v>
      </c>
    </row>
    <row r="67" spans="1:14" ht="22.5" x14ac:dyDescent="0.2">
      <c r="A67" s="28"/>
      <c r="B67" s="100"/>
      <c r="C67" s="94" t="s">
        <v>86</v>
      </c>
      <c r="D67" s="95"/>
      <c r="E67" s="6" t="s">
        <v>31</v>
      </c>
      <c r="F67" s="7" t="s">
        <v>77</v>
      </c>
      <c r="G67" s="57"/>
      <c r="H67" s="59"/>
      <c r="I67" s="97"/>
      <c r="J67" s="6" t="s">
        <v>33</v>
      </c>
      <c r="K67" s="7" t="s">
        <v>104</v>
      </c>
      <c r="L67" s="57"/>
      <c r="M67" s="59"/>
      <c r="N67" s="62"/>
    </row>
    <row r="68" spans="1:14" ht="22.5" x14ac:dyDescent="0.2">
      <c r="A68" s="28"/>
      <c r="B68" s="100"/>
      <c r="C68" s="92"/>
      <c r="D68" s="95"/>
      <c r="E68" s="6" t="s">
        <v>37</v>
      </c>
      <c r="F68" s="7" t="s">
        <v>105</v>
      </c>
      <c r="G68" s="57"/>
      <c r="H68" s="59"/>
      <c r="I68" s="97"/>
      <c r="J68" s="6" t="s">
        <v>39</v>
      </c>
      <c r="K68" s="7" t="s">
        <v>79</v>
      </c>
      <c r="L68" s="57"/>
      <c r="M68" s="59"/>
      <c r="N68" s="62"/>
    </row>
    <row r="69" spans="1:14" ht="22.5" x14ac:dyDescent="0.2">
      <c r="A69" s="28"/>
      <c r="B69" s="100"/>
      <c r="C69" s="92"/>
      <c r="D69" s="95"/>
      <c r="E69" s="6" t="s">
        <v>41</v>
      </c>
      <c r="F69" s="7" t="s">
        <v>42</v>
      </c>
      <c r="G69" s="57"/>
      <c r="H69" s="59"/>
      <c r="I69" s="98"/>
      <c r="J69" s="6" t="s">
        <v>43</v>
      </c>
      <c r="K69" s="7" t="s">
        <v>44</v>
      </c>
      <c r="L69" s="57"/>
      <c r="M69" s="59"/>
      <c r="N69" s="62"/>
    </row>
    <row r="70" spans="1:14" ht="22.5" x14ac:dyDescent="0.2">
      <c r="A70" s="28"/>
      <c r="B70" s="100"/>
      <c r="C70" s="92"/>
      <c r="D70" s="95" t="s">
        <v>46</v>
      </c>
      <c r="E70" s="6" t="s">
        <v>47</v>
      </c>
      <c r="F70" s="7" t="s">
        <v>48</v>
      </c>
      <c r="G70" s="57"/>
      <c r="H70" s="59"/>
      <c r="I70" s="96" t="s">
        <v>49</v>
      </c>
      <c r="J70" s="6" t="s">
        <v>50</v>
      </c>
      <c r="K70" s="7" t="s">
        <v>51</v>
      </c>
      <c r="L70" s="57"/>
      <c r="M70" s="59"/>
      <c r="N70" s="62"/>
    </row>
    <row r="71" spans="1:14" ht="22.5" x14ac:dyDescent="0.2">
      <c r="A71" s="28"/>
      <c r="B71" s="100"/>
      <c r="C71" s="92"/>
      <c r="D71" s="95"/>
      <c r="E71" s="6" t="s">
        <v>52</v>
      </c>
      <c r="F71" s="7" t="s">
        <v>48</v>
      </c>
      <c r="G71" s="57"/>
      <c r="H71" s="59"/>
      <c r="I71" s="97"/>
      <c r="J71" s="6" t="s">
        <v>53</v>
      </c>
      <c r="K71" s="7" t="s">
        <v>98</v>
      </c>
      <c r="L71" s="57"/>
      <c r="M71" s="59"/>
      <c r="N71" s="62"/>
    </row>
    <row r="72" spans="1:14" ht="22.5" x14ac:dyDescent="0.2">
      <c r="A72" s="28"/>
      <c r="B72" s="100"/>
      <c r="C72" s="92"/>
      <c r="D72" s="95"/>
      <c r="E72" s="6" t="s">
        <v>56</v>
      </c>
      <c r="F72" s="7" t="s">
        <v>82</v>
      </c>
      <c r="G72" s="57"/>
      <c r="H72" s="59"/>
      <c r="I72" s="97"/>
      <c r="J72" s="6" t="s">
        <v>58</v>
      </c>
      <c r="K72" s="7" t="s">
        <v>59</v>
      </c>
      <c r="L72" s="57"/>
      <c r="M72" s="59"/>
      <c r="N72" s="62"/>
    </row>
    <row r="73" spans="1:14" ht="22.5" x14ac:dyDescent="0.2">
      <c r="A73" s="28"/>
      <c r="B73" s="101"/>
      <c r="C73" s="93"/>
      <c r="D73" s="95"/>
      <c r="E73" s="6" t="s">
        <v>61</v>
      </c>
      <c r="F73" s="7" t="s">
        <v>62</v>
      </c>
      <c r="G73" s="58"/>
      <c r="H73" s="60"/>
      <c r="I73" s="98"/>
      <c r="J73" s="6" t="s">
        <v>63</v>
      </c>
      <c r="K73" s="7" t="s">
        <v>80</v>
      </c>
      <c r="L73" s="58"/>
      <c r="M73" s="60"/>
      <c r="N73" s="63"/>
    </row>
    <row r="75" spans="1:14" x14ac:dyDescent="0.2">
      <c r="B75" s="82" t="s">
        <v>0</v>
      </c>
      <c r="C75" s="85" t="s">
        <v>1</v>
      </c>
      <c r="D75" s="87" t="s">
        <v>2</v>
      </c>
      <c r="E75" s="88"/>
      <c r="F75" s="88"/>
      <c r="G75" s="88"/>
      <c r="H75" s="89"/>
      <c r="I75" s="90" t="s">
        <v>3</v>
      </c>
      <c r="J75" s="88"/>
      <c r="K75" s="88"/>
      <c r="L75" s="88"/>
      <c r="M75" s="89"/>
      <c r="N75" s="64" t="s">
        <v>4</v>
      </c>
    </row>
    <row r="76" spans="1:14" x14ac:dyDescent="0.2">
      <c r="B76" s="83"/>
      <c r="C76" s="85"/>
      <c r="D76" s="70" t="s">
        <v>6</v>
      </c>
      <c r="E76" s="70" t="s">
        <v>7</v>
      </c>
      <c r="F76" s="70" t="s">
        <v>8</v>
      </c>
      <c r="G76" s="67" t="s">
        <v>9</v>
      </c>
      <c r="H76" s="68"/>
      <c r="I76" s="72" t="s">
        <v>6</v>
      </c>
      <c r="J76" s="70" t="s">
        <v>7</v>
      </c>
      <c r="K76" s="70" t="s">
        <v>8</v>
      </c>
      <c r="L76" s="67" t="s">
        <v>10</v>
      </c>
      <c r="M76" s="68"/>
      <c r="N76" s="65"/>
    </row>
    <row r="77" spans="1:14" x14ac:dyDescent="0.2">
      <c r="B77" s="84"/>
      <c r="C77" s="86"/>
      <c r="D77" s="71"/>
      <c r="E77" s="71"/>
      <c r="F77" s="71"/>
      <c r="G77" s="25" t="s">
        <v>11</v>
      </c>
      <c r="H77" s="26" t="s">
        <v>12</v>
      </c>
      <c r="I77" s="73"/>
      <c r="J77" s="71"/>
      <c r="K77" s="71"/>
      <c r="L77" s="25" t="s">
        <v>13</v>
      </c>
      <c r="M77" s="26" t="s">
        <v>12</v>
      </c>
      <c r="N77" s="66"/>
    </row>
    <row r="78" spans="1:14" ht="51" x14ac:dyDescent="0.2">
      <c r="A78" s="28" t="s">
        <v>106</v>
      </c>
      <c r="B78" s="99" t="s">
        <v>102</v>
      </c>
      <c r="C78" s="38" t="s">
        <v>107</v>
      </c>
      <c r="D78" s="58" t="s">
        <v>70</v>
      </c>
      <c r="E78" s="23" t="s">
        <v>23</v>
      </c>
      <c r="F78" s="24" t="s">
        <v>91</v>
      </c>
      <c r="G78" s="57">
        <f>(VALUE(LEFT(F78,1))+VALUE(LEFT(F79,1))+VALUE(LEFT(F80,1))+VALUE(LEFT(F81,1))+VALUE(LEFT(F82,1))+VALUE(LEFT(F83,1))+VALUE(LEFT(F84,1))+VALUE(LEFT(F85,1)))/8</f>
        <v>5.25</v>
      </c>
      <c r="H78" s="59" t="str">
        <f>IF(G78&lt;3,$U$12,IF(G78&lt;6,$U$13,$U$14))</f>
        <v>MEDIUM</v>
      </c>
      <c r="I78" s="102" t="s">
        <v>25</v>
      </c>
      <c r="J78" s="23" t="s">
        <v>26</v>
      </c>
      <c r="K78" s="24" t="s">
        <v>92</v>
      </c>
      <c r="L78" s="57">
        <f>(VALUE(LEFT(K78,1))+VALUE(LEFT(K79,1))+VALUE(LEFT(K80,1))+VALUE(LEFT(K81,1))+VALUE(LEFT(K82,1))+VALUE(LEFT(K83,1))+VALUE(LEFT(K84,1))+VALUE(LEFT(K85,1)))/8</f>
        <v>3.75</v>
      </c>
      <c r="M78" s="59" t="str">
        <f>IF(L78&lt;3,$U$12,IF(L78&lt;6,$U$13,$U$14))</f>
        <v>MEDIUM</v>
      </c>
      <c r="N78" s="62" t="str">
        <f>IF(AND(H78=$U$14,M78=$U$14),$U$5,IF(AND(H78=$U$14,M78=$U$13),$U$6,IF(AND(H78=$U$14,M78=$U$12),$U$7,IF(AND(H78=$U$13,M78=$U$14),$T$5,IF(AND(H78=$U$13,M78=$U$13),$T$6,IF(AND(H78=$U$13,M78=$U$12),$T$7,IF(AND(H78=$U$12,M78=$U$14),$S$5,IF(AND(H78=$U$12,M78=$U$13),$S$6,IF(AND(H78=$U$12,M78=$U$12),$S$7)))))))))</f>
        <v>Medium</v>
      </c>
    </row>
    <row r="79" spans="1:14" ht="22.5" x14ac:dyDescent="0.2">
      <c r="A79" s="28"/>
      <c r="B79" s="100"/>
      <c r="C79" s="94" t="s">
        <v>93</v>
      </c>
      <c r="D79" s="95"/>
      <c r="E79" s="6" t="s">
        <v>31</v>
      </c>
      <c r="F79" s="7" t="s">
        <v>94</v>
      </c>
      <c r="G79" s="57"/>
      <c r="H79" s="59"/>
      <c r="I79" s="97"/>
      <c r="J79" s="6" t="s">
        <v>33</v>
      </c>
      <c r="K79" s="7" t="s">
        <v>104</v>
      </c>
      <c r="L79" s="57"/>
      <c r="M79" s="59"/>
      <c r="N79" s="62"/>
    </row>
    <row r="80" spans="1:14" ht="45" x14ac:dyDescent="0.2">
      <c r="A80" s="28"/>
      <c r="B80" s="100"/>
      <c r="C80" s="92"/>
      <c r="D80" s="95"/>
      <c r="E80" s="6" t="s">
        <v>37</v>
      </c>
      <c r="F80" s="7" t="s">
        <v>38</v>
      </c>
      <c r="G80" s="57"/>
      <c r="H80" s="59"/>
      <c r="I80" s="97"/>
      <c r="J80" s="6" t="s">
        <v>39</v>
      </c>
      <c r="K80" s="7" t="s">
        <v>108</v>
      </c>
      <c r="L80" s="57"/>
      <c r="M80" s="59"/>
      <c r="N80" s="62"/>
    </row>
    <row r="81" spans="1:14" ht="22.5" x14ac:dyDescent="0.2">
      <c r="A81" s="28"/>
      <c r="B81" s="100"/>
      <c r="C81" s="92"/>
      <c r="D81" s="95"/>
      <c r="E81" s="6" t="s">
        <v>41</v>
      </c>
      <c r="F81" s="7" t="s">
        <v>105</v>
      </c>
      <c r="G81" s="57"/>
      <c r="H81" s="59"/>
      <c r="I81" s="98"/>
      <c r="J81" s="6" t="s">
        <v>43</v>
      </c>
      <c r="K81" s="7" t="s">
        <v>44</v>
      </c>
      <c r="L81" s="57"/>
      <c r="M81" s="59"/>
      <c r="N81" s="62"/>
    </row>
    <row r="82" spans="1:14" ht="22.5" x14ac:dyDescent="0.2">
      <c r="A82" s="28"/>
      <c r="B82" s="100"/>
      <c r="C82" s="92"/>
      <c r="D82" s="95" t="s">
        <v>46</v>
      </c>
      <c r="E82" s="6" t="s">
        <v>47</v>
      </c>
      <c r="F82" s="7" t="s">
        <v>109</v>
      </c>
      <c r="G82" s="57"/>
      <c r="H82" s="59"/>
      <c r="I82" s="96" t="s">
        <v>49</v>
      </c>
      <c r="J82" s="6" t="s">
        <v>50</v>
      </c>
      <c r="K82" s="7" t="s">
        <v>51</v>
      </c>
      <c r="L82" s="57"/>
      <c r="M82" s="59"/>
      <c r="N82" s="62"/>
    </row>
    <row r="83" spans="1:14" ht="22.5" x14ac:dyDescent="0.2">
      <c r="A83" s="28"/>
      <c r="B83" s="100"/>
      <c r="C83" s="92"/>
      <c r="D83" s="95"/>
      <c r="E83" s="6" t="s">
        <v>52</v>
      </c>
      <c r="F83" s="7" t="s">
        <v>110</v>
      </c>
      <c r="G83" s="57"/>
      <c r="H83" s="59"/>
      <c r="I83" s="97"/>
      <c r="J83" s="6" t="s">
        <v>53</v>
      </c>
      <c r="K83" s="7" t="s">
        <v>98</v>
      </c>
      <c r="L83" s="57"/>
      <c r="M83" s="59"/>
      <c r="N83" s="62"/>
    </row>
    <row r="84" spans="1:14" ht="22.5" x14ac:dyDescent="0.2">
      <c r="A84" s="28"/>
      <c r="B84" s="100"/>
      <c r="C84" s="92"/>
      <c r="D84" s="95"/>
      <c r="E84" s="6" t="s">
        <v>56</v>
      </c>
      <c r="F84" s="7" t="s">
        <v>82</v>
      </c>
      <c r="G84" s="57"/>
      <c r="H84" s="59"/>
      <c r="I84" s="97"/>
      <c r="J84" s="6" t="s">
        <v>58</v>
      </c>
      <c r="K84" s="7" t="s">
        <v>59</v>
      </c>
      <c r="L84" s="57"/>
      <c r="M84" s="59"/>
      <c r="N84" s="62"/>
    </row>
    <row r="85" spans="1:14" ht="22.5" x14ac:dyDescent="0.2">
      <c r="A85" s="28"/>
      <c r="B85" s="101"/>
      <c r="C85" s="93"/>
      <c r="D85" s="95"/>
      <c r="E85" s="6" t="s">
        <v>61</v>
      </c>
      <c r="F85" s="7" t="s">
        <v>62</v>
      </c>
      <c r="G85" s="58"/>
      <c r="H85" s="60"/>
      <c r="I85" s="98"/>
      <c r="J85" s="6" t="s">
        <v>63</v>
      </c>
      <c r="K85" s="7" t="s">
        <v>80</v>
      </c>
      <c r="L85" s="58"/>
      <c r="M85" s="60"/>
      <c r="N85" s="63"/>
    </row>
    <row r="87" spans="1:14" x14ac:dyDescent="0.2">
      <c r="B87" s="82" t="s">
        <v>0</v>
      </c>
      <c r="C87" s="85" t="s">
        <v>1</v>
      </c>
      <c r="D87" s="87" t="s">
        <v>2</v>
      </c>
      <c r="E87" s="88"/>
      <c r="F87" s="88"/>
      <c r="G87" s="88"/>
      <c r="H87" s="89"/>
      <c r="I87" s="90" t="s">
        <v>3</v>
      </c>
      <c r="J87" s="88"/>
      <c r="K87" s="88"/>
      <c r="L87" s="88"/>
      <c r="M87" s="89"/>
      <c r="N87" s="64" t="s">
        <v>4</v>
      </c>
    </row>
    <row r="88" spans="1:14" x14ac:dyDescent="0.2">
      <c r="B88" s="83"/>
      <c r="C88" s="85"/>
      <c r="D88" s="70" t="s">
        <v>6</v>
      </c>
      <c r="E88" s="70" t="s">
        <v>7</v>
      </c>
      <c r="F88" s="70" t="s">
        <v>111</v>
      </c>
      <c r="G88" s="67" t="s">
        <v>9</v>
      </c>
      <c r="H88" s="68"/>
      <c r="I88" s="72" t="s">
        <v>6</v>
      </c>
      <c r="J88" s="70" t="s">
        <v>7</v>
      </c>
      <c r="K88" s="70" t="s">
        <v>8</v>
      </c>
      <c r="L88" s="67" t="s">
        <v>10</v>
      </c>
      <c r="M88" s="68"/>
      <c r="N88" s="65"/>
    </row>
    <row r="89" spans="1:14" x14ac:dyDescent="0.2">
      <c r="B89" s="84"/>
      <c r="C89" s="86"/>
      <c r="D89" s="71"/>
      <c r="E89" s="71"/>
      <c r="F89" s="71"/>
      <c r="G89" s="25" t="s">
        <v>11</v>
      </c>
      <c r="H89" s="26" t="s">
        <v>12</v>
      </c>
      <c r="I89" s="73"/>
      <c r="J89" s="71"/>
      <c r="K89" s="71"/>
      <c r="L89" s="25" t="s">
        <v>13</v>
      </c>
      <c r="M89" s="26" t="s">
        <v>12</v>
      </c>
      <c r="N89" s="66"/>
    </row>
    <row r="90" spans="1:14" ht="25.5" x14ac:dyDescent="0.2">
      <c r="A90" s="28" t="s">
        <v>112</v>
      </c>
      <c r="B90" s="99" t="s">
        <v>113</v>
      </c>
      <c r="C90" s="38" t="s">
        <v>114</v>
      </c>
      <c r="D90" s="58" t="s">
        <v>70</v>
      </c>
      <c r="E90" s="23" t="s">
        <v>23</v>
      </c>
      <c r="F90" s="24" t="s">
        <v>24</v>
      </c>
      <c r="G90" s="57">
        <f>(VALUE(LEFT(F90,1))+VALUE(LEFT(F91,1))+VALUE(LEFT(F92,1))+VALUE(LEFT(F93,1))+VALUE(LEFT(F94,1))+VALUE(LEFT(F95,1))+VALUE(LEFT(F96,1))+VALUE(LEFT(F97,1)))/8</f>
        <v>4.125</v>
      </c>
      <c r="H90" s="59" t="str">
        <f>IF(G90&lt;3,$U$12,IF(G90&lt;6,$U$13,$U$14))</f>
        <v>MEDIUM</v>
      </c>
      <c r="I90" s="102" t="s">
        <v>25</v>
      </c>
      <c r="J90" s="23" t="s">
        <v>26</v>
      </c>
      <c r="K90" s="24" t="s">
        <v>75</v>
      </c>
      <c r="L90" s="57">
        <f>(VALUE(LEFT(K90,1))+VALUE(LEFT(K91,1))+VALUE(LEFT(K92,1))+VALUE(LEFT(K93,1))+VALUE(LEFT(K94,1))+VALUE(LEFT(K95,1))+VALUE(LEFT(K96,1))+VALUE(LEFT(K97,1)))/8</f>
        <v>5.625</v>
      </c>
      <c r="M90" s="59" t="str">
        <f>IF(L90&lt;3,$U$12,IF(L90&lt;6,$U$13,$U$14))</f>
        <v>MEDIUM</v>
      </c>
      <c r="N90" s="62" t="str">
        <f>IF(AND(H90=$U$14,M90=$U$14),$U$5,IF(AND(H90=$U$14,M90=$U$13),$U$6,IF(AND(H90=$U$14,M90=$U$12),$U$7,IF(AND(H90=$U$13,M90=$U$14),$T$5,IF(AND(H90=$U$13,M90=$U$13),$T$6,IF(AND(H90=$U$13,M90=$U$12),$T$7,IF(AND(H90=$U$12,M90=$U$14),$S$5,IF(AND(H90=$U$12,M90=$U$13),$S$6,IF(AND(H90=$U$12,M90=$U$12),$S$7)))))))))</f>
        <v>Medium</v>
      </c>
    </row>
    <row r="91" spans="1:14" ht="22.5" x14ac:dyDescent="0.2">
      <c r="A91" s="28"/>
      <c r="B91" s="100"/>
      <c r="C91" s="94" t="s">
        <v>115</v>
      </c>
      <c r="D91" s="95"/>
      <c r="E91" s="6" t="s">
        <v>31</v>
      </c>
      <c r="F91" s="7" t="s">
        <v>77</v>
      </c>
      <c r="G91" s="57"/>
      <c r="H91" s="59"/>
      <c r="I91" s="97"/>
      <c r="J91" s="6" t="s">
        <v>33</v>
      </c>
      <c r="K91" s="7" t="s">
        <v>116</v>
      </c>
      <c r="L91" s="57"/>
      <c r="M91" s="59"/>
      <c r="N91" s="62"/>
    </row>
    <row r="92" spans="1:14" ht="22.5" x14ac:dyDescent="0.2">
      <c r="A92" s="28"/>
      <c r="B92" s="100"/>
      <c r="C92" s="92"/>
      <c r="D92" s="95"/>
      <c r="E92" s="6" t="s">
        <v>37</v>
      </c>
      <c r="F92" s="7" t="s">
        <v>117</v>
      </c>
      <c r="G92" s="57"/>
      <c r="H92" s="59"/>
      <c r="I92" s="97"/>
      <c r="J92" s="6" t="s">
        <v>39</v>
      </c>
      <c r="K92" s="7" t="s">
        <v>79</v>
      </c>
      <c r="L92" s="57"/>
      <c r="M92" s="59"/>
      <c r="N92" s="62"/>
    </row>
    <row r="93" spans="1:14" ht="22.5" x14ac:dyDescent="0.2">
      <c r="A93" s="28"/>
      <c r="B93" s="100"/>
      <c r="C93" s="92"/>
      <c r="D93" s="95"/>
      <c r="E93" s="6" t="s">
        <v>41</v>
      </c>
      <c r="F93" s="7" t="s">
        <v>42</v>
      </c>
      <c r="G93" s="57"/>
      <c r="H93" s="59"/>
      <c r="I93" s="98"/>
      <c r="J93" s="6" t="s">
        <v>43</v>
      </c>
      <c r="K93" s="7" t="s">
        <v>44</v>
      </c>
      <c r="L93" s="57"/>
      <c r="M93" s="59"/>
      <c r="N93" s="62"/>
    </row>
    <row r="94" spans="1:14" ht="22.5" x14ac:dyDescent="0.2">
      <c r="A94" s="28"/>
      <c r="B94" s="100"/>
      <c r="C94" s="92"/>
      <c r="D94" s="95" t="s">
        <v>46</v>
      </c>
      <c r="E94" s="6" t="s">
        <v>47</v>
      </c>
      <c r="F94" s="7" t="s">
        <v>48</v>
      </c>
      <c r="G94" s="57"/>
      <c r="H94" s="59"/>
      <c r="I94" s="96" t="s">
        <v>49</v>
      </c>
      <c r="J94" s="6" t="s">
        <v>50</v>
      </c>
      <c r="K94" s="7" t="s">
        <v>51</v>
      </c>
      <c r="L94" s="57"/>
      <c r="M94" s="59"/>
      <c r="N94" s="62"/>
    </row>
    <row r="95" spans="1:14" ht="22.5" x14ac:dyDescent="0.2">
      <c r="A95" s="28"/>
      <c r="B95" s="100"/>
      <c r="C95" s="92"/>
      <c r="D95" s="95"/>
      <c r="E95" s="6" t="s">
        <v>52</v>
      </c>
      <c r="F95" s="7" t="s">
        <v>48</v>
      </c>
      <c r="G95" s="57"/>
      <c r="H95" s="59"/>
      <c r="I95" s="97"/>
      <c r="J95" s="6" t="s">
        <v>53</v>
      </c>
      <c r="K95" s="7" t="s">
        <v>105</v>
      </c>
      <c r="L95" s="57"/>
      <c r="M95" s="59"/>
      <c r="N95" s="62"/>
    </row>
    <row r="96" spans="1:14" ht="22.5" x14ac:dyDescent="0.2">
      <c r="A96" s="28"/>
      <c r="B96" s="100"/>
      <c r="C96" s="92"/>
      <c r="D96" s="95"/>
      <c r="E96" s="6" t="s">
        <v>56</v>
      </c>
      <c r="F96" s="7" t="s">
        <v>82</v>
      </c>
      <c r="G96" s="57"/>
      <c r="H96" s="59"/>
      <c r="I96" s="97"/>
      <c r="J96" s="6" t="s">
        <v>58</v>
      </c>
      <c r="K96" s="7" t="s">
        <v>59</v>
      </c>
      <c r="L96" s="57"/>
      <c r="M96" s="59"/>
      <c r="N96" s="62"/>
    </row>
    <row r="97" spans="1:14" ht="22.5" x14ac:dyDescent="0.2">
      <c r="A97" s="28"/>
      <c r="B97" s="101"/>
      <c r="C97" s="93"/>
      <c r="D97" s="95"/>
      <c r="E97" s="6" t="s">
        <v>61</v>
      </c>
      <c r="F97" s="7" t="s">
        <v>62</v>
      </c>
      <c r="G97" s="58"/>
      <c r="H97" s="60"/>
      <c r="I97" s="98"/>
      <c r="J97" s="6" t="s">
        <v>63</v>
      </c>
      <c r="K97" s="7" t="s">
        <v>64</v>
      </c>
      <c r="L97" s="58"/>
      <c r="M97" s="60"/>
      <c r="N97" s="63"/>
    </row>
    <row r="99" spans="1:14" x14ac:dyDescent="0.2">
      <c r="B99" s="82" t="s">
        <v>0</v>
      </c>
      <c r="C99" s="85" t="s">
        <v>1</v>
      </c>
      <c r="D99" s="87" t="s">
        <v>2</v>
      </c>
      <c r="E99" s="88"/>
      <c r="F99" s="88"/>
      <c r="G99" s="88"/>
      <c r="H99" s="89"/>
      <c r="I99" s="90" t="s">
        <v>3</v>
      </c>
      <c r="J99" s="88"/>
      <c r="K99" s="88"/>
      <c r="L99" s="88"/>
      <c r="M99" s="89"/>
      <c r="N99" s="64" t="s">
        <v>4</v>
      </c>
    </row>
    <row r="100" spans="1:14" x14ac:dyDescent="0.2">
      <c r="B100" s="83"/>
      <c r="C100" s="85"/>
      <c r="D100" s="70" t="s">
        <v>6</v>
      </c>
      <c r="E100" s="70" t="s">
        <v>7</v>
      </c>
      <c r="F100" s="70" t="s">
        <v>8</v>
      </c>
      <c r="G100" s="67" t="s">
        <v>9</v>
      </c>
      <c r="H100" s="68"/>
      <c r="I100" s="72" t="s">
        <v>6</v>
      </c>
      <c r="J100" s="70" t="s">
        <v>7</v>
      </c>
      <c r="K100" s="70" t="s">
        <v>8</v>
      </c>
      <c r="L100" s="67" t="s">
        <v>10</v>
      </c>
      <c r="M100" s="68"/>
      <c r="N100" s="65"/>
    </row>
    <row r="101" spans="1:14" x14ac:dyDescent="0.2">
      <c r="B101" s="84"/>
      <c r="C101" s="86"/>
      <c r="D101" s="71"/>
      <c r="E101" s="71"/>
      <c r="F101" s="71"/>
      <c r="G101" s="25" t="s">
        <v>11</v>
      </c>
      <c r="H101" s="26" t="s">
        <v>12</v>
      </c>
      <c r="I101" s="73"/>
      <c r="J101" s="71"/>
      <c r="K101" s="71"/>
      <c r="L101" s="25" t="s">
        <v>13</v>
      </c>
      <c r="M101" s="26" t="s">
        <v>12</v>
      </c>
      <c r="N101" s="66"/>
    </row>
    <row r="102" spans="1:14" ht="25.5" x14ac:dyDescent="0.2">
      <c r="A102" s="28" t="s">
        <v>118</v>
      </c>
      <c r="B102" s="99" t="s">
        <v>113</v>
      </c>
      <c r="C102" s="38" t="s">
        <v>119</v>
      </c>
      <c r="D102" s="58" t="s">
        <v>70</v>
      </c>
      <c r="E102" s="23" t="s">
        <v>23</v>
      </c>
      <c r="F102" s="24" t="s">
        <v>24</v>
      </c>
      <c r="G102" s="57">
        <f>(VALUE(LEFT(F102,1))+VALUE(LEFT(F103,1))+VALUE(LEFT(F104,1))+VALUE(LEFT(F105,1))+VALUE(LEFT(F106,1))+VALUE(LEFT(F107,1))+VALUE(LEFT(F108,1))+VALUE(LEFT(F109,1)))/8</f>
        <v>4.125</v>
      </c>
      <c r="H102" s="59" t="str">
        <f>IF(G102&lt;3,$U$12,IF(G102&lt;6,$U$13,$U$14))</f>
        <v>MEDIUM</v>
      </c>
      <c r="I102" s="102" t="s">
        <v>25</v>
      </c>
      <c r="J102" s="23" t="s">
        <v>26</v>
      </c>
      <c r="K102" s="24" t="s">
        <v>27</v>
      </c>
      <c r="L102" s="57">
        <f>(VALUE(LEFT(K102,1))+VALUE(LEFT(K103,1))+VALUE(LEFT(K104,1))+VALUE(LEFT(K105,1))+VALUE(LEFT(K106,1))+VALUE(LEFT(K107,1))+VALUE(LEFT(K108,1))+VALUE(LEFT(K109,1)))/8</f>
        <v>4.75</v>
      </c>
      <c r="M102" s="59" t="str">
        <f>IF(L102&lt;3,$U$12,IF(L102&lt;6,$U$13,$U$14))</f>
        <v>MEDIUM</v>
      </c>
      <c r="N102" s="62" t="str">
        <f>IF(AND(H102=$U$14,M102=$U$14),$U$5,IF(AND(H102=$U$14,M102=$U$13),$U$6,IF(AND(H102=$U$14,M102=$U$12),$U$7,IF(AND(H102=$U$13,M102=$U$14),$T$5,IF(AND(H102=$U$13,M102=$U$13),$T$6,IF(AND(H102=$U$13,M102=$U$12),$T$7,IF(AND(H102=$U$12,M102=$U$14),$S$5,IF(AND(H102=$U$12,M102=$U$13),$S$6,IF(AND(H102=$U$12,M102=$U$12),$S$7)))))))))</f>
        <v>Medium</v>
      </c>
    </row>
    <row r="103" spans="1:14" ht="22.5" x14ac:dyDescent="0.2">
      <c r="A103" s="28"/>
      <c r="B103" s="100"/>
      <c r="C103" s="94" t="s">
        <v>120</v>
      </c>
      <c r="D103" s="95"/>
      <c r="E103" s="6" t="s">
        <v>31</v>
      </c>
      <c r="F103" s="7" t="s">
        <v>77</v>
      </c>
      <c r="G103" s="57"/>
      <c r="H103" s="59"/>
      <c r="I103" s="97"/>
      <c r="J103" s="6" t="s">
        <v>33</v>
      </c>
      <c r="K103" s="7" t="s">
        <v>104</v>
      </c>
      <c r="L103" s="57"/>
      <c r="M103" s="59"/>
      <c r="N103" s="62"/>
    </row>
    <row r="104" spans="1:14" ht="22.5" x14ac:dyDescent="0.2">
      <c r="A104" s="28"/>
      <c r="B104" s="100"/>
      <c r="C104" s="92"/>
      <c r="D104" s="95"/>
      <c r="E104" s="6" t="s">
        <v>37</v>
      </c>
      <c r="F104" s="7" t="s">
        <v>117</v>
      </c>
      <c r="G104" s="57"/>
      <c r="H104" s="59"/>
      <c r="I104" s="97"/>
      <c r="J104" s="6" t="s">
        <v>39</v>
      </c>
      <c r="K104" s="7" t="s">
        <v>79</v>
      </c>
      <c r="L104" s="57"/>
      <c r="M104" s="59"/>
      <c r="N104" s="62"/>
    </row>
    <row r="105" spans="1:14" ht="22.5" x14ac:dyDescent="0.2">
      <c r="A105" s="28"/>
      <c r="B105" s="100"/>
      <c r="C105" s="92"/>
      <c r="D105" s="95"/>
      <c r="E105" s="6" t="s">
        <v>41</v>
      </c>
      <c r="F105" s="7" t="s">
        <v>42</v>
      </c>
      <c r="G105" s="57"/>
      <c r="H105" s="59"/>
      <c r="I105" s="98"/>
      <c r="J105" s="6" t="s">
        <v>43</v>
      </c>
      <c r="K105" s="7" t="s">
        <v>44</v>
      </c>
      <c r="L105" s="57"/>
      <c r="M105" s="59"/>
      <c r="N105" s="62"/>
    </row>
    <row r="106" spans="1:14" ht="22.5" x14ac:dyDescent="0.2">
      <c r="A106" s="28"/>
      <c r="B106" s="100"/>
      <c r="C106" s="92"/>
      <c r="D106" s="95" t="s">
        <v>46</v>
      </c>
      <c r="E106" s="6" t="s">
        <v>47</v>
      </c>
      <c r="F106" s="7" t="s">
        <v>48</v>
      </c>
      <c r="G106" s="57"/>
      <c r="H106" s="59"/>
      <c r="I106" s="96" t="s">
        <v>49</v>
      </c>
      <c r="J106" s="6" t="s">
        <v>50</v>
      </c>
      <c r="K106" s="7" t="s">
        <v>51</v>
      </c>
      <c r="L106" s="57"/>
      <c r="M106" s="59"/>
      <c r="N106" s="62"/>
    </row>
    <row r="107" spans="1:14" ht="22.5" x14ac:dyDescent="0.2">
      <c r="A107" s="28"/>
      <c r="B107" s="100"/>
      <c r="C107" s="92"/>
      <c r="D107" s="95"/>
      <c r="E107" s="6" t="s">
        <v>52</v>
      </c>
      <c r="F107" s="7" t="s">
        <v>48</v>
      </c>
      <c r="G107" s="57"/>
      <c r="H107" s="59"/>
      <c r="I107" s="97"/>
      <c r="J107" s="6" t="s">
        <v>53</v>
      </c>
      <c r="K107" s="7" t="s">
        <v>54</v>
      </c>
      <c r="L107" s="57"/>
      <c r="M107" s="59"/>
      <c r="N107" s="62"/>
    </row>
    <row r="108" spans="1:14" ht="22.5" x14ac:dyDescent="0.2">
      <c r="A108" s="28"/>
      <c r="B108" s="100"/>
      <c r="C108" s="92"/>
      <c r="D108" s="95"/>
      <c r="E108" s="6" t="s">
        <v>56</v>
      </c>
      <c r="F108" s="7" t="s">
        <v>82</v>
      </c>
      <c r="G108" s="57"/>
      <c r="H108" s="59"/>
      <c r="I108" s="97"/>
      <c r="J108" s="6" t="s">
        <v>58</v>
      </c>
      <c r="K108" s="7" t="s">
        <v>59</v>
      </c>
      <c r="L108" s="57"/>
      <c r="M108" s="59"/>
      <c r="N108" s="62"/>
    </row>
    <row r="109" spans="1:14" ht="22.5" x14ac:dyDescent="0.2">
      <c r="A109" s="28"/>
      <c r="B109" s="101"/>
      <c r="C109" s="93"/>
      <c r="D109" s="95"/>
      <c r="E109" s="6" t="s">
        <v>61</v>
      </c>
      <c r="F109" s="7" t="s">
        <v>62</v>
      </c>
      <c r="G109" s="58"/>
      <c r="H109" s="60"/>
      <c r="I109" s="98"/>
      <c r="J109" s="6" t="s">
        <v>63</v>
      </c>
      <c r="K109" s="7" t="s">
        <v>64</v>
      </c>
      <c r="L109" s="58"/>
      <c r="M109" s="60"/>
      <c r="N109" s="63"/>
    </row>
  </sheetData>
  <mergeCells count="223">
    <mergeCell ref="L102:L109"/>
    <mergeCell ref="M102:M109"/>
    <mergeCell ref="N102:N109"/>
    <mergeCell ref="C103:C109"/>
    <mergeCell ref="D106:D109"/>
    <mergeCell ref="I106:I109"/>
    <mergeCell ref="B102:B109"/>
    <mergeCell ref="D102:D105"/>
    <mergeCell ref="G102:G109"/>
    <mergeCell ref="H102:H109"/>
    <mergeCell ref="I102:I105"/>
    <mergeCell ref="B99:B101"/>
    <mergeCell ref="C99:C101"/>
    <mergeCell ref="D99:H99"/>
    <mergeCell ref="I99:M99"/>
    <mergeCell ref="N99:N101"/>
    <mergeCell ref="D100:D101"/>
    <mergeCell ref="E100:E101"/>
    <mergeCell ref="F100:F101"/>
    <mergeCell ref="G100:H100"/>
    <mergeCell ref="I100:I101"/>
    <mergeCell ref="J100:J101"/>
    <mergeCell ref="K100:K101"/>
    <mergeCell ref="L100:M100"/>
    <mergeCell ref="L90:L97"/>
    <mergeCell ref="M90:M97"/>
    <mergeCell ref="N90:N97"/>
    <mergeCell ref="C91:C97"/>
    <mergeCell ref="D94:D97"/>
    <mergeCell ref="I94:I97"/>
    <mergeCell ref="B90:B97"/>
    <mergeCell ref="D90:D93"/>
    <mergeCell ref="G90:G97"/>
    <mergeCell ref="H90:H97"/>
    <mergeCell ref="I90:I93"/>
    <mergeCell ref="B87:B89"/>
    <mergeCell ref="C87:C89"/>
    <mergeCell ref="D87:H87"/>
    <mergeCell ref="I87:M87"/>
    <mergeCell ref="N87:N89"/>
    <mergeCell ref="D88:D89"/>
    <mergeCell ref="E88:E89"/>
    <mergeCell ref="F88:F89"/>
    <mergeCell ref="G88:H88"/>
    <mergeCell ref="I88:I89"/>
    <mergeCell ref="J88:J89"/>
    <mergeCell ref="K88:K89"/>
    <mergeCell ref="L88:M88"/>
    <mergeCell ref="L78:L85"/>
    <mergeCell ref="M78:M85"/>
    <mergeCell ref="N78:N85"/>
    <mergeCell ref="C79:C85"/>
    <mergeCell ref="D82:D85"/>
    <mergeCell ref="I82:I85"/>
    <mergeCell ref="B78:B85"/>
    <mergeCell ref="D78:D81"/>
    <mergeCell ref="G78:G85"/>
    <mergeCell ref="H78:H85"/>
    <mergeCell ref="I78:I81"/>
    <mergeCell ref="B75:B77"/>
    <mergeCell ref="C75:C77"/>
    <mergeCell ref="D75:H75"/>
    <mergeCell ref="I75:M75"/>
    <mergeCell ref="N75:N77"/>
    <mergeCell ref="D76:D77"/>
    <mergeCell ref="E76:E77"/>
    <mergeCell ref="F76:F77"/>
    <mergeCell ref="G76:H76"/>
    <mergeCell ref="I76:I77"/>
    <mergeCell ref="J76:J77"/>
    <mergeCell ref="K76:K77"/>
    <mergeCell ref="L76:M76"/>
    <mergeCell ref="L66:L73"/>
    <mergeCell ref="M66:M73"/>
    <mergeCell ref="N66:N73"/>
    <mergeCell ref="C67:C73"/>
    <mergeCell ref="D70:D73"/>
    <mergeCell ref="I70:I73"/>
    <mergeCell ref="B66:B73"/>
    <mergeCell ref="D66:D69"/>
    <mergeCell ref="G66:G73"/>
    <mergeCell ref="H66:H73"/>
    <mergeCell ref="I66:I69"/>
    <mergeCell ref="B63:B65"/>
    <mergeCell ref="C63:C65"/>
    <mergeCell ref="D63:H63"/>
    <mergeCell ref="I63:M63"/>
    <mergeCell ref="N63:N65"/>
    <mergeCell ref="D64:D65"/>
    <mergeCell ref="E64:E65"/>
    <mergeCell ref="F64:F65"/>
    <mergeCell ref="G64:H64"/>
    <mergeCell ref="I64:I65"/>
    <mergeCell ref="J64:J65"/>
    <mergeCell ref="K64:K65"/>
    <mergeCell ref="L64:M64"/>
    <mergeCell ref="L54:L61"/>
    <mergeCell ref="M54:M61"/>
    <mergeCell ref="N54:N61"/>
    <mergeCell ref="C55:C61"/>
    <mergeCell ref="D58:D61"/>
    <mergeCell ref="I58:I61"/>
    <mergeCell ref="B54:B61"/>
    <mergeCell ref="D54:D57"/>
    <mergeCell ref="G54:G61"/>
    <mergeCell ref="H54:H61"/>
    <mergeCell ref="I54:I57"/>
    <mergeCell ref="B51:B53"/>
    <mergeCell ref="C51:C53"/>
    <mergeCell ref="D51:H51"/>
    <mergeCell ref="I51:M51"/>
    <mergeCell ref="N51:N53"/>
    <mergeCell ref="D52:D53"/>
    <mergeCell ref="E52:E53"/>
    <mergeCell ref="F52:F53"/>
    <mergeCell ref="G52:H52"/>
    <mergeCell ref="I52:I53"/>
    <mergeCell ref="J52:J53"/>
    <mergeCell ref="K52:K53"/>
    <mergeCell ref="L52:M52"/>
    <mergeCell ref="L42:L49"/>
    <mergeCell ref="M42:M49"/>
    <mergeCell ref="N42:N49"/>
    <mergeCell ref="C43:C49"/>
    <mergeCell ref="D46:D49"/>
    <mergeCell ref="I46:I49"/>
    <mergeCell ref="B42:B49"/>
    <mergeCell ref="D42:D45"/>
    <mergeCell ref="G42:G49"/>
    <mergeCell ref="H42:H49"/>
    <mergeCell ref="I42:I45"/>
    <mergeCell ref="B39:B41"/>
    <mergeCell ref="C39:C41"/>
    <mergeCell ref="D39:H39"/>
    <mergeCell ref="I39:M39"/>
    <mergeCell ref="N39:N41"/>
    <mergeCell ref="D40:D41"/>
    <mergeCell ref="E40:E41"/>
    <mergeCell ref="F40:F41"/>
    <mergeCell ref="G40:H40"/>
    <mergeCell ref="I40:I41"/>
    <mergeCell ref="J40:J41"/>
    <mergeCell ref="K40:K41"/>
    <mergeCell ref="L40:M40"/>
    <mergeCell ref="L30:L37"/>
    <mergeCell ref="M30:M37"/>
    <mergeCell ref="N30:N37"/>
    <mergeCell ref="C31:C37"/>
    <mergeCell ref="D34:D37"/>
    <mergeCell ref="I34:I37"/>
    <mergeCell ref="B30:B37"/>
    <mergeCell ref="D30:D33"/>
    <mergeCell ref="G30:G37"/>
    <mergeCell ref="H30:H37"/>
    <mergeCell ref="I30:I33"/>
    <mergeCell ref="B27:B29"/>
    <mergeCell ref="C27:C29"/>
    <mergeCell ref="D27:H27"/>
    <mergeCell ref="I27:M27"/>
    <mergeCell ref="N27:N29"/>
    <mergeCell ref="D28:D29"/>
    <mergeCell ref="E28:E29"/>
    <mergeCell ref="F28:F29"/>
    <mergeCell ref="G28:H28"/>
    <mergeCell ref="I28:I29"/>
    <mergeCell ref="J28:J29"/>
    <mergeCell ref="K28:K29"/>
    <mergeCell ref="L28:M28"/>
    <mergeCell ref="L18:L25"/>
    <mergeCell ref="M18:M25"/>
    <mergeCell ref="N18:N25"/>
    <mergeCell ref="C19:C25"/>
    <mergeCell ref="D22:D25"/>
    <mergeCell ref="I22:I25"/>
    <mergeCell ref="B18:B25"/>
    <mergeCell ref="D18:D21"/>
    <mergeCell ref="G18:G25"/>
    <mergeCell ref="H18:H25"/>
    <mergeCell ref="I18:I21"/>
    <mergeCell ref="N15:N17"/>
    <mergeCell ref="D16:D17"/>
    <mergeCell ref="E16:E17"/>
    <mergeCell ref="F16:F17"/>
    <mergeCell ref="G16:H16"/>
    <mergeCell ref="I16:I17"/>
    <mergeCell ref="J16:J17"/>
    <mergeCell ref="K16:K17"/>
    <mergeCell ref="L16:M16"/>
    <mergeCell ref="B6:B13"/>
    <mergeCell ref="D6:D9"/>
    <mergeCell ref="B15:B17"/>
    <mergeCell ref="C15:C17"/>
    <mergeCell ref="D15:H15"/>
    <mergeCell ref="B3:B5"/>
    <mergeCell ref="C3:C5"/>
    <mergeCell ref="D3:H3"/>
    <mergeCell ref="I3:M3"/>
    <mergeCell ref="C7:C13"/>
    <mergeCell ref="I15:M15"/>
    <mergeCell ref="N3:N5"/>
    <mergeCell ref="L4:M4"/>
    <mergeCell ref="Y3:Z3"/>
    <mergeCell ref="AB3:AC3"/>
    <mergeCell ref="AE3:AF3"/>
    <mergeCell ref="D4:D5"/>
    <mergeCell ref="E4:E5"/>
    <mergeCell ref="F4:F5"/>
    <mergeCell ref="G4:H4"/>
    <mergeCell ref="I4:I5"/>
    <mergeCell ref="J4:J5"/>
    <mergeCell ref="K4:K5"/>
    <mergeCell ref="Q3:U3"/>
    <mergeCell ref="Q5:Q8"/>
    <mergeCell ref="R9:U9"/>
    <mergeCell ref="D10:D13"/>
    <mergeCell ref="I10:I13"/>
    <mergeCell ref="T11:U11"/>
    <mergeCell ref="G6:G13"/>
    <mergeCell ref="H6:H13"/>
    <mergeCell ref="I6:I9"/>
    <mergeCell ref="L6:L13"/>
    <mergeCell ref="M6:M13"/>
    <mergeCell ref="N6:N13"/>
  </mergeCells>
  <phoneticPr fontId="4" type="noConversion"/>
  <conditionalFormatting sqref="C6:C7">
    <cfRule type="expression" dxfId="55" priority="23">
      <formula>SEARCH("[State: Not Applicable]", #REF!) &gt; 0</formula>
    </cfRule>
    <cfRule type="expression" dxfId="54" priority="24">
      <formula>SEARCH("[State: Not Applicable]", #REF!) &gt; 0</formula>
    </cfRule>
  </conditionalFormatting>
  <conditionalFormatting sqref="C18:C19">
    <cfRule type="expression" dxfId="53" priority="21">
      <formula>SEARCH("[State: Not Applicable]", #REF!) &gt; 0</formula>
    </cfRule>
    <cfRule type="expression" dxfId="52" priority="22">
      <formula>SEARCH("[State: Not Applicable]", #REF!) &gt; 0</formula>
    </cfRule>
  </conditionalFormatting>
  <conditionalFormatting sqref="C30:C31">
    <cfRule type="expression" dxfId="51" priority="19">
      <formula>SEARCH("[State: Not Applicable]", #REF!) &gt; 0</formula>
    </cfRule>
    <cfRule type="expression" dxfId="50" priority="20">
      <formula>SEARCH("[State: Not Applicable]", #REF!) &gt; 0</formula>
    </cfRule>
  </conditionalFormatting>
  <conditionalFormatting sqref="C42:C43">
    <cfRule type="expression" dxfId="49" priority="17">
      <formula>SEARCH("[State: Not Applicable]", #REF!) &gt; 0</formula>
    </cfRule>
    <cfRule type="expression" dxfId="48" priority="18">
      <formula>SEARCH("[State: Not Applicable]", #REF!) &gt; 0</formula>
    </cfRule>
  </conditionalFormatting>
  <conditionalFormatting sqref="C54:C55">
    <cfRule type="expression" dxfId="47" priority="15">
      <formula>SEARCH("[State: Not Applicable]", #REF!) &gt; 0</formula>
    </cfRule>
    <cfRule type="expression" dxfId="46" priority="16">
      <formula>SEARCH("[State: Not Applicable]", #REF!) &gt; 0</formula>
    </cfRule>
  </conditionalFormatting>
  <conditionalFormatting sqref="C66:C67">
    <cfRule type="expression" dxfId="45" priority="13">
      <formula>SEARCH("[State: Not Applicable]", #REF!) &gt; 0</formula>
    </cfRule>
    <cfRule type="expression" dxfId="44" priority="14">
      <formula>SEARCH("[State: Not Applicable]", #REF!) &gt; 0</formula>
    </cfRule>
  </conditionalFormatting>
  <conditionalFormatting sqref="C78:C79">
    <cfRule type="expression" dxfId="43" priority="11">
      <formula>SEARCH("[State: Not Applicable]", #REF!) &gt; 0</formula>
    </cfRule>
    <cfRule type="expression" dxfId="42" priority="12">
      <formula>SEARCH("[State: Not Applicable]", #REF!) &gt; 0</formula>
    </cfRule>
  </conditionalFormatting>
  <conditionalFormatting sqref="C90:C91">
    <cfRule type="expression" dxfId="41" priority="9">
      <formula>SEARCH("[State: Not Applicable]", #REF!) &gt; 0</formula>
    </cfRule>
    <cfRule type="expression" dxfId="40" priority="10">
      <formula>SEARCH("[State: Not Applicable]", #REF!) &gt; 0</formula>
    </cfRule>
  </conditionalFormatting>
  <conditionalFormatting sqref="C102:C103">
    <cfRule type="expression" dxfId="39" priority="7">
      <formula>SEARCH("[State: Not Applicable]", #REF!) &gt; 0</formula>
    </cfRule>
    <cfRule type="expression" dxfId="38" priority="8">
      <formula>SEARCH("[State: Not Applicable]", #REF!) &gt; 0</formula>
    </cfRule>
  </conditionalFormatting>
  <dataValidations count="16">
    <dataValidation type="list" allowBlank="1" showInputMessage="1" showErrorMessage="1" sqref="K13 K109 K25 K37 K61 K73 K85 K49 K97">
      <formula1>PrivacyViolation</formula1>
    </dataValidation>
    <dataValidation type="list" allowBlank="1" showInputMessage="1" showErrorMessage="1" sqref="K12 K108 K24 K36 K60 K72 K84 K48 K96">
      <formula1>NonCompliance</formula1>
    </dataValidation>
    <dataValidation type="list" allowBlank="1" showInputMessage="1" showErrorMessage="1" sqref="K11 K107 K23 K35 K59 K71 K83 K47 K95">
      <formula1>ReputationDamage</formula1>
    </dataValidation>
    <dataValidation type="list" allowBlank="1" showInputMessage="1" showErrorMessage="1" sqref="K10 K106 K22 K34 K58 K70 K82 K46 K94">
      <formula1>FinancialDamage</formula1>
    </dataValidation>
    <dataValidation type="list" allowBlank="1" showInputMessage="1" showErrorMessage="1" sqref="K9 K105 K21 K33 K57 K69 K81 K45 K93">
      <formula1>LossOfAccountability</formula1>
    </dataValidation>
    <dataValidation type="list" allowBlank="1" showInputMessage="1" showErrorMessage="1" sqref="K8 K104 K20 K32 K56 K68 K80 K44 K92">
      <formula1>LossOfAvailability</formula1>
    </dataValidation>
    <dataValidation type="list" allowBlank="1" showInputMessage="1" showErrorMessage="1" sqref="K7 K103 K19 K31 K55 K67 K79 K43 K91">
      <formula1>LossOfIntegrity</formula1>
    </dataValidation>
    <dataValidation type="list" allowBlank="1" showInputMessage="1" showErrorMessage="1" sqref="K6 K102 K18 K30 K54 K66 K78 K42 K90">
      <formula1>LossOfConfidentiality</formula1>
    </dataValidation>
    <dataValidation type="list" allowBlank="1" showInputMessage="1" showErrorMessage="1" sqref="F25 F109 F37 F13 F61 F73 F85 F49 F97">
      <formula1>IntrusionDetection</formula1>
    </dataValidation>
    <dataValidation type="list" allowBlank="1" showInputMessage="1" showErrorMessage="1" sqref="F24 F108 F36 F12 F60 F72 F84 F48 F96">
      <formula1>Awareness</formula1>
    </dataValidation>
    <dataValidation type="list" allowBlank="1" showInputMessage="1" showErrorMessage="1" sqref="F23 F107 F35 F11 F59 F71 F83 F47 F95">
      <formula1>EaseOfExploit</formula1>
    </dataValidation>
    <dataValidation type="list" allowBlank="1" showInputMessage="1" showErrorMessage="1" sqref="F22 F106 F34 F10 F58 F70 F82 F46 F94">
      <formula1>EaseOfDiscovery</formula1>
    </dataValidation>
    <dataValidation type="list" allowBlank="1" showInputMessage="1" showErrorMessage="1" sqref="F21 F105 F33 F9 F57 F69 F81 F45 F93">
      <formula1>Size</formula1>
    </dataValidation>
    <dataValidation type="list" allowBlank="1" showInputMessage="1" showErrorMessage="1" sqref="F20 F104 F32 F8 F56 F68 F80 F44 F92">
      <formula1>Opportunity</formula1>
    </dataValidation>
    <dataValidation type="list" allowBlank="1" showInputMessage="1" showErrorMessage="1" sqref="F19 F103 F31 F7 F55 F67 F79 F43 F91">
      <formula1>Motive</formula1>
    </dataValidation>
    <dataValidation type="list" allowBlank="1" showInputMessage="1" showErrorMessage="1" sqref="F18 F102 F30 F6 F54 F66 F78 F42 F90">
      <formula1>SkillLevel</formula1>
    </dataValidation>
  </dataValidations>
  <printOptions horizontalCentered="1"/>
  <pageMargins left="0" right="0" top="0.39370078740157483" bottom="0.19685039370078741" header="0.51181102362204722" footer="0.51181102362204722"/>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F86"/>
  <sheetViews>
    <sheetView zoomScale="115" zoomScaleNormal="115" workbookViewId="0">
      <selection activeCell="N6" sqref="N6:N13"/>
    </sheetView>
  </sheetViews>
  <sheetFormatPr defaultColWidth="8.85546875" defaultRowHeight="12.75" x14ac:dyDescent="0.2"/>
  <cols>
    <col min="1" max="1" width="7.85546875" bestFit="1" customWidth="1"/>
    <col min="2" max="2" width="9.85546875" customWidth="1"/>
    <col min="3" max="3" width="35.7109375" style="22" customWidth="1"/>
    <col min="4" max="4" width="11.140625" customWidth="1"/>
    <col min="5" max="5" width="11.42578125" customWidth="1"/>
    <col min="6" max="6" width="16" customWidth="1"/>
    <col min="7" max="7" width="7" bestFit="1" customWidth="1"/>
    <col min="8" max="8" width="9.140625" bestFit="1" customWidth="1"/>
    <col min="9" max="9" width="11.28515625" customWidth="1"/>
    <col min="10" max="10" width="12.7109375" customWidth="1"/>
    <col min="11" max="11" width="18" customWidth="1"/>
    <col min="12" max="12" width="9.28515625" bestFit="1" customWidth="1"/>
    <col min="13" max="13" width="10.7109375" customWidth="1"/>
    <col min="14" max="14" width="10.85546875" customWidth="1"/>
    <col min="15" max="15" width="10.7109375" customWidth="1"/>
    <col min="16" max="16" width="9.140625"/>
    <col min="17" max="17" width="7.42578125" customWidth="1"/>
    <col min="18" max="18" width="9.140625"/>
    <col min="19" max="19" width="13.5703125" customWidth="1"/>
    <col min="20" max="20" width="13.7109375" customWidth="1"/>
    <col min="21" max="21" width="12.7109375" customWidth="1"/>
    <col min="22" max="22" width="9.140625"/>
    <col min="23" max="23" width="13.7109375" customWidth="1"/>
    <col min="24" max="24" width="16.28515625" customWidth="1"/>
    <col min="25" max="27" width="9.140625"/>
    <col min="28" max="28" width="16.85546875" customWidth="1"/>
  </cols>
  <sheetData>
    <row r="3" spans="1:32" x14ac:dyDescent="0.2">
      <c r="B3" s="82" t="s">
        <v>0</v>
      </c>
      <c r="C3" s="85" t="s">
        <v>1</v>
      </c>
      <c r="D3" s="87" t="s">
        <v>2</v>
      </c>
      <c r="E3" s="88"/>
      <c r="F3" s="88"/>
      <c r="G3" s="88"/>
      <c r="H3" s="89"/>
      <c r="I3" s="90" t="s">
        <v>3</v>
      </c>
      <c r="J3" s="88"/>
      <c r="K3" s="88"/>
      <c r="L3" s="88"/>
      <c r="M3" s="89"/>
      <c r="N3" s="64" t="s">
        <v>4</v>
      </c>
      <c r="O3" s="16"/>
      <c r="Q3" s="55" t="s">
        <v>5</v>
      </c>
      <c r="R3" s="74"/>
      <c r="S3" s="74"/>
      <c r="T3" s="74"/>
      <c r="U3" s="56"/>
      <c r="Y3" s="69"/>
      <c r="Z3" s="69"/>
      <c r="AB3" s="69"/>
      <c r="AC3" s="69"/>
      <c r="AE3" s="69"/>
      <c r="AF3" s="69"/>
    </row>
    <row r="4" spans="1:32" x14ac:dyDescent="0.2">
      <c r="B4" s="83"/>
      <c r="C4" s="85"/>
      <c r="D4" s="70" t="s">
        <v>6</v>
      </c>
      <c r="E4" s="70" t="s">
        <v>7</v>
      </c>
      <c r="F4" s="70" t="s">
        <v>8</v>
      </c>
      <c r="G4" s="67" t="s">
        <v>9</v>
      </c>
      <c r="H4" s="68"/>
      <c r="I4" s="72" t="s">
        <v>6</v>
      </c>
      <c r="J4" s="70" t="s">
        <v>7</v>
      </c>
      <c r="K4" s="70" t="s">
        <v>8</v>
      </c>
      <c r="L4" s="67" t="s">
        <v>10</v>
      </c>
      <c r="M4" s="68"/>
      <c r="N4" s="65"/>
      <c r="O4" s="21"/>
      <c r="Q4" s="18"/>
      <c r="R4" s="19"/>
      <c r="S4" s="19"/>
      <c r="T4" s="19"/>
      <c r="U4" s="20"/>
      <c r="Y4" s="1"/>
      <c r="Z4" s="1"/>
      <c r="AB4" s="1"/>
      <c r="AC4" s="1"/>
      <c r="AE4" s="1"/>
      <c r="AF4" s="1"/>
    </row>
    <row r="5" spans="1:32" ht="12.75" customHeight="1" x14ac:dyDescent="0.2">
      <c r="B5" s="83"/>
      <c r="C5" s="70"/>
      <c r="D5" s="71"/>
      <c r="E5" s="71"/>
      <c r="F5" s="71"/>
      <c r="G5" s="25" t="s">
        <v>11</v>
      </c>
      <c r="H5" s="26" t="s">
        <v>12</v>
      </c>
      <c r="I5" s="73"/>
      <c r="J5" s="71"/>
      <c r="K5" s="71"/>
      <c r="L5" s="25" t="s">
        <v>13</v>
      </c>
      <c r="M5" s="26" t="s">
        <v>12</v>
      </c>
      <c r="N5" s="66"/>
      <c r="O5" s="16"/>
      <c r="Q5" s="75" t="s">
        <v>14</v>
      </c>
      <c r="R5" s="2" t="s">
        <v>15</v>
      </c>
      <c r="S5" s="3" t="s">
        <v>16</v>
      </c>
      <c r="T5" s="4" t="s">
        <v>17</v>
      </c>
      <c r="U5" s="5" t="s">
        <v>18</v>
      </c>
    </row>
    <row r="6" spans="1:32" s="28" customFormat="1" ht="24" customHeight="1" x14ac:dyDescent="0.2">
      <c r="A6" s="28" t="s">
        <v>121</v>
      </c>
      <c r="B6" s="103" t="s">
        <v>122</v>
      </c>
      <c r="C6" s="39" t="s">
        <v>123</v>
      </c>
      <c r="D6" s="104" t="s">
        <v>70</v>
      </c>
      <c r="E6" s="23" t="s">
        <v>23</v>
      </c>
      <c r="F6" s="24" t="s">
        <v>91</v>
      </c>
      <c r="G6" s="57">
        <f>(VALUE(LEFT(F6,1))+VALUE(LEFT(F7,1))+VALUE(LEFT(F8,1))+VALUE(LEFT(F9,1))+VALUE(LEFT(F10,1))+VALUE(LEFT(F11,1))+VALUE(LEFT(F12,1))+VALUE(LEFT(F13,1)))/8</f>
        <v>6.375</v>
      </c>
      <c r="H6" s="59" t="str">
        <f>IF(G6&lt;3,$U$12,IF(G6&lt;6,$U$13,$U$14))</f>
        <v>HIGH</v>
      </c>
      <c r="I6" s="102" t="s">
        <v>25</v>
      </c>
      <c r="J6" s="23" t="s">
        <v>26</v>
      </c>
      <c r="K6" s="24" t="s">
        <v>124</v>
      </c>
      <c r="L6" s="57">
        <f>(VALUE(LEFT(K6,1))+VALUE(LEFT(K7,1))+VALUE(LEFT(K8,1))+VALUE(LEFT(K9,1))+VALUE(LEFT(K10,1))+VALUE(LEFT(K11,1))+VALUE(LEFT(K12,1))+VALUE(LEFT(K13,1)))/8</f>
        <v>4.125</v>
      </c>
      <c r="M6" s="59" t="str">
        <f>IF(L6&lt;3,$U$12,IF(L6&lt;6,$U$13,$U$14))</f>
        <v>MEDIUM</v>
      </c>
      <c r="N6" s="62" t="str">
        <f>IF(AND(H6=$U$14,M6=$U$14),$U$5,IF(AND(H6=$U$14,M6=$U$13),$U$6,IF(AND(H6=$U$14,M6=$U$12),$U$7,IF(AND(H6=$U$13,M6=$U$14),$T$5,IF(AND(H6=$U$13,M6=$U$13),$T$6,IF(AND(H6=$U$13,M6=$U$12),$T$7,IF(AND(H6=$U$12,M6=$U$14),$S$5,IF(AND(H6=$U$12,M6=$U$13),$S$6,IF(AND(H6=$U$12,M6=$U$12),$S$7)))))))))</f>
        <v>High</v>
      </c>
      <c r="O6" s="40"/>
      <c r="Q6" s="76"/>
      <c r="R6" s="29" t="s">
        <v>28</v>
      </c>
      <c r="S6" s="30" t="s">
        <v>29</v>
      </c>
      <c r="T6" s="31" t="s">
        <v>16</v>
      </c>
      <c r="U6" s="32" t="s">
        <v>17</v>
      </c>
    </row>
    <row r="7" spans="1:32" s="28" customFormat="1" ht="22.5" customHeight="1" x14ac:dyDescent="0.2">
      <c r="B7" s="103"/>
      <c r="C7" s="106" t="s">
        <v>125</v>
      </c>
      <c r="D7" s="105"/>
      <c r="E7" s="6" t="s">
        <v>31</v>
      </c>
      <c r="F7" s="7" t="s">
        <v>77</v>
      </c>
      <c r="G7" s="57" t="e">
        <f>(VALUE(LEFT(#REF!,1))+VALUE(LEFT(D6,1))+VALUE(LEFT(E6,1))+VALUE(LEFT(F6,1))+VALUE(LEFT(H6,1))+VALUE(LEFT(I6,1))+VALUE(LEFT(J6,1))+VALUE(LEFT(K6,1)))/8</f>
        <v>#REF!</v>
      </c>
      <c r="H7" s="59"/>
      <c r="I7" s="97"/>
      <c r="J7" s="6" t="s">
        <v>33</v>
      </c>
      <c r="K7" s="7" t="s">
        <v>87</v>
      </c>
      <c r="L7" s="57" t="e">
        <f>(VALUE(LEFT(H6,1))+VALUE(LEFT(I6,1))+VALUE(LEFT(J6,1))+VALUE(LEFT(K6,1))+VALUE(LEFT(M6,1))+VALUE(LEFT(#REF!,1))+VALUE(LEFT(#REF!,1))+VALUE(LEFT(P22,1)))/8</f>
        <v>#VALUE!</v>
      </c>
      <c r="M7" s="59"/>
      <c r="N7" s="62"/>
      <c r="O7" s="17"/>
      <c r="Q7" s="76"/>
      <c r="R7" s="29" t="s">
        <v>35</v>
      </c>
      <c r="S7" s="33" t="s">
        <v>36</v>
      </c>
      <c r="T7" s="34" t="s">
        <v>29</v>
      </c>
      <c r="U7" s="35" t="s">
        <v>16</v>
      </c>
    </row>
    <row r="8" spans="1:32" s="28" customFormat="1" ht="41.25" customHeight="1" x14ac:dyDescent="0.2">
      <c r="B8" s="103"/>
      <c r="C8" s="106"/>
      <c r="D8" s="105"/>
      <c r="E8" s="6" t="s">
        <v>37</v>
      </c>
      <c r="F8" s="7" t="s">
        <v>38</v>
      </c>
      <c r="G8" s="57" t="e">
        <f>(VALUE(LEFT(#REF!,1))+VALUE(LEFT(D7,1))+VALUE(LEFT(E7,1))+VALUE(LEFT(F7,1))+VALUE(LEFT(H7,1))+VALUE(LEFT(I7,1))+VALUE(LEFT(J7,1))+VALUE(LEFT(K7,1)))/8</f>
        <v>#REF!</v>
      </c>
      <c r="H8" s="59"/>
      <c r="I8" s="97"/>
      <c r="J8" s="6" t="s">
        <v>39</v>
      </c>
      <c r="K8" s="7" t="s">
        <v>108</v>
      </c>
      <c r="L8" s="57" t="e">
        <f>(VALUE(LEFT(H7,1))+VALUE(LEFT(I7,1))+VALUE(LEFT(J7,1))+VALUE(LEFT(K7,1))+VALUE(LEFT(M7,1))+VALUE(LEFT(#REF!,1))+VALUE(LEFT(#REF!,1))+VALUE(LEFT(P23,1)))/8</f>
        <v>#VALUE!</v>
      </c>
      <c r="M8" s="59"/>
      <c r="N8" s="62"/>
      <c r="O8" s="17"/>
      <c r="Q8" s="77"/>
      <c r="R8" s="29"/>
      <c r="S8" s="29" t="s">
        <v>35</v>
      </c>
      <c r="T8" s="36" t="s">
        <v>28</v>
      </c>
      <c r="U8" s="29" t="s">
        <v>15</v>
      </c>
    </row>
    <row r="9" spans="1:32" s="28" customFormat="1" ht="22.5" customHeight="1" x14ac:dyDescent="0.2">
      <c r="B9" s="103"/>
      <c r="C9" s="106"/>
      <c r="D9" s="105"/>
      <c r="E9" s="6" t="s">
        <v>41</v>
      </c>
      <c r="F9" s="7" t="s">
        <v>42</v>
      </c>
      <c r="G9" s="57" t="e">
        <f>(VALUE(LEFT(#REF!,1))+VALUE(LEFT(D8,1))+VALUE(LEFT(E8,1))+VALUE(LEFT(F8,1))+VALUE(LEFT(H8,1))+VALUE(LEFT(I8,1))+VALUE(LEFT(J8,1))+VALUE(LEFT(K8,1)))/8</f>
        <v>#REF!</v>
      </c>
      <c r="H9" s="59"/>
      <c r="I9" s="98"/>
      <c r="J9" s="6" t="s">
        <v>43</v>
      </c>
      <c r="K9" s="7" t="s">
        <v>126</v>
      </c>
      <c r="L9" s="57" t="e">
        <f>(VALUE(LEFT(H8,1))+VALUE(LEFT(I8,1))+VALUE(LEFT(J8,1))+VALUE(LEFT(K8,1))+VALUE(LEFT(M8,1))+VALUE(LEFT(#REF!,1))+VALUE(LEFT(#REF!,1))+VALUE(LEFT(P24,1)))/8</f>
        <v>#VALUE!</v>
      </c>
      <c r="M9" s="59"/>
      <c r="N9" s="62"/>
      <c r="O9" s="17"/>
      <c r="Q9" s="29"/>
      <c r="R9" s="48" t="s">
        <v>45</v>
      </c>
      <c r="S9" s="49"/>
      <c r="T9" s="49"/>
      <c r="U9" s="50"/>
    </row>
    <row r="10" spans="1:32" s="28" customFormat="1" ht="22.5" customHeight="1" x14ac:dyDescent="0.2">
      <c r="B10" s="103"/>
      <c r="C10" s="106"/>
      <c r="D10" s="105" t="s">
        <v>46</v>
      </c>
      <c r="E10" s="6" t="s">
        <v>47</v>
      </c>
      <c r="F10" s="7" t="s">
        <v>109</v>
      </c>
      <c r="G10" s="57" t="e">
        <f>(VALUE(LEFT(#REF!,1))+VALUE(LEFT(D9,1))+VALUE(LEFT(E9,1))+VALUE(LEFT(F9,1))+VALUE(LEFT(H9,1))+VALUE(LEFT(I9,1))+VALUE(LEFT(J9,1))+VALUE(LEFT(K9,1)))/8</f>
        <v>#REF!</v>
      </c>
      <c r="H10" s="59"/>
      <c r="I10" s="96" t="s">
        <v>49</v>
      </c>
      <c r="J10" s="6" t="s">
        <v>50</v>
      </c>
      <c r="K10" s="7" t="s">
        <v>97</v>
      </c>
      <c r="L10" s="57" t="e">
        <f>(VALUE(LEFT(H9,1))+VALUE(LEFT(I9,1))+VALUE(LEFT(J9,1))+VALUE(LEFT(K9,1))+VALUE(LEFT(M9,1))+VALUE(LEFT(#REF!,1))+VALUE(LEFT(#REF!,1))+VALUE(LEFT(P25,1)))/8</f>
        <v>#VALUE!</v>
      </c>
      <c r="M10" s="59"/>
      <c r="N10" s="62"/>
      <c r="O10" s="17"/>
    </row>
    <row r="11" spans="1:32" s="28" customFormat="1" ht="22.5" customHeight="1" x14ac:dyDescent="0.2">
      <c r="B11" s="103"/>
      <c r="C11" s="106"/>
      <c r="D11" s="105"/>
      <c r="E11" s="6" t="s">
        <v>52</v>
      </c>
      <c r="F11" s="7" t="s">
        <v>110</v>
      </c>
      <c r="G11" s="57" t="e">
        <f>(VALUE(LEFT(#REF!,1))+VALUE(LEFT(D10,1))+VALUE(LEFT(E10,1))+VALUE(LEFT(F10,1))+VALUE(LEFT(H10,1))+VALUE(LEFT(I10,1))+VALUE(LEFT(J10,1))+VALUE(LEFT(K10,1)))/8</f>
        <v>#REF!</v>
      </c>
      <c r="H11" s="59"/>
      <c r="I11" s="97"/>
      <c r="J11" s="6" t="s">
        <v>53</v>
      </c>
      <c r="K11" s="7" t="s">
        <v>54</v>
      </c>
      <c r="L11" s="57" t="e">
        <f>(VALUE(LEFT(H10,1))+VALUE(LEFT(I10,1))+VALUE(LEFT(J10,1))+VALUE(LEFT(K10,1))+VALUE(LEFT(M10,1))+VALUE(LEFT(#REF!,1))+VALUE(LEFT(#REF!,1))+VALUE(LEFT(P26,1)))/8</f>
        <v>#VALUE!</v>
      </c>
      <c r="M11" s="59"/>
      <c r="N11" s="62"/>
      <c r="O11" s="17"/>
      <c r="T11" s="55" t="s">
        <v>55</v>
      </c>
      <c r="U11" s="56"/>
    </row>
    <row r="12" spans="1:32" s="28" customFormat="1" ht="22.5" customHeight="1" x14ac:dyDescent="0.2">
      <c r="B12" s="103"/>
      <c r="C12" s="106"/>
      <c r="D12" s="105"/>
      <c r="E12" s="6" t="s">
        <v>56</v>
      </c>
      <c r="F12" s="7" t="s">
        <v>127</v>
      </c>
      <c r="G12" s="57" t="e">
        <f>(VALUE(LEFT(#REF!,1))+VALUE(LEFT(D11,1))+VALUE(LEFT(E11,1))+VALUE(LEFT(F11,1))+VALUE(LEFT(H11,1))+VALUE(LEFT(I11,1))+VALUE(LEFT(J11,1))+VALUE(LEFT(K11,1)))/8</f>
        <v>#REF!</v>
      </c>
      <c r="H12" s="59"/>
      <c r="I12" s="97"/>
      <c r="J12" s="6" t="s">
        <v>58</v>
      </c>
      <c r="K12" s="7" t="s">
        <v>59</v>
      </c>
      <c r="L12" s="57" t="e">
        <f>(VALUE(LEFT(H11,1))+VALUE(LEFT(I11,1))+VALUE(LEFT(J11,1))+VALUE(LEFT(K11,1))+VALUE(LEFT(M11,1))+VALUE(LEFT(#REF!,1))+VALUE(LEFT(#REF!,1))+VALUE(LEFT(P27,1)))/8</f>
        <v>#VALUE!</v>
      </c>
      <c r="M12" s="59"/>
      <c r="N12" s="62"/>
      <c r="O12" s="17"/>
      <c r="T12" s="29" t="s">
        <v>60</v>
      </c>
      <c r="U12" s="37" t="s">
        <v>35</v>
      </c>
    </row>
    <row r="13" spans="1:32" s="28" customFormat="1" ht="22.5" customHeight="1" x14ac:dyDescent="0.2">
      <c r="B13" s="108"/>
      <c r="C13" s="107"/>
      <c r="D13" s="105"/>
      <c r="E13" s="6" t="s">
        <v>61</v>
      </c>
      <c r="F13" s="7" t="s">
        <v>62</v>
      </c>
      <c r="G13" s="58" t="e">
        <f>(VALUE(LEFT(#REF!,1))+VALUE(LEFT(D12,1))+VALUE(LEFT(E12,1))+VALUE(LEFT(F12,1))+VALUE(LEFT(H12,1))+VALUE(LEFT(I12,1))+VALUE(LEFT(J12,1))+VALUE(LEFT(K12,1)))/8</f>
        <v>#REF!</v>
      </c>
      <c r="H13" s="60"/>
      <c r="I13" s="98"/>
      <c r="J13" s="6" t="s">
        <v>63</v>
      </c>
      <c r="K13" s="7" t="s">
        <v>92</v>
      </c>
      <c r="L13" s="58" t="e">
        <f>(VALUE(LEFT(H12,1))+VALUE(LEFT(I12,1))+VALUE(LEFT(J12,1))+VALUE(LEFT(K12,1))+VALUE(LEFT(M12,1))+VALUE(LEFT(#REF!,1))+VALUE(LEFT(#REF!,1))+VALUE(LEFT(P28,1)))/8</f>
        <v>#VALUE!</v>
      </c>
      <c r="M13" s="60"/>
      <c r="N13" s="63"/>
      <c r="O13" s="17"/>
      <c r="T13" s="29" t="s">
        <v>65</v>
      </c>
      <c r="U13" s="30" t="s">
        <v>28</v>
      </c>
    </row>
    <row r="14" spans="1:32" s="28" customFormat="1" ht="26.25" customHeight="1" x14ac:dyDescent="0.2">
      <c r="B14" s="103" t="s">
        <v>122</v>
      </c>
      <c r="C14" s="39" t="s">
        <v>128</v>
      </c>
      <c r="D14" s="104" t="s">
        <v>70</v>
      </c>
      <c r="E14" s="23" t="s">
        <v>23</v>
      </c>
      <c r="F14" s="24" t="s">
        <v>91</v>
      </c>
      <c r="G14" s="57">
        <f>(VALUE(LEFT(F14,1))+VALUE(LEFT(F15,1))+VALUE(LEFT(F16,1))+VALUE(LEFT(F17,1))+VALUE(LEFT(F18,1))+VALUE(LEFT(F19,1))+VALUE(LEFT(F20,1))+VALUE(LEFT(F21,1)))/8</f>
        <v>6.375</v>
      </c>
      <c r="H14" s="59" t="str">
        <f>IF(G14&lt;3,$U$12,IF(G14&lt;6,$U$13,$U$14))</f>
        <v>HIGH</v>
      </c>
      <c r="I14" s="102" t="s">
        <v>25</v>
      </c>
      <c r="J14" s="23" t="s">
        <v>26</v>
      </c>
      <c r="K14" s="24" t="s">
        <v>124</v>
      </c>
      <c r="L14" s="57">
        <f>(VALUE(LEFT(K14,1))+VALUE(LEFT(K15,1))+VALUE(LEFT(K16,1))+VALUE(LEFT(K17,1))+VALUE(LEFT(K18,1))+VALUE(LEFT(K19,1))+VALUE(LEFT(K20,1))+VALUE(LEFT(K21,1)))/8</f>
        <v>3.875</v>
      </c>
      <c r="M14" s="59" t="str">
        <f>IF(L14&lt;3,$U$12,IF(L14&lt;6,$U$13,$U$14))</f>
        <v>MEDIUM</v>
      </c>
      <c r="N14" s="62" t="str">
        <f>IF(AND(H14=$U$14,M14=$U$14),$U$5,IF(AND(H14=$U$14,M14=$U$13),$U$6,IF(AND(H14=$U$14,M14=$U$12),$U$7,IF(AND(H14=$U$13,M14=$U$14),$T$5,IF(AND(H14=$U$13,M14=$U$13),$T$6,IF(AND(H14=$U$13,M14=$U$12),$T$7,IF(AND(H14=$U$12,M14=$U$14),$S$5,IF(AND(H14=$U$12,M14=$U$13),$S$6,IF(AND(H14=$U$12,M14=$U$12),$S$7)))))))))</f>
        <v>High</v>
      </c>
      <c r="T14" s="29" t="s">
        <v>66</v>
      </c>
      <c r="U14" s="32" t="s">
        <v>15</v>
      </c>
    </row>
    <row r="15" spans="1:32" s="28" customFormat="1" ht="22.5" customHeight="1" x14ac:dyDescent="0.2">
      <c r="A15" s="28" t="s">
        <v>129</v>
      </c>
      <c r="B15" s="103"/>
      <c r="C15" s="106" t="s">
        <v>130</v>
      </c>
      <c r="D15" s="105"/>
      <c r="E15" s="6" t="s">
        <v>31</v>
      </c>
      <c r="F15" s="7" t="s">
        <v>77</v>
      </c>
      <c r="G15" s="57" t="e">
        <f>(VALUE(LEFT(#REF!,1))+VALUE(LEFT(D14,1))+VALUE(LEFT(E14,1))+VALUE(LEFT(F14,1))+VALUE(LEFT(H14,1))+VALUE(LEFT(I14,1))+VALUE(LEFT(J14,1))+VALUE(LEFT(K14,1)))/8</f>
        <v>#REF!</v>
      </c>
      <c r="H15" s="59"/>
      <c r="I15" s="97"/>
      <c r="J15" s="6" t="s">
        <v>33</v>
      </c>
      <c r="K15" s="7" t="s">
        <v>104</v>
      </c>
      <c r="L15" s="57" t="e">
        <f>(VALUE(LEFT(H14,1))+VALUE(LEFT(I14,1))+VALUE(LEFT(J14,1))+VALUE(LEFT(K14,1))+VALUE(LEFT(M14,1))+VALUE(LEFT(#REF!,1))+VALUE(LEFT(#REF!,1))+VALUE(LEFT(P30,1)))/8</f>
        <v>#VALUE!</v>
      </c>
      <c r="M15" s="59"/>
      <c r="N15" s="62"/>
    </row>
    <row r="16" spans="1:32" s="28" customFormat="1" ht="22.5" customHeight="1" x14ac:dyDescent="0.2">
      <c r="B16" s="103"/>
      <c r="C16" s="106"/>
      <c r="D16" s="105"/>
      <c r="E16" s="6" t="s">
        <v>37</v>
      </c>
      <c r="F16" s="7" t="s">
        <v>131</v>
      </c>
      <c r="G16" s="57" t="e">
        <f>(VALUE(LEFT(#REF!,1))+VALUE(LEFT(D15,1))+VALUE(LEFT(E15,1))+VALUE(LEFT(F15,1))+VALUE(LEFT(H15,1))+VALUE(LEFT(I15,1))+VALUE(LEFT(J15,1))+VALUE(LEFT(K15,1)))/8</f>
        <v>#REF!</v>
      </c>
      <c r="H16" s="59"/>
      <c r="I16" s="97"/>
      <c r="J16" s="6" t="s">
        <v>39</v>
      </c>
      <c r="K16" s="7" t="s">
        <v>108</v>
      </c>
      <c r="L16" s="57" t="e">
        <f>(VALUE(LEFT(H15,1))+VALUE(LEFT(I15,1))+VALUE(LEFT(J15,1))+VALUE(LEFT(K15,1))+VALUE(LEFT(M15,1))+VALUE(LEFT(#REF!,1))+VALUE(LEFT(#REF!,1))+VALUE(LEFT(P31,1)))/8</f>
        <v>#VALUE!</v>
      </c>
      <c r="M16" s="59"/>
      <c r="N16" s="62"/>
    </row>
    <row r="17" spans="1:14" s="28" customFormat="1" ht="22.5" customHeight="1" x14ac:dyDescent="0.2">
      <c r="B17" s="103"/>
      <c r="C17" s="106"/>
      <c r="D17" s="105"/>
      <c r="E17" s="6" t="s">
        <v>41</v>
      </c>
      <c r="F17" s="7" t="s">
        <v>42</v>
      </c>
      <c r="G17" s="57" t="e">
        <f>(VALUE(LEFT(#REF!,1))+VALUE(LEFT(D16,1))+VALUE(LEFT(E16,1))+VALUE(LEFT(F16,1))+VALUE(LEFT(H16,1))+VALUE(LEFT(I16,1))+VALUE(LEFT(J16,1))+VALUE(LEFT(K16,1)))/8</f>
        <v>#REF!</v>
      </c>
      <c r="H17" s="59"/>
      <c r="I17" s="98"/>
      <c r="J17" s="6" t="s">
        <v>43</v>
      </c>
      <c r="K17" s="7" t="s">
        <v>126</v>
      </c>
      <c r="L17" s="57" t="e">
        <f>(VALUE(LEFT(H16,1))+VALUE(LEFT(I16,1))+VALUE(LEFT(J16,1))+VALUE(LEFT(K16,1))+VALUE(LEFT(M16,1))+VALUE(LEFT(#REF!,1))+VALUE(LEFT(#REF!,1))+VALUE(LEFT(P32,1)))/8</f>
        <v>#VALUE!</v>
      </c>
      <c r="M17" s="59"/>
      <c r="N17" s="62"/>
    </row>
    <row r="18" spans="1:14" s="28" customFormat="1" ht="22.5" customHeight="1" x14ac:dyDescent="0.2">
      <c r="B18" s="103"/>
      <c r="C18" s="106"/>
      <c r="D18" s="105" t="s">
        <v>46</v>
      </c>
      <c r="E18" s="6" t="s">
        <v>47</v>
      </c>
      <c r="F18" s="7" t="s">
        <v>109</v>
      </c>
      <c r="G18" s="57" t="e">
        <f>(VALUE(LEFT(#REF!,1))+VALUE(LEFT(D17,1))+VALUE(LEFT(E17,1))+VALUE(LEFT(F17,1))+VALUE(LEFT(H17,1))+VALUE(LEFT(I17,1))+VALUE(LEFT(J17,1))+VALUE(LEFT(K17,1)))/8</f>
        <v>#REF!</v>
      </c>
      <c r="H18" s="59"/>
      <c r="I18" s="96" t="s">
        <v>49</v>
      </c>
      <c r="J18" s="6" t="s">
        <v>50</v>
      </c>
      <c r="K18" s="7" t="s">
        <v>97</v>
      </c>
      <c r="L18" s="57" t="e">
        <f>(VALUE(LEFT(H17,1))+VALUE(LEFT(I17,1))+VALUE(LEFT(J17,1))+VALUE(LEFT(K17,1))+VALUE(LEFT(M17,1))+VALUE(LEFT(#REF!,1))+VALUE(LEFT(#REF!,1))+VALUE(LEFT(P33,1)))/8</f>
        <v>#VALUE!</v>
      </c>
      <c r="M18" s="59"/>
      <c r="N18" s="62"/>
    </row>
    <row r="19" spans="1:14" s="28" customFormat="1" ht="22.5" customHeight="1" x14ac:dyDescent="0.2">
      <c r="B19" s="103"/>
      <c r="C19" s="106"/>
      <c r="D19" s="105"/>
      <c r="E19" s="6" t="s">
        <v>52</v>
      </c>
      <c r="F19" s="7" t="s">
        <v>110</v>
      </c>
      <c r="G19" s="57" t="e">
        <f>(VALUE(LEFT(#REF!,1))+VALUE(LEFT(D18,1))+VALUE(LEFT(E18,1))+VALUE(LEFT(F18,1))+VALUE(LEFT(H18,1))+VALUE(LEFT(I18,1))+VALUE(LEFT(J18,1))+VALUE(LEFT(K18,1)))/8</f>
        <v>#REF!</v>
      </c>
      <c r="H19" s="59"/>
      <c r="I19" s="97"/>
      <c r="J19" s="6" t="s">
        <v>53</v>
      </c>
      <c r="K19" s="7" t="s">
        <v>54</v>
      </c>
      <c r="L19" s="57" t="e">
        <f>(VALUE(LEFT(H18,1))+VALUE(LEFT(I18,1))+VALUE(LEFT(J18,1))+VALUE(LEFT(K18,1))+VALUE(LEFT(M18,1))+VALUE(LEFT(#REF!,1))+VALUE(LEFT(#REF!,1))+VALUE(LEFT(P34,1)))/8</f>
        <v>#VALUE!</v>
      </c>
      <c r="M19" s="59"/>
      <c r="N19" s="62"/>
    </row>
    <row r="20" spans="1:14" s="28" customFormat="1" ht="22.5" customHeight="1" x14ac:dyDescent="0.2">
      <c r="B20" s="103"/>
      <c r="C20" s="106"/>
      <c r="D20" s="105"/>
      <c r="E20" s="6" t="s">
        <v>56</v>
      </c>
      <c r="F20" s="7" t="s">
        <v>127</v>
      </c>
      <c r="G20" s="57" t="e">
        <f>(VALUE(LEFT(#REF!,1))+VALUE(LEFT(D19,1))+VALUE(LEFT(E19,1))+VALUE(LEFT(F19,1))+VALUE(LEFT(H19,1))+VALUE(LEFT(I19,1))+VALUE(LEFT(J19,1))+VALUE(LEFT(K19,1)))/8</f>
        <v>#REF!</v>
      </c>
      <c r="H20" s="59"/>
      <c r="I20" s="97"/>
      <c r="J20" s="6" t="s">
        <v>58</v>
      </c>
      <c r="K20" s="7" t="s">
        <v>59</v>
      </c>
      <c r="L20" s="57" t="e">
        <f>(VALUE(LEFT(H19,1))+VALUE(LEFT(I19,1))+VALUE(LEFT(J19,1))+VALUE(LEFT(K19,1))+VALUE(LEFT(M19,1))+VALUE(LEFT(#REF!,1))+VALUE(LEFT(#REF!,1))+VALUE(LEFT(P35,1)))/8</f>
        <v>#VALUE!</v>
      </c>
      <c r="M20" s="59"/>
      <c r="N20" s="62"/>
    </row>
    <row r="21" spans="1:14" s="28" customFormat="1" ht="22.5" customHeight="1" x14ac:dyDescent="0.2">
      <c r="B21" s="103"/>
      <c r="C21" s="106"/>
      <c r="D21" s="105"/>
      <c r="E21" s="6" t="s">
        <v>61</v>
      </c>
      <c r="F21" s="7" t="s">
        <v>62</v>
      </c>
      <c r="G21" s="58" t="e">
        <f>(VALUE(LEFT(#REF!,1))+VALUE(LEFT(D20,1))+VALUE(LEFT(E20,1))+VALUE(LEFT(F20,1))+VALUE(LEFT(H20,1))+VALUE(LEFT(I20,1))+VALUE(LEFT(J20,1))+VALUE(LEFT(K20,1)))/8</f>
        <v>#REF!</v>
      </c>
      <c r="H21" s="60"/>
      <c r="I21" s="98"/>
      <c r="J21" s="6" t="s">
        <v>63</v>
      </c>
      <c r="K21" s="7" t="s">
        <v>92</v>
      </c>
      <c r="L21" s="58" t="e">
        <f>(VALUE(LEFT(H20,1))+VALUE(LEFT(I20,1))+VALUE(LEFT(J20,1))+VALUE(LEFT(K20,1))+VALUE(LEFT(M20,1))+VALUE(LEFT(#REF!,1))+VALUE(LEFT(#REF!,1))+VALUE(LEFT(P36,1)))/8</f>
        <v>#VALUE!</v>
      </c>
      <c r="M21" s="60"/>
      <c r="N21" s="63"/>
    </row>
    <row r="22" spans="1:14" ht="25.5" customHeight="1" x14ac:dyDescent="0.2">
      <c r="A22" s="28"/>
      <c r="B22" s="103" t="s">
        <v>132</v>
      </c>
      <c r="C22" s="39" t="s">
        <v>133</v>
      </c>
      <c r="D22" s="104" t="s">
        <v>70</v>
      </c>
      <c r="E22" s="23" t="s">
        <v>23</v>
      </c>
      <c r="F22" s="24" t="s">
        <v>91</v>
      </c>
      <c r="G22" s="57">
        <f>(VALUE(LEFT(F22,1))+VALUE(LEFT(F23,1))+VALUE(LEFT(F24,1))+VALUE(LEFT(F25,1))+VALUE(LEFT(F26,1))+VALUE(LEFT(F27,1))+VALUE(LEFT(F28,1))+VALUE(LEFT(F29,1)))/8</f>
        <v>6.375</v>
      </c>
      <c r="H22" s="59" t="str">
        <f>IF(G22&lt;3,$U$12,IF(G22&lt;6,$U$13,$U$14))</f>
        <v>HIGH</v>
      </c>
      <c r="I22" s="102" t="s">
        <v>25</v>
      </c>
      <c r="J22" s="23" t="s">
        <v>26</v>
      </c>
      <c r="K22" s="24" t="s">
        <v>27</v>
      </c>
      <c r="L22" s="57">
        <f>(VALUE(LEFT(K22,1))+VALUE(LEFT(K23,1))+VALUE(LEFT(K24,1))+VALUE(LEFT(K25,1))+VALUE(LEFT(K26,1))+VALUE(LEFT(K27,1))+VALUE(LEFT(K28,1))+VALUE(LEFT(K29,1)))/8</f>
        <v>4.75</v>
      </c>
      <c r="M22" s="59" t="str">
        <f>IF(L22&lt;3,$U$12,IF(L22&lt;6,$U$13,$U$14))</f>
        <v>MEDIUM</v>
      </c>
      <c r="N22" s="62" t="str">
        <f>IF(AND(H22=$U$14,M22=$U$14),$U$5,IF(AND(H22=$U$14,M22=$U$13),$U$6,IF(AND(H22=$U$14,M22=$U$12),$U$7,IF(AND(H22=$U$13,M22=$U$14),$T$5,IF(AND(H22=$U$13,M22=$U$13),$T$6,IF(AND(H22=$U$13,M22=$U$12),$T$7,IF(AND(H22=$U$12,M22=$U$14),$S$5,IF(AND(H22=$U$12,M22=$U$13),$S$6,IF(AND(H22=$U$12,M22=$U$12),$S$7)))))))))</f>
        <v>High</v>
      </c>
    </row>
    <row r="23" spans="1:14" ht="25.5" customHeight="1" x14ac:dyDescent="0.2">
      <c r="A23" s="28" t="s">
        <v>134</v>
      </c>
      <c r="B23" s="103"/>
      <c r="C23" s="106" t="s">
        <v>135</v>
      </c>
      <c r="D23" s="105"/>
      <c r="E23" s="6" t="s">
        <v>31</v>
      </c>
      <c r="F23" s="7" t="s">
        <v>77</v>
      </c>
      <c r="G23" s="57" t="e">
        <f>(VALUE(LEFT(#REF!,1))+VALUE(LEFT(D22,1))+VALUE(LEFT(E22,1))+VALUE(LEFT(F22,1))+VALUE(LEFT(H22,1))+VALUE(LEFT(I22,1))+VALUE(LEFT(J22,1))+VALUE(LEFT(K22,1)))/8</f>
        <v>#REF!</v>
      </c>
      <c r="H23" s="59"/>
      <c r="I23" s="97"/>
      <c r="J23" s="6" t="s">
        <v>33</v>
      </c>
      <c r="K23" s="7" t="s">
        <v>104</v>
      </c>
      <c r="L23" s="57" t="e">
        <f>(VALUE(LEFT(H22,1))+VALUE(LEFT(I22,1))+VALUE(LEFT(J22,1))+VALUE(LEFT(K22,1))+VALUE(LEFT(M22,1))+VALUE(LEFT(#REF!,1))+VALUE(LEFT(#REF!,1))+VALUE(LEFT(#REF!,1)))/8</f>
        <v>#VALUE!</v>
      </c>
      <c r="M23" s="59"/>
      <c r="N23" s="62"/>
    </row>
    <row r="24" spans="1:14" ht="25.5" customHeight="1" x14ac:dyDescent="0.2">
      <c r="B24" s="103"/>
      <c r="C24" s="106"/>
      <c r="D24" s="105"/>
      <c r="E24" s="6" t="s">
        <v>37</v>
      </c>
      <c r="F24" s="7" t="s">
        <v>131</v>
      </c>
      <c r="G24" s="57" t="e">
        <f>(VALUE(LEFT(#REF!,1))+VALUE(LEFT(D23,1))+VALUE(LEFT(E23,1))+VALUE(LEFT(F23,1))+VALUE(LEFT(H23,1))+VALUE(LEFT(I23,1))+VALUE(LEFT(J23,1))+VALUE(LEFT(K23,1)))/8</f>
        <v>#REF!</v>
      </c>
      <c r="H24" s="59"/>
      <c r="I24" s="97"/>
      <c r="J24" s="6" t="s">
        <v>39</v>
      </c>
      <c r="K24" s="7" t="s">
        <v>108</v>
      </c>
      <c r="L24" s="57" t="e">
        <f>(VALUE(LEFT(H23,1))+VALUE(LEFT(I23,1))+VALUE(LEFT(J23,1))+VALUE(LEFT(K23,1))+VALUE(LEFT(M23,1))+VALUE(LEFT(#REF!,1))+VALUE(LEFT(#REF!,1))+VALUE(LEFT(#REF!,1)))/8</f>
        <v>#VALUE!</v>
      </c>
      <c r="M24" s="59"/>
      <c r="N24" s="62"/>
    </row>
    <row r="25" spans="1:14" ht="25.5" customHeight="1" x14ac:dyDescent="0.2">
      <c r="B25" s="103"/>
      <c r="C25" s="106"/>
      <c r="D25" s="105"/>
      <c r="E25" s="6" t="s">
        <v>41</v>
      </c>
      <c r="F25" s="7" t="s">
        <v>42</v>
      </c>
      <c r="G25" s="57" t="e">
        <f>(VALUE(LEFT(#REF!,1))+VALUE(LEFT(D24,1))+VALUE(LEFT(E24,1))+VALUE(LEFT(F24,1))+VALUE(LEFT(H24,1))+VALUE(LEFT(I24,1))+VALUE(LEFT(J24,1))+VALUE(LEFT(K24,1)))/8</f>
        <v>#REF!</v>
      </c>
      <c r="H25" s="59"/>
      <c r="I25" s="98"/>
      <c r="J25" s="6" t="s">
        <v>43</v>
      </c>
      <c r="K25" s="7" t="s">
        <v>126</v>
      </c>
      <c r="L25" s="57" t="e">
        <f>(VALUE(LEFT(H24,1))+VALUE(LEFT(I24,1))+VALUE(LEFT(J24,1))+VALUE(LEFT(K24,1))+VALUE(LEFT(M24,1))+VALUE(LEFT(#REF!,1))+VALUE(LEFT(#REF!,1))+VALUE(LEFT(#REF!,1)))/8</f>
        <v>#VALUE!</v>
      </c>
      <c r="M25" s="59"/>
      <c r="N25" s="62"/>
    </row>
    <row r="26" spans="1:14" ht="25.5" customHeight="1" x14ac:dyDescent="0.2">
      <c r="B26" s="103"/>
      <c r="C26" s="106"/>
      <c r="D26" s="105" t="s">
        <v>46</v>
      </c>
      <c r="E26" s="6" t="s">
        <v>47</v>
      </c>
      <c r="F26" s="7" t="s">
        <v>109</v>
      </c>
      <c r="G26" s="57" t="e">
        <f>(VALUE(LEFT(#REF!,1))+VALUE(LEFT(D25,1))+VALUE(LEFT(E25,1))+VALUE(LEFT(F25,1))+VALUE(LEFT(H25,1))+VALUE(LEFT(I25,1))+VALUE(LEFT(J25,1))+VALUE(LEFT(K25,1)))/8</f>
        <v>#REF!</v>
      </c>
      <c r="H26" s="59"/>
      <c r="I26" s="96" t="s">
        <v>49</v>
      </c>
      <c r="J26" s="6" t="s">
        <v>50</v>
      </c>
      <c r="K26" s="7" t="s">
        <v>97</v>
      </c>
      <c r="L26" s="57" t="e">
        <f>(VALUE(LEFT(H25,1))+VALUE(LEFT(I25,1))+VALUE(LEFT(J25,1))+VALUE(LEFT(K25,1))+VALUE(LEFT(M25,1))+VALUE(LEFT(#REF!,1))+VALUE(LEFT(#REF!,1))+VALUE(LEFT(#REF!,1)))/8</f>
        <v>#VALUE!</v>
      </c>
      <c r="M26" s="59"/>
      <c r="N26" s="62"/>
    </row>
    <row r="27" spans="1:14" ht="25.5" customHeight="1" x14ac:dyDescent="0.2">
      <c r="B27" s="103"/>
      <c r="C27" s="106"/>
      <c r="D27" s="105"/>
      <c r="E27" s="6" t="s">
        <v>52</v>
      </c>
      <c r="F27" s="7" t="s">
        <v>110</v>
      </c>
      <c r="G27" s="57" t="e">
        <f>(VALUE(LEFT(#REF!,1))+VALUE(LEFT(D26,1))+VALUE(LEFT(E26,1))+VALUE(LEFT(F26,1))+VALUE(LEFT(H26,1))+VALUE(LEFT(I26,1))+VALUE(LEFT(J26,1))+VALUE(LEFT(K26,1)))/8</f>
        <v>#REF!</v>
      </c>
      <c r="H27" s="59"/>
      <c r="I27" s="97"/>
      <c r="J27" s="6" t="s">
        <v>53</v>
      </c>
      <c r="K27" s="7" t="s">
        <v>54</v>
      </c>
      <c r="L27" s="57" t="e">
        <f>(VALUE(LEFT(H26,1))+VALUE(LEFT(I26,1))+VALUE(LEFT(J26,1))+VALUE(LEFT(K26,1))+VALUE(LEFT(M26,1))+VALUE(LEFT(#REF!,1))+VALUE(LEFT(#REF!,1))+VALUE(LEFT(#REF!,1)))/8</f>
        <v>#VALUE!</v>
      </c>
      <c r="M27" s="59"/>
      <c r="N27" s="62"/>
    </row>
    <row r="28" spans="1:14" ht="25.5" customHeight="1" x14ac:dyDescent="0.2">
      <c r="B28" s="103"/>
      <c r="C28" s="106"/>
      <c r="D28" s="105"/>
      <c r="E28" s="6" t="s">
        <v>56</v>
      </c>
      <c r="F28" s="7" t="s">
        <v>127</v>
      </c>
      <c r="G28" s="57" t="e">
        <f>(VALUE(LEFT(#REF!,1))+VALUE(LEFT(D27,1))+VALUE(LEFT(E27,1))+VALUE(LEFT(F27,1))+VALUE(LEFT(H27,1))+VALUE(LEFT(I27,1))+VALUE(LEFT(J27,1))+VALUE(LEFT(K27,1)))/8</f>
        <v>#REF!</v>
      </c>
      <c r="H28" s="59"/>
      <c r="I28" s="97"/>
      <c r="J28" s="6" t="s">
        <v>58</v>
      </c>
      <c r="K28" s="7" t="s">
        <v>59</v>
      </c>
      <c r="L28" s="57" t="e">
        <f>(VALUE(LEFT(H27,1))+VALUE(LEFT(I27,1))+VALUE(LEFT(J27,1))+VALUE(LEFT(K27,1))+VALUE(LEFT(M27,1))+VALUE(LEFT(#REF!,1))+VALUE(LEFT(#REF!,1))+VALUE(LEFT(#REF!,1)))/8</f>
        <v>#VALUE!</v>
      </c>
      <c r="M28" s="59"/>
      <c r="N28" s="62"/>
    </row>
    <row r="29" spans="1:14" ht="25.5" customHeight="1" x14ac:dyDescent="0.2">
      <c r="B29" s="103"/>
      <c r="C29" s="106"/>
      <c r="D29" s="105"/>
      <c r="E29" s="6" t="s">
        <v>61</v>
      </c>
      <c r="F29" s="7" t="s">
        <v>62</v>
      </c>
      <c r="G29" s="58" t="e">
        <f>(VALUE(LEFT(#REF!,1))+VALUE(LEFT(D28,1))+VALUE(LEFT(E28,1))+VALUE(LEFT(F28,1))+VALUE(LEFT(H28,1))+VALUE(LEFT(I28,1))+VALUE(LEFT(J28,1))+VALUE(LEFT(K28,1)))/8</f>
        <v>#REF!</v>
      </c>
      <c r="H29" s="60"/>
      <c r="I29" s="98"/>
      <c r="J29" s="6" t="s">
        <v>63</v>
      </c>
      <c r="K29" s="7" t="s">
        <v>64</v>
      </c>
      <c r="L29" s="58" t="e">
        <f>(VALUE(LEFT(H28,1))+VALUE(LEFT(I28,1))+VALUE(LEFT(J28,1))+VALUE(LEFT(K28,1))+VALUE(LEFT(M28,1))+VALUE(LEFT(#REF!,1))+VALUE(LEFT(#REF!,1))+VALUE(LEFT(#REF!,1)))/8</f>
        <v>#VALUE!</v>
      </c>
      <c r="M29" s="60"/>
      <c r="N29" s="63"/>
    </row>
    <row r="30" spans="1:14" ht="43.5" customHeight="1" x14ac:dyDescent="0.2">
      <c r="A30" s="28"/>
      <c r="B30" s="103" t="s">
        <v>132</v>
      </c>
      <c r="C30" s="39" t="s">
        <v>136</v>
      </c>
      <c r="D30" s="104" t="s">
        <v>70</v>
      </c>
      <c r="E30" s="23" t="s">
        <v>23</v>
      </c>
      <c r="F30" s="24" t="s">
        <v>91</v>
      </c>
      <c r="G30" s="57">
        <f>(VALUE(LEFT(F30,1))+VALUE(LEFT(F31,1))+VALUE(LEFT(F32,1))+VALUE(LEFT(F33,1))+VALUE(LEFT(F34,1))+VALUE(LEFT(F35,1))+VALUE(LEFT(F36,1))+VALUE(LEFT(F37,1)))/8</f>
        <v>6.25</v>
      </c>
      <c r="H30" s="59" t="str">
        <f>IF(G30&lt;3,$U$12,IF(G30&lt;6,$U$13,$U$14))</f>
        <v>HIGH</v>
      </c>
      <c r="I30" s="102" t="s">
        <v>25</v>
      </c>
      <c r="J30" s="23" t="s">
        <v>26</v>
      </c>
      <c r="K30" s="24" t="s">
        <v>124</v>
      </c>
      <c r="L30" s="57">
        <f>(VALUE(LEFT(K30,1))+VALUE(LEFT(K31,1))+VALUE(LEFT(K32,1))+VALUE(LEFT(K33,1))+VALUE(LEFT(K34,1))+VALUE(LEFT(K35,1))+VALUE(LEFT(K36,1))+VALUE(LEFT(K37,1)))/8</f>
        <v>5.125</v>
      </c>
      <c r="M30" s="59" t="str">
        <f>IF(L30&lt;3,$U$12,IF(L30&lt;6,$U$13,$U$14))</f>
        <v>MEDIUM</v>
      </c>
      <c r="N30" s="62" t="str">
        <f>IF(AND(H30=$U$14,M30=$U$14),$U$5,IF(AND(H30=$U$14,M30=$U$13),$U$6,IF(AND(H30=$U$14,M30=$U$12),$U$7,IF(AND(H30=$U$13,M30=$U$14),$T$5,IF(AND(H30=$U$13,M30=$U$13),$T$6,IF(AND(H30=$U$13,M30=$U$12),$T$7,IF(AND(H30=$U$12,M30=$U$14),$S$5,IF(AND(H30=$U$12,M30=$U$13),$S$6,IF(AND(H30=$U$12,M30=$U$12),$S$7)))))))))</f>
        <v>High</v>
      </c>
    </row>
    <row r="31" spans="1:14" ht="25.5" customHeight="1" x14ac:dyDescent="0.2">
      <c r="A31" s="28" t="s">
        <v>137</v>
      </c>
      <c r="B31" s="103"/>
      <c r="C31" s="106" t="s">
        <v>138</v>
      </c>
      <c r="D31" s="105"/>
      <c r="E31" s="6" t="s">
        <v>31</v>
      </c>
      <c r="F31" s="7" t="s">
        <v>77</v>
      </c>
      <c r="G31" s="57" t="e">
        <f>(VALUE(LEFT(#REF!,1))+VALUE(LEFT(D30,1))+VALUE(LEFT(E30,1))+VALUE(LEFT(F30,1))+VALUE(LEFT(H30,1))+VALUE(LEFT(I30,1))+VALUE(LEFT(J30,1))+VALUE(LEFT(K30,1)))/8</f>
        <v>#REF!</v>
      </c>
      <c r="H31" s="59"/>
      <c r="I31" s="97"/>
      <c r="J31" s="6" t="s">
        <v>33</v>
      </c>
      <c r="K31" s="7" t="s">
        <v>87</v>
      </c>
      <c r="L31" s="57" t="e">
        <f>(VALUE(LEFT(H30,1))+VALUE(LEFT(I30,1))+VALUE(LEFT(J30,1))+VALUE(LEFT(K30,1))+VALUE(LEFT(M30,1))+VALUE(LEFT(#REF!,1))+VALUE(LEFT(#REF!,1))+VALUE(LEFT(#REF!,1)))/8</f>
        <v>#VALUE!</v>
      </c>
      <c r="M31" s="59"/>
      <c r="N31" s="62"/>
    </row>
    <row r="32" spans="1:14" ht="25.5" customHeight="1" x14ac:dyDescent="0.2">
      <c r="B32" s="103"/>
      <c r="C32" s="106"/>
      <c r="D32" s="105"/>
      <c r="E32" s="6" t="s">
        <v>37</v>
      </c>
      <c r="F32" s="7" t="s">
        <v>38</v>
      </c>
      <c r="G32" s="57" t="e">
        <f>(VALUE(LEFT(#REF!,1))+VALUE(LEFT(D31,1))+VALUE(LEFT(E31,1))+VALUE(LEFT(F31,1))+VALUE(LEFT(H31,1))+VALUE(LEFT(I31,1))+VALUE(LEFT(J31,1))+VALUE(LEFT(K31,1)))/8</f>
        <v>#REF!</v>
      </c>
      <c r="H32" s="59"/>
      <c r="I32" s="97"/>
      <c r="J32" s="6" t="s">
        <v>39</v>
      </c>
      <c r="K32" s="7" t="s">
        <v>139</v>
      </c>
      <c r="L32" s="57" t="e">
        <f>(VALUE(LEFT(H31,1))+VALUE(LEFT(I31,1))+VALUE(LEFT(J31,1))+VALUE(LEFT(K31,1))+VALUE(LEFT(M31,1))+VALUE(LEFT(#REF!,1))+VALUE(LEFT(#REF!,1))+VALUE(LEFT(#REF!,1)))/8</f>
        <v>#VALUE!</v>
      </c>
      <c r="M32" s="59"/>
      <c r="N32" s="62"/>
    </row>
    <row r="33" spans="1:14" ht="25.5" customHeight="1" x14ac:dyDescent="0.2">
      <c r="B33" s="103"/>
      <c r="C33" s="106"/>
      <c r="D33" s="105"/>
      <c r="E33" s="6" t="s">
        <v>41</v>
      </c>
      <c r="F33" s="7" t="s">
        <v>42</v>
      </c>
      <c r="G33" s="57" t="e">
        <f>(VALUE(LEFT(#REF!,1))+VALUE(LEFT(D32,1))+VALUE(LEFT(E32,1))+VALUE(LEFT(F32,1))+VALUE(LEFT(H32,1))+VALUE(LEFT(I32,1))+VALUE(LEFT(J32,1))+VALUE(LEFT(K32,1)))/8</f>
        <v>#REF!</v>
      </c>
      <c r="H33" s="59"/>
      <c r="I33" s="98"/>
      <c r="J33" s="6" t="s">
        <v>43</v>
      </c>
      <c r="K33" s="7" t="s">
        <v>126</v>
      </c>
      <c r="L33" s="57" t="e">
        <f>(VALUE(LEFT(H32,1))+VALUE(LEFT(I32,1))+VALUE(LEFT(J32,1))+VALUE(LEFT(K32,1))+VALUE(LEFT(M32,1))+VALUE(LEFT(#REF!,1))+VALUE(LEFT(#REF!,1))+VALUE(LEFT(#REF!,1)))/8</f>
        <v>#VALUE!</v>
      </c>
      <c r="M33" s="59"/>
      <c r="N33" s="62"/>
    </row>
    <row r="34" spans="1:14" ht="25.5" customHeight="1" x14ac:dyDescent="0.2">
      <c r="B34" s="103"/>
      <c r="C34" s="106"/>
      <c r="D34" s="105" t="s">
        <v>46</v>
      </c>
      <c r="E34" s="6" t="s">
        <v>47</v>
      </c>
      <c r="F34" s="7" t="s">
        <v>109</v>
      </c>
      <c r="G34" s="57" t="e">
        <f>(VALUE(LEFT(#REF!,1))+VALUE(LEFT(D33,1))+VALUE(LEFT(E33,1))+VALUE(LEFT(F33,1))+VALUE(LEFT(H33,1))+VALUE(LEFT(I33,1))+VALUE(LEFT(J33,1))+VALUE(LEFT(K33,1)))/8</f>
        <v>#REF!</v>
      </c>
      <c r="H34" s="59"/>
      <c r="I34" s="96" t="s">
        <v>49</v>
      </c>
      <c r="J34" s="6" t="s">
        <v>50</v>
      </c>
      <c r="K34" s="7" t="s">
        <v>51</v>
      </c>
      <c r="L34" s="57" t="e">
        <f>(VALUE(LEFT(H33,1))+VALUE(LEFT(I33,1))+VALUE(LEFT(J33,1))+VALUE(LEFT(K33,1))+VALUE(LEFT(M33,1))+VALUE(LEFT(#REF!,1))+VALUE(LEFT(#REF!,1))+VALUE(LEFT(#REF!,1)))/8</f>
        <v>#VALUE!</v>
      </c>
      <c r="M34" s="59"/>
      <c r="N34" s="62"/>
    </row>
    <row r="35" spans="1:14" ht="25.5" customHeight="1" x14ac:dyDescent="0.2">
      <c r="B35" s="103"/>
      <c r="C35" s="106"/>
      <c r="D35" s="105"/>
      <c r="E35" s="6" t="s">
        <v>52</v>
      </c>
      <c r="F35" s="7" t="s">
        <v>110</v>
      </c>
      <c r="G35" s="57" t="e">
        <f>(VALUE(LEFT(#REF!,1))+VALUE(LEFT(D34,1))+VALUE(LEFT(E34,1))+VALUE(LEFT(F34,1))+VALUE(LEFT(H34,1))+VALUE(LEFT(I34,1))+VALUE(LEFT(J34,1))+VALUE(LEFT(K34,1)))/8</f>
        <v>#REF!</v>
      </c>
      <c r="H35" s="59"/>
      <c r="I35" s="97"/>
      <c r="J35" s="6" t="s">
        <v>53</v>
      </c>
      <c r="K35" s="7" t="s">
        <v>54</v>
      </c>
      <c r="L35" s="57" t="e">
        <f>(VALUE(LEFT(H34,1))+VALUE(LEFT(I34,1))+VALUE(LEFT(J34,1))+VALUE(LEFT(K34,1))+VALUE(LEFT(M34,1))+VALUE(LEFT(#REF!,1))+VALUE(LEFT(#REF!,1))+VALUE(LEFT(#REF!,1)))/8</f>
        <v>#VALUE!</v>
      </c>
      <c r="M35" s="59"/>
      <c r="N35" s="62"/>
    </row>
    <row r="36" spans="1:14" ht="25.5" customHeight="1" x14ac:dyDescent="0.2">
      <c r="B36" s="103"/>
      <c r="C36" s="106"/>
      <c r="D36" s="105"/>
      <c r="E36" s="6" t="s">
        <v>56</v>
      </c>
      <c r="F36" s="7" t="s">
        <v>127</v>
      </c>
      <c r="G36" s="57" t="e">
        <f>(VALUE(LEFT(#REF!,1))+VALUE(LEFT(D35,1))+VALUE(LEFT(E35,1))+VALUE(LEFT(F35,1))+VALUE(LEFT(H35,1))+VALUE(LEFT(I35,1))+VALUE(LEFT(J35,1))+VALUE(LEFT(K35,1)))/8</f>
        <v>#REF!</v>
      </c>
      <c r="H36" s="59"/>
      <c r="I36" s="97"/>
      <c r="J36" s="6" t="s">
        <v>58</v>
      </c>
      <c r="K36" s="7" t="s">
        <v>140</v>
      </c>
      <c r="L36" s="57" t="e">
        <f>(VALUE(LEFT(H35,1))+VALUE(LEFT(I35,1))+VALUE(LEFT(J35,1))+VALUE(LEFT(K35,1))+VALUE(LEFT(M35,1))+VALUE(LEFT(#REF!,1))+VALUE(LEFT(#REF!,1))+VALUE(LEFT(#REF!,1)))/8</f>
        <v>#VALUE!</v>
      </c>
      <c r="M36" s="59"/>
      <c r="N36" s="62"/>
    </row>
    <row r="37" spans="1:14" ht="25.5" customHeight="1" x14ac:dyDescent="0.2">
      <c r="B37" s="103"/>
      <c r="C37" s="106"/>
      <c r="D37" s="105"/>
      <c r="E37" s="6" t="s">
        <v>61</v>
      </c>
      <c r="F37" s="7" t="s">
        <v>141</v>
      </c>
      <c r="G37" s="58" t="e">
        <f>(VALUE(LEFT(#REF!,1))+VALUE(LEFT(D36,1))+VALUE(LEFT(E36,1))+VALUE(LEFT(F36,1))+VALUE(LEFT(H36,1))+VALUE(LEFT(I36,1))+VALUE(LEFT(J36,1))+VALUE(LEFT(K36,1)))/8</f>
        <v>#REF!</v>
      </c>
      <c r="H37" s="60"/>
      <c r="I37" s="98"/>
      <c r="J37" s="6" t="s">
        <v>63</v>
      </c>
      <c r="K37" s="7" t="s">
        <v>92</v>
      </c>
      <c r="L37" s="58" t="e">
        <f>(VALUE(LEFT(H36,1))+VALUE(LEFT(I36,1))+VALUE(LEFT(J36,1))+VALUE(LEFT(K36,1))+VALUE(LEFT(M36,1))+VALUE(LEFT(#REF!,1))+VALUE(LEFT(#REF!,1))+VALUE(LEFT(#REF!,1)))/8</f>
        <v>#VALUE!</v>
      </c>
      <c r="M37" s="60"/>
      <c r="N37" s="63"/>
    </row>
    <row r="38" spans="1:14" ht="12.75" customHeight="1" x14ac:dyDescent="0.2">
      <c r="A38" s="28"/>
    </row>
    <row r="39" spans="1:14" ht="12.75" customHeight="1" x14ac:dyDescent="0.2"/>
    <row r="40" spans="1:14" x14ac:dyDescent="0.2">
      <c r="B40" s="82" t="s">
        <v>0</v>
      </c>
      <c r="C40" s="85" t="s">
        <v>1</v>
      </c>
      <c r="D40" s="87" t="s">
        <v>2</v>
      </c>
      <c r="E40" s="88"/>
      <c r="F40" s="88"/>
      <c r="G40" s="88"/>
      <c r="H40" s="89"/>
      <c r="I40" s="90" t="s">
        <v>3</v>
      </c>
      <c r="J40" s="88"/>
      <c r="K40" s="88"/>
      <c r="L40" s="88"/>
      <c r="M40" s="89"/>
      <c r="N40" s="64" t="s">
        <v>4</v>
      </c>
    </row>
    <row r="41" spans="1:14" x14ac:dyDescent="0.2">
      <c r="B41" s="83"/>
      <c r="C41" s="85"/>
      <c r="D41" s="70" t="s">
        <v>6</v>
      </c>
      <c r="E41" s="70" t="s">
        <v>7</v>
      </c>
      <c r="F41" s="70" t="s">
        <v>8</v>
      </c>
      <c r="G41" s="67" t="s">
        <v>9</v>
      </c>
      <c r="H41" s="68"/>
      <c r="I41" s="72" t="s">
        <v>6</v>
      </c>
      <c r="J41" s="70" t="s">
        <v>7</v>
      </c>
      <c r="K41" s="70" t="s">
        <v>8</v>
      </c>
      <c r="L41" s="67" t="s">
        <v>10</v>
      </c>
      <c r="M41" s="68"/>
      <c r="N41" s="65"/>
    </row>
    <row r="42" spans="1:14" x14ac:dyDescent="0.2">
      <c r="B42" s="84"/>
      <c r="C42" s="86"/>
      <c r="D42" s="71"/>
      <c r="E42" s="71"/>
      <c r="F42" s="71"/>
      <c r="G42" s="25" t="s">
        <v>11</v>
      </c>
      <c r="H42" s="26" t="s">
        <v>12</v>
      </c>
      <c r="I42" s="73"/>
      <c r="J42" s="71"/>
      <c r="K42" s="71"/>
      <c r="L42" s="25" t="s">
        <v>13</v>
      </c>
      <c r="M42" s="26" t="s">
        <v>12</v>
      </c>
      <c r="N42" s="66"/>
    </row>
    <row r="43" spans="1:14" ht="25.5" x14ac:dyDescent="0.2">
      <c r="A43" t="s">
        <v>142</v>
      </c>
      <c r="B43" s="99" t="s">
        <v>143</v>
      </c>
      <c r="C43" s="27" t="s">
        <v>144</v>
      </c>
      <c r="D43" s="81" t="s">
        <v>70</v>
      </c>
      <c r="E43" s="23" t="s">
        <v>23</v>
      </c>
      <c r="F43" s="24" t="s">
        <v>145</v>
      </c>
      <c r="G43" s="57">
        <f>(VALUE(LEFT(F43,1))+VALUE(LEFT(F44,1))+VALUE(LEFT(F45,1))+VALUE(LEFT(F46,1))+VALUE(LEFT(F47,1))+VALUE(LEFT(F48,1))+VALUE(LEFT(F49,1))+VALUE(LEFT(F50,1)))/8</f>
        <v>5.5</v>
      </c>
      <c r="H43" s="59" t="str">
        <f>IF(G43&lt;3,$U$12,IF(G43&lt;6,$U$13,$U$14))</f>
        <v>MEDIUM</v>
      </c>
      <c r="I43" s="61" t="s">
        <v>25</v>
      </c>
      <c r="J43" s="23" t="s">
        <v>26</v>
      </c>
      <c r="K43" s="24" t="s">
        <v>75</v>
      </c>
      <c r="L43" s="57">
        <f>(VALUE(LEFT(K43,1))+VALUE(LEFT(K44,1))+VALUE(LEFT(K45,1))+VALUE(LEFT(K46,1))+VALUE(LEFT(K47,1))+VALUE(LEFT(K48,1))+VALUE(LEFT(K49,1))+VALUE(LEFT(K50,1)))/8</f>
        <v>6.5</v>
      </c>
      <c r="M43" s="59" t="str">
        <f>IF(L43&lt;3,$U$12,IF(L43&lt;6,$U$13,$U$14))</f>
        <v>HIGH</v>
      </c>
      <c r="N43" s="62" t="str">
        <f>IF(AND(H43=$U$14,M43=$U$14),$U$5,IF(AND(H43=$U$14,M43=$U$13),$U$6,IF(AND(H43=$U$14,M43=$U$12),$U$7,IF(AND(H43=$U$13,M43=$U$14),$T$5,IF(AND(H43=$U$13,M43=$U$13),$T$6,IF(AND(H43=$U$13,M43=$U$12),$T$7,IF(AND(H43=$U$12,M43=$U$14),$S$5,IF(AND(H43=$U$12,M43=$U$13),$S$6,IF(AND(H43=$U$12,M43=$U$12),$S$7)))))))))</f>
        <v>High</v>
      </c>
    </row>
    <row r="44" spans="1:14" ht="22.5" x14ac:dyDescent="0.2">
      <c r="B44" s="100"/>
      <c r="C44" s="91" t="s">
        <v>146</v>
      </c>
      <c r="D44" s="51"/>
      <c r="E44" s="6" t="s">
        <v>31</v>
      </c>
      <c r="F44" s="7" t="s">
        <v>77</v>
      </c>
      <c r="G44" s="57" t="e">
        <f>(VALUE(LEFT(#REF!,1))+VALUE(LEFT(D43,1))+VALUE(LEFT(E43,1))+VALUE(LEFT(F43,1))+VALUE(LEFT(H43,1))+VALUE(LEFT(I43,1))+VALUE(LEFT(J43,1))+VALUE(LEFT(K43,1)))/8</f>
        <v>#REF!</v>
      </c>
      <c r="H44" s="59"/>
      <c r="I44" s="53"/>
      <c r="J44" s="6" t="s">
        <v>33</v>
      </c>
      <c r="K44" s="7" t="s">
        <v>87</v>
      </c>
      <c r="L44" s="57" t="e">
        <f>(VALUE(LEFT(H43,1))+VALUE(LEFT(I43,1))+VALUE(LEFT(J43,1))+VALUE(LEFT(K43,1))+VALUE(LEFT(M43,1))+VALUE(LEFT(#REF!,1))+VALUE(LEFT(#REF!,1))+VALUE(LEFT(P75,1)))/8</f>
        <v>#VALUE!</v>
      </c>
      <c r="M44" s="59"/>
      <c r="N44" s="62"/>
    </row>
    <row r="45" spans="1:14" ht="22.5" x14ac:dyDescent="0.2">
      <c r="B45" s="100"/>
      <c r="C45" s="92"/>
      <c r="D45" s="51"/>
      <c r="E45" s="6" t="s">
        <v>37</v>
      </c>
      <c r="F45" s="7" t="s">
        <v>117</v>
      </c>
      <c r="G45" s="57" t="e">
        <f>(VALUE(LEFT(#REF!,1))+VALUE(LEFT(D44,1))+VALUE(LEFT(E44,1))+VALUE(LEFT(F44,1))+VALUE(LEFT(H44,1))+VALUE(LEFT(I44,1))+VALUE(LEFT(J44,1))+VALUE(LEFT(K44,1)))/8</f>
        <v>#REF!</v>
      </c>
      <c r="H45" s="59"/>
      <c r="I45" s="53"/>
      <c r="J45" s="6" t="s">
        <v>39</v>
      </c>
      <c r="K45" s="7" t="s">
        <v>40</v>
      </c>
      <c r="L45" s="57" t="e">
        <f>(VALUE(LEFT(H44,1))+VALUE(LEFT(I44,1))+VALUE(LEFT(J44,1))+VALUE(LEFT(K44,1))+VALUE(LEFT(M44,1))+VALUE(LEFT(#REF!,1))+VALUE(LEFT(#REF!,1))+VALUE(LEFT(#REF!,1)))/8</f>
        <v>#VALUE!</v>
      </c>
      <c r="M45" s="59"/>
      <c r="N45" s="62"/>
    </row>
    <row r="46" spans="1:14" ht="22.5" x14ac:dyDescent="0.2">
      <c r="B46" s="100"/>
      <c r="C46" s="92"/>
      <c r="D46" s="51"/>
      <c r="E46" s="6" t="s">
        <v>41</v>
      </c>
      <c r="F46" s="7" t="s">
        <v>42</v>
      </c>
      <c r="G46" s="57" t="e">
        <f>(VALUE(LEFT(#REF!,1))+VALUE(LEFT(D45,1))+VALUE(LEFT(E45,1))+VALUE(LEFT(F45,1))+VALUE(LEFT(H45,1))+VALUE(LEFT(I45,1))+VALUE(LEFT(J45,1))+VALUE(LEFT(K45,1)))/8</f>
        <v>#REF!</v>
      </c>
      <c r="H46" s="59"/>
      <c r="I46" s="54"/>
      <c r="J46" s="6" t="s">
        <v>43</v>
      </c>
      <c r="K46" s="7" t="s">
        <v>126</v>
      </c>
      <c r="L46" s="57" t="e">
        <f>(VALUE(LEFT(H45,1))+VALUE(LEFT(I45,1))+VALUE(LEFT(J45,1))+VALUE(LEFT(K45,1))+VALUE(LEFT(M45,1))+VALUE(LEFT(#REF!,1))+VALUE(LEFT(#REF!,1))+VALUE(LEFT(#REF!,1)))/8</f>
        <v>#VALUE!</v>
      </c>
      <c r="M46" s="59"/>
      <c r="N46" s="62"/>
    </row>
    <row r="47" spans="1:14" ht="22.5" x14ac:dyDescent="0.2">
      <c r="B47" s="100"/>
      <c r="C47" s="92"/>
      <c r="D47" s="51" t="s">
        <v>46</v>
      </c>
      <c r="E47" s="6" t="s">
        <v>47</v>
      </c>
      <c r="F47" s="7" t="s">
        <v>48</v>
      </c>
      <c r="G47" s="57" t="e">
        <f>(VALUE(LEFT(#REF!,1))+VALUE(LEFT(D46,1))+VALUE(LEFT(E46,1))+VALUE(LEFT(F46,1))+VALUE(LEFT(H46,1))+VALUE(LEFT(I46,1))+VALUE(LEFT(J46,1))+VALUE(LEFT(K46,1)))/8</f>
        <v>#REF!</v>
      </c>
      <c r="H47" s="59"/>
      <c r="I47" s="52" t="s">
        <v>49</v>
      </c>
      <c r="J47" s="6" t="s">
        <v>50</v>
      </c>
      <c r="K47" s="7" t="s">
        <v>147</v>
      </c>
      <c r="L47" s="57" t="e">
        <f>(VALUE(LEFT(H46,1))+VALUE(LEFT(I46,1))+VALUE(LEFT(J46,1))+VALUE(LEFT(K46,1))+VALUE(LEFT(M46,1))+VALUE(LEFT(#REF!,1))+VALUE(LEFT(#REF!,1))+VALUE(LEFT(#REF!,1)))/8</f>
        <v>#VALUE!</v>
      </c>
      <c r="M47" s="59"/>
      <c r="N47" s="62"/>
    </row>
    <row r="48" spans="1:14" ht="22.5" x14ac:dyDescent="0.2">
      <c r="B48" s="100"/>
      <c r="C48" s="92"/>
      <c r="D48" s="51"/>
      <c r="E48" s="6" t="s">
        <v>52</v>
      </c>
      <c r="F48" s="7" t="s">
        <v>48</v>
      </c>
      <c r="G48" s="57" t="e">
        <f>(VALUE(LEFT(#REF!,1))+VALUE(LEFT(D47,1))+VALUE(LEFT(E47,1))+VALUE(LEFT(F47,1))+VALUE(LEFT(H47,1))+VALUE(LEFT(I47,1))+VALUE(LEFT(J47,1))+VALUE(LEFT(K47,1)))/8</f>
        <v>#REF!</v>
      </c>
      <c r="H48" s="59"/>
      <c r="I48" s="53"/>
      <c r="J48" s="6" t="s">
        <v>53</v>
      </c>
      <c r="K48" s="7" t="s">
        <v>54</v>
      </c>
      <c r="L48" s="57" t="e">
        <f>(VALUE(LEFT(H47,1))+VALUE(LEFT(I47,1))+VALUE(LEFT(J47,1))+VALUE(LEFT(K47,1))+VALUE(LEFT(M47,1))+VALUE(LEFT(#REF!,1))+VALUE(LEFT(#REF!,1))+VALUE(LEFT(#REF!,1)))/8</f>
        <v>#VALUE!</v>
      </c>
      <c r="M48" s="59"/>
      <c r="N48" s="62"/>
    </row>
    <row r="49" spans="1:14" ht="22.5" x14ac:dyDescent="0.2">
      <c r="B49" s="100"/>
      <c r="C49" s="92"/>
      <c r="D49" s="51"/>
      <c r="E49" s="6" t="s">
        <v>56</v>
      </c>
      <c r="F49" s="7" t="s">
        <v>99</v>
      </c>
      <c r="G49" s="57" t="e">
        <f>(VALUE(LEFT(#REF!,1))+VALUE(LEFT(D48,1))+VALUE(LEFT(E48,1))+VALUE(LEFT(F48,1))+VALUE(LEFT(H48,1))+VALUE(LEFT(I48,1))+VALUE(LEFT(J48,1))+VALUE(LEFT(K48,1)))/8</f>
        <v>#REF!</v>
      </c>
      <c r="H49" s="59"/>
      <c r="I49" s="53"/>
      <c r="J49" s="6" t="s">
        <v>58</v>
      </c>
      <c r="K49" s="7" t="s">
        <v>59</v>
      </c>
      <c r="L49" s="57" t="e">
        <f>(VALUE(LEFT(H48,1))+VALUE(LEFT(I48,1))+VALUE(LEFT(J48,1))+VALUE(LEFT(K48,1))+VALUE(LEFT(M48,1))+VALUE(LEFT(#REF!,1))+VALUE(LEFT(#REF!,1))+VALUE(LEFT(#REF!,1)))/8</f>
        <v>#VALUE!</v>
      </c>
      <c r="M49" s="59"/>
      <c r="N49" s="62"/>
    </row>
    <row r="50" spans="1:14" ht="22.5" x14ac:dyDescent="0.2">
      <c r="B50" s="101"/>
      <c r="C50" s="93"/>
      <c r="D50" s="51"/>
      <c r="E50" s="6" t="s">
        <v>61</v>
      </c>
      <c r="F50" s="7" t="s">
        <v>62</v>
      </c>
      <c r="G50" s="58" t="e">
        <f>(VALUE(LEFT(#REF!,1))+VALUE(LEFT(D49,1))+VALUE(LEFT(E49,1))+VALUE(LEFT(F49,1))+VALUE(LEFT(H49,1))+VALUE(LEFT(I49,1))+VALUE(LEFT(J49,1))+VALUE(LEFT(K49,1)))/8</f>
        <v>#REF!</v>
      </c>
      <c r="H50" s="60"/>
      <c r="I50" s="54"/>
      <c r="J50" s="6" t="s">
        <v>63</v>
      </c>
      <c r="K50" s="7" t="s">
        <v>64</v>
      </c>
      <c r="L50" s="58" t="e">
        <f>(VALUE(LEFT(H49,1))+VALUE(LEFT(I49,1))+VALUE(LEFT(J49,1))+VALUE(LEFT(K49,1))+VALUE(LEFT(M49,1))+VALUE(LEFT(#REF!,1))+VALUE(LEFT(#REF!,1))+VALUE(LEFT(#REF!,1)))/8</f>
        <v>#VALUE!</v>
      </c>
      <c r="M50" s="60"/>
      <c r="N50" s="63"/>
    </row>
    <row r="52" spans="1:14" x14ac:dyDescent="0.2">
      <c r="B52" s="82" t="s">
        <v>0</v>
      </c>
      <c r="C52" s="85" t="s">
        <v>1</v>
      </c>
      <c r="D52" s="87" t="s">
        <v>2</v>
      </c>
      <c r="E52" s="88"/>
      <c r="F52" s="88"/>
      <c r="G52" s="88"/>
      <c r="H52" s="89"/>
      <c r="I52" s="90" t="s">
        <v>3</v>
      </c>
      <c r="J52" s="88"/>
      <c r="K52" s="88"/>
      <c r="L52" s="88"/>
      <c r="M52" s="89"/>
      <c r="N52" s="64" t="s">
        <v>4</v>
      </c>
    </row>
    <row r="53" spans="1:14" x14ac:dyDescent="0.2">
      <c r="B53" s="83"/>
      <c r="C53" s="85"/>
      <c r="D53" s="70" t="s">
        <v>6</v>
      </c>
      <c r="E53" s="70" t="s">
        <v>7</v>
      </c>
      <c r="F53" s="70" t="s">
        <v>8</v>
      </c>
      <c r="G53" s="67" t="s">
        <v>9</v>
      </c>
      <c r="H53" s="68"/>
      <c r="I53" s="72" t="s">
        <v>6</v>
      </c>
      <c r="J53" s="70" t="s">
        <v>7</v>
      </c>
      <c r="K53" s="70" t="s">
        <v>8</v>
      </c>
      <c r="L53" s="67" t="s">
        <v>10</v>
      </c>
      <c r="M53" s="68"/>
      <c r="N53" s="65"/>
    </row>
    <row r="54" spans="1:14" x14ac:dyDescent="0.2">
      <c r="B54" s="84"/>
      <c r="C54" s="86"/>
      <c r="D54" s="71"/>
      <c r="E54" s="71"/>
      <c r="F54" s="71"/>
      <c r="G54" s="25" t="s">
        <v>11</v>
      </c>
      <c r="H54" s="26" t="s">
        <v>12</v>
      </c>
      <c r="I54" s="73"/>
      <c r="J54" s="71"/>
      <c r="K54" s="71"/>
      <c r="L54" s="25" t="s">
        <v>13</v>
      </c>
      <c r="M54" s="26" t="s">
        <v>12</v>
      </c>
      <c r="N54" s="66"/>
    </row>
    <row r="55" spans="1:14" ht="25.5" x14ac:dyDescent="0.2">
      <c r="A55" t="s">
        <v>148</v>
      </c>
      <c r="B55" s="99" t="s">
        <v>143</v>
      </c>
      <c r="C55" s="27" t="s">
        <v>149</v>
      </c>
      <c r="D55" s="81" t="s">
        <v>70</v>
      </c>
      <c r="E55" s="23" t="s">
        <v>23</v>
      </c>
      <c r="F55" s="24" t="s">
        <v>145</v>
      </c>
      <c r="G55" s="57">
        <f>(VALUE(LEFT(F55,1))+VALUE(LEFT(F56,1))+VALUE(LEFT(F57,1))+VALUE(LEFT(F58,1))+VALUE(LEFT(F59,1))+VALUE(LEFT(F60,1))+VALUE(LEFT(F61,1))+VALUE(LEFT(F62,1)))/8</f>
        <v>6.125</v>
      </c>
      <c r="H55" s="59" t="str">
        <f>IF(G55&lt;3,$U$12,IF(G55&lt;6,$U$13,$U$14))</f>
        <v>HIGH</v>
      </c>
      <c r="I55" s="61" t="s">
        <v>25</v>
      </c>
      <c r="J55" s="23" t="s">
        <v>26</v>
      </c>
      <c r="K55" s="24" t="s">
        <v>75</v>
      </c>
      <c r="L55" s="57">
        <f>(VALUE(LEFT(K55,1))+VALUE(LEFT(K56,1))+VALUE(LEFT(K57,1))+VALUE(LEFT(K58,1))+VALUE(LEFT(K59,1))+VALUE(LEFT(K60,1))+VALUE(LEFT(K61,1))+VALUE(LEFT(K62,1)))/8</f>
        <v>6.5</v>
      </c>
      <c r="M55" s="59" t="str">
        <f>IF(L55&lt;3,$U$12,IF(L55&lt;6,$U$13,$U$14))</f>
        <v>HIGH</v>
      </c>
      <c r="N55" s="62" t="str">
        <f>IF(AND(H55=$U$14,M55=$U$14),$U$5,IF(AND(H55=$U$14,M55=$U$13),$U$6,IF(AND(H55=$U$14,M55=$U$12),$U$7,IF(AND(H55=$U$13,M55=$U$14),$T$5,IF(AND(H55=$U$13,M55=$U$13),$T$6,IF(AND(H55=$U$13,M55=$U$12),$T$7,IF(AND(H55=$U$12,M55=$U$14),$S$5,IF(AND(H55=$U$12,M55=$U$13),$S$6,IF(AND(H55=$U$12,M55=$U$12),$S$7)))))))))</f>
        <v>Critical</v>
      </c>
    </row>
    <row r="56" spans="1:14" ht="22.5" x14ac:dyDescent="0.2">
      <c r="B56" s="100"/>
      <c r="C56" s="91" t="s">
        <v>150</v>
      </c>
      <c r="D56" s="51"/>
      <c r="E56" s="6" t="s">
        <v>31</v>
      </c>
      <c r="F56" s="7" t="s">
        <v>151</v>
      </c>
      <c r="G56" s="57" t="e">
        <f>(VALUE(LEFT(#REF!,1))+VALUE(LEFT(D55,1))+VALUE(LEFT(E55,1))+VALUE(LEFT(F55,1))+VALUE(LEFT(H55,1))+VALUE(LEFT(I55,1))+VALUE(LEFT(J55,1))+VALUE(LEFT(K55,1)))/8</f>
        <v>#REF!</v>
      </c>
      <c r="H56" s="59"/>
      <c r="I56" s="53"/>
      <c r="J56" s="6" t="s">
        <v>33</v>
      </c>
      <c r="K56" s="7" t="s">
        <v>87</v>
      </c>
      <c r="L56" s="57" t="e">
        <f>(VALUE(LEFT(H55,1))+VALUE(LEFT(I55,1))+VALUE(LEFT(J55,1))+VALUE(LEFT(K55,1))+VALUE(LEFT(M55,1))+VALUE(LEFT(#REF!,1))+VALUE(LEFT(#REF!,1))+VALUE(LEFT(#REF!,1)))/8</f>
        <v>#VALUE!</v>
      </c>
      <c r="M56" s="59"/>
      <c r="N56" s="62"/>
    </row>
    <row r="57" spans="1:14" ht="22.5" x14ac:dyDescent="0.2">
      <c r="B57" s="100"/>
      <c r="C57" s="92"/>
      <c r="D57" s="51"/>
      <c r="E57" s="6" t="s">
        <v>37</v>
      </c>
      <c r="F57" s="7" t="s">
        <v>117</v>
      </c>
      <c r="G57" s="57" t="e">
        <f>(VALUE(LEFT(#REF!,1))+VALUE(LEFT(D56,1))+VALUE(LEFT(E56,1))+VALUE(LEFT(F56,1))+VALUE(LEFT(H56,1))+VALUE(LEFT(I56,1))+VALUE(LEFT(J56,1))+VALUE(LEFT(K56,1)))/8</f>
        <v>#REF!</v>
      </c>
      <c r="H57" s="59"/>
      <c r="I57" s="53"/>
      <c r="J57" s="6" t="s">
        <v>39</v>
      </c>
      <c r="K57" s="7" t="s">
        <v>40</v>
      </c>
      <c r="L57" s="57" t="e">
        <f>(VALUE(LEFT(H56,1))+VALUE(LEFT(I56,1))+VALUE(LEFT(J56,1))+VALUE(LEFT(K56,1))+VALUE(LEFT(M56,1))+VALUE(LEFT(#REF!,1))+VALUE(LEFT(#REF!,1))+VALUE(LEFT(#REF!,1)))/8</f>
        <v>#VALUE!</v>
      </c>
      <c r="M57" s="59"/>
      <c r="N57" s="62"/>
    </row>
    <row r="58" spans="1:14" ht="22.5" x14ac:dyDescent="0.2">
      <c r="B58" s="100"/>
      <c r="C58" s="92"/>
      <c r="D58" s="51"/>
      <c r="E58" s="6" t="s">
        <v>41</v>
      </c>
      <c r="F58" s="7" t="s">
        <v>42</v>
      </c>
      <c r="G58" s="57" t="e">
        <f>(VALUE(LEFT(#REF!,1))+VALUE(LEFT(D57,1))+VALUE(LEFT(E57,1))+VALUE(LEFT(F57,1))+VALUE(LEFT(H57,1))+VALUE(LEFT(I57,1))+VALUE(LEFT(J57,1))+VALUE(LEFT(K57,1)))/8</f>
        <v>#REF!</v>
      </c>
      <c r="H58" s="59"/>
      <c r="I58" s="54"/>
      <c r="J58" s="6" t="s">
        <v>43</v>
      </c>
      <c r="K58" s="7" t="s">
        <v>126</v>
      </c>
      <c r="L58" s="57" t="e">
        <f>(VALUE(LEFT(H57,1))+VALUE(LEFT(I57,1))+VALUE(LEFT(J57,1))+VALUE(LEFT(K57,1))+VALUE(LEFT(M57,1))+VALUE(LEFT(#REF!,1))+VALUE(LEFT(#REF!,1))+VALUE(LEFT(#REF!,1)))/8</f>
        <v>#VALUE!</v>
      </c>
      <c r="M58" s="59"/>
      <c r="N58" s="62"/>
    </row>
    <row r="59" spans="1:14" ht="22.5" x14ac:dyDescent="0.2">
      <c r="B59" s="100"/>
      <c r="C59" s="92"/>
      <c r="D59" s="51" t="s">
        <v>46</v>
      </c>
      <c r="E59" s="6" t="s">
        <v>47</v>
      </c>
      <c r="F59" s="7" t="s">
        <v>48</v>
      </c>
      <c r="G59" s="57" t="e">
        <f>(VALUE(LEFT(#REF!,1))+VALUE(LEFT(D58,1))+VALUE(LEFT(E58,1))+VALUE(LEFT(F58,1))+VALUE(LEFT(H58,1))+VALUE(LEFT(I58,1))+VALUE(LEFT(J58,1))+VALUE(LEFT(K58,1)))/8</f>
        <v>#REF!</v>
      </c>
      <c r="H59" s="59"/>
      <c r="I59" s="52" t="s">
        <v>49</v>
      </c>
      <c r="J59" s="6" t="s">
        <v>50</v>
      </c>
      <c r="K59" s="7" t="s">
        <v>147</v>
      </c>
      <c r="L59" s="57" t="e">
        <f>(VALUE(LEFT(H58,1))+VALUE(LEFT(I58,1))+VALUE(LEFT(J58,1))+VALUE(LEFT(K58,1))+VALUE(LEFT(M58,1))+VALUE(LEFT(#REF!,1))+VALUE(LEFT(#REF!,1))+VALUE(LEFT(#REF!,1)))/8</f>
        <v>#VALUE!</v>
      </c>
      <c r="M59" s="59"/>
      <c r="N59" s="62"/>
    </row>
    <row r="60" spans="1:14" ht="22.5" x14ac:dyDescent="0.2">
      <c r="B60" s="100"/>
      <c r="C60" s="92"/>
      <c r="D60" s="51"/>
      <c r="E60" s="6" t="s">
        <v>52</v>
      </c>
      <c r="F60" s="7" t="s">
        <v>48</v>
      </c>
      <c r="G60" s="57" t="e">
        <f>(VALUE(LEFT(#REF!,1))+VALUE(LEFT(D59,1))+VALUE(LEFT(E59,1))+VALUE(LEFT(F59,1))+VALUE(LEFT(H59,1))+VALUE(LEFT(I59,1))+VALUE(LEFT(J59,1))+VALUE(LEFT(K59,1)))/8</f>
        <v>#REF!</v>
      </c>
      <c r="H60" s="59"/>
      <c r="I60" s="53"/>
      <c r="J60" s="6" t="s">
        <v>53</v>
      </c>
      <c r="K60" s="7" t="s">
        <v>54</v>
      </c>
      <c r="L60" s="57" t="e">
        <f>(VALUE(LEFT(H59,1))+VALUE(LEFT(I59,1))+VALUE(LEFT(J59,1))+VALUE(LEFT(K59,1))+VALUE(LEFT(M59,1))+VALUE(LEFT(#REF!,1))+VALUE(LEFT(#REF!,1))+VALUE(LEFT(#REF!,1)))/8</f>
        <v>#VALUE!</v>
      </c>
      <c r="M60" s="59"/>
      <c r="N60" s="62"/>
    </row>
    <row r="61" spans="1:14" ht="22.5" x14ac:dyDescent="0.2">
      <c r="B61" s="100"/>
      <c r="C61" s="92"/>
      <c r="D61" s="51"/>
      <c r="E61" s="6" t="s">
        <v>56</v>
      </c>
      <c r="F61" s="7" t="s">
        <v>99</v>
      </c>
      <c r="G61" s="57" t="e">
        <f>(VALUE(LEFT(#REF!,1))+VALUE(LEFT(D60,1))+VALUE(LEFT(E60,1))+VALUE(LEFT(F60,1))+VALUE(LEFT(H60,1))+VALUE(LEFT(I60,1))+VALUE(LEFT(J60,1))+VALUE(LEFT(K60,1)))/8</f>
        <v>#REF!</v>
      </c>
      <c r="H61" s="59"/>
      <c r="I61" s="53"/>
      <c r="J61" s="6" t="s">
        <v>58</v>
      </c>
      <c r="K61" s="7" t="s">
        <v>59</v>
      </c>
      <c r="L61" s="57" t="e">
        <f>(VALUE(LEFT(H60,1))+VALUE(LEFT(I60,1))+VALUE(LEFT(J60,1))+VALUE(LEFT(K60,1))+VALUE(LEFT(M60,1))+VALUE(LEFT(#REF!,1))+VALUE(LEFT(#REF!,1))+VALUE(LEFT(#REF!,1)))/8</f>
        <v>#VALUE!</v>
      </c>
      <c r="M61" s="59"/>
      <c r="N61" s="62"/>
    </row>
    <row r="62" spans="1:14" ht="22.5" x14ac:dyDescent="0.2">
      <c r="B62" s="101"/>
      <c r="C62" s="93"/>
      <c r="D62" s="51"/>
      <c r="E62" s="6" t="s">
        <v>61</v>
      </c>
      <c r="F62" s="7" t="s">
        <v>62</v>
      </c>
      <c r="G62" s="58" t="e">
        <f>(VALUE(LEFT(#REF!,1))+VALUE(LEFT(D61,1))+VALUE(LEFT(E61,1))+VALUE(LEFT(F61,1))+VALUE(LEFT(H61,1))+VALUE(LEFT(I61,1))+VALUE(LEFT(J61,1))+VALUE(LEFT(K61,1)))/8</f>
        <v>#REF!</v>
      </c>
      <c r="H62" s="60"/>
      <c r="I62" s="54"/>
      <c r="J62" s="6" t="s">
        <v>63</v>
      </c>
      <c r="K62" s="7" t="s">
        <v>64</v>
      </c>
      <c r="L62" s="58" t="e">
        <f>(VALUE(LEFT(H61,1))+VALUE(LEFT(I61,1))+VALUE(LEFT(J61,1))+VALUE(LEFT(K61,1))+VALUE(LEFT(M61,1))+VALUE(LEFT(#REF!,1))+VALUE(LEFT(#REF!,1))+VALUE(LEFT(#REF!,1)))/8</f>
        <v>#VALUE!</v>
      </c>
      <c r="M62" s="60"/>
      <c r="N62" s="63"/>
    </row>
    <row r="64" spans="1:14" x14ac:dyDescent="0.2">
      <c r="B64" s="82" t="s">
        <v>0</v>
      </c>
      <c r="C64" s="85" t="s">
        <v>1</v>
      </c>
      <c r="D64" s="87" t="s">
        <v>2</v>
      </c>
      <c r="E64" s="88"/>
      <c r="F64" s="88"/>
      <c r="G64" s="88"/>
      <c r="H64" s="89"/>
      <c r="I64" s="90" t="s">
        <v>3</v>
      </c>
      <c r="J64" s="88"/>
      <c r="K64" s="88"/>
      <c r="L64" s="88"/>
      <c r="M64" s="89"/>
      <c r="N64" s="64" t="s">
        <v>4</v>
      </c>
    </row>
    <row r="65" spans="1:14" x14ac:dyDescent="0.2">
      <c r="B65" s="83"/>
      <c r="C65" s="85"/>
      <c r="D65" s="70" t="s">
        <v>6</v>
      </c>
      <c r="E65" s="70" t="s">
        <v>7</v>
      </c>
      <c r="F65" s="70" t="s">
        <v>8</v>
      </c>
      <c r="G65" s="67" t="s">
        <v>9</v>
      </c>
      <c r="H65" s="68"/>
      <c r="I65" s="72" t="s">
        <v>6</v>
      </c>
      <c r="J65" s="70" t="s">
        <v>7</v>
      </c>
      <c r="K65" s="70" t="s">
        <v>8</v>
      </c>
      <c r="L65" s="67" t="s">
        <v>10</v>
      </c>
      <c r="M65" s="68"/>
      <c r="N65" s="65"/>
    </row>
    <row r="66" spans="1:14" x14ac:dyDescent="0.2">
      <c r="B66" s="84"/>
      <c r="C66" s="86"/>
      <c r="D66" s="71"/>
      <c r="E66" s="71"/>
      <c r="F66" s="71"/>
      <c r="G66" s="25" t="s">
        <v>11</v>
      </c>
      <c r="H66" s="26" t="s">
        <v>12</v>
      </c>
      <c r="I66" s="73"/>
      <c r="J66" s="71"/>
      <c r="K66" s="71"/>
      <c r="L66" s="25" t="s">
        <v>13</v>
      </c>
      <c r="M66" s="26" t="s">
        <v>12</v>
      </c>
      <c r="N66" s="66"/>
    </row>
    <row r="67" spans="1:14" ht="25.5" x14ac:dyDescent="0.2">
      <c r="A67" t="s">
        <v>152</v>
      </c>
      <c r="B67" s="99" t="s">
        <v>143</v>
      </c>
      <c r="C67" s="27" t="s">
        <v>153</v>
      </c>
      <c r="D67" s="81" t="s">
        <v>70</v>
      </c>
      <c r="E67" s="23" t="s">
        <v>23</v>
      </c>
      <c r="F67" s="24" t="s">
        <v>91</v>
      </c>
      <c r="G67" s="57">
        <f>(VALUE(LEFT(F67,1))+VALUE(LEFT(F68,1))+VALUE(LEFT(F69,1))+VALUE(LEFT(F70,1))+VALUE(LEFT(F71,1))+VALUE(LEFT(F72,1))+VALUE(LEFT(F73,1))+VALUE(LEFT(F74,1)))/8</f>
        <v>6</v>
      </c>
      <c r="H67" s="59" t="str">
        <f>IF(G67&lt;3,$U$12,IF(G67&lt;6,$U$13,$U$14))</f>
        <v>HIGH</v>
      </c>
      <c r="I67" s="61" t="s">
        <v>25</v>
      </c>
      <c r="J67" s="23" t="s">
        <v>26</v>
      </c>
      <c r="K67" s="24" t="s">
        <v>124</v>
      </c>
      <c r="L67" s="57">
        <f>(VALUE(LEFT(K67,1))+VALUE(LEFT(K68,1))+VALUE(LEFT(K69,1))+VALUE(LEFT(K70,1))+VALUE(LEFT(K71,1))+VALUE(LEFT(K72,1))+VALUE(LEFT(K73,1))+VALUE(LEFT(K74,1)))/8</f>
        <v>3.25</v>
      </c>
      <c r="M67" s="59" t="str">
        <f>IF(L67&lt;3,$U$12,IF(L67&lt;6,$U$13,$U$14))</f>
        <v>MEDIUM</v>
      </c>
      <c r="N67" s="62" t="str">
        <f>IF(AND(H67=$U$14,M67=$U$14),$U$5,IF(AND(H67=$U$14,M67=$U$13),$U$6,IF(AND(H67=$U$14,M67=$U$12),$U$7,IF(AND(H67=$U$13,M67=$U$14),$T$5,IF(AND(H67=$U$13,M67=$U$13),$T$6,IF(AND(H67=$U$13,M67=$U$12),$T$7,IF(AND(H67=$U$12,M67=$U$14),$S$5,IF(AND(H67=$U$12,M67=$U$13),$S$6,IF(AND(H67=$U$12,M67=$U$12),$S$7)))))))))</f>
        <v>High</v>
      </c>
    </row>
    <row r="68" spans="1:14" ht="22.5" x14ac:dyDescent="0.2">
      <c r="B68" s="100"/>
      <c r="C68" s="91" t="s">
        <v>154</v>
      </c>
      <c r="D68" s="51"/>
      <c r="E68" s="6" t="s">
        <v>31</v>
      </c>
      <c r="F68" s="7" t="s">
        <v>94</v>
      </c>
      <c r="G68" s="57" t="e">
        <f>(VALUE(LEFT(#REF!,1))+VALUE(LEFT(D67,1))+VALUE(LEFT(E67,1))+VALUE(LEFT(F67,1))+VALUE(LEFT(H67,1))+VALUE(LEFT(I67,1))+VALUE(LEFT(J67,1))+VALUE(LEFT(K67,1)))/8</f>
        <v>#REF!</v>
      </c>
      <c r="H68" s="59"/>
      <c r="I68" s="53"/>
      <c r="J68" s="6" t="s">
        <v>33</v>
      </c>
      <c r="K68" s="7" t="s">
        <v>104</v>
      </c>
      <c r="L68" s="57" t="e">
        <f>(VALUE(LEFT(H67,1))+VALUE(LEFT(I67,1))+VALUE(LEFT(J67,1))+VALUE(LEFT(K67,1))+VALUE(LEFT(M67,1))+VALUE(LEFT(#REF!,1))+VALUE(LEFT(#REF!,1))+VALUE(LEFT(P223,1)))/8</f>
        <v>#VALUE!</v>
      </c>
      <c r="M68" s="59"/>
      <c r="N68" s="62"/>
    </row>
    <row r="69" spans="1:14" ht="22.5" x14ac:dyDescent="0.2">
      <c r="B69" s="100"/>
      <c r="C69" s="92"/>
      <c r="D69" s="51"/>
      <c r="E69" s="6" t="s">
        <v>37</v>
      </c>
      <c r="F69" s="7" t="s">
        <v>38</v>
      </c>
      <c r="G69" s="57" t="e">
        <f>(VALUE(LEFT(#REF!,1))+VALUE(LEFT(D68,1))+VALUE(LEFT(E68,1))+VALUE(LEFT(F68,1))+VALUE(LEFT(H68,1))+VALUE(LEFT(I68,1))+VALUE(LEFT(J68,1))+VALUE(LEFT(K68,1)))/8</f>
        <v>#REF!</v>
      </c>
      <c r="H69" s="59"/>
      <c r="I69" s="53"/>
      <c r="J69" s="6" t="s">
        <v>39</v>
      </c>
      <c r="K69" s="7" t="s">
        <v>40</v>
      </c>
      <c r="L69" s="57" t="e">
        <f>(VALUE(LEFT(H68,1))+VALUE(LEFT(I68,1))+VALUE(LEFT(J68,1))+VALUE(LEFT(K68,1))+VALUE(LEFT(M68,1))+VALUE(LEFT(#REF!,1))+VALUE(LEFT(#REF!,1))+VALUE(LEFT(#REF!,1)))/8</f>
        <v>#VALUE!</v>
      </c>
      <c r="M69" s="59"/>
      <c r="N69" s="62"/>
    </row>
    <row r="70" spans="1:14" ht="22.5" x14ac:dyDescent="0.2">
      <c r="B70" s="100"/>
      <c r="C70" s="92"/>
      <c r="D70" s="51"/>
      <c r="E70" s="6" t="s">
        <v>41</v>
      </c>
      <c r="F70" s="7" t="s">
        <v>42</v>
      </c>
      <c r="G70" s="57" t="e">
        <f>(VALUE(LEFT(#REF!,1))+VALUE(LEFT(D69,1))+VALUE(LEFT(E69,1))+VALUE(LEFT(F69,1))+VALUE(LEFT(H69,1))+VALUE(LEFT(I69,1))+VALUE(LEFT(J69,1))+VALUE(LEFT(K69,1)))/8</f>
        <v>#REF!</v>
      </c>
      <c r="H70" s="59"/>
      <c r="I70" s="54"/>
      <c r="J70" s="6" t="s">
        <v>43</v>
      </c>
      <c r="K70" s="7" t="s">
        <v>126</v>
      </c>
      <c r="L70" s="57" t="e">
        <f>(VALUE(LEFT(H69,1))+VALUE(LEFT(I69,1))+VALUE(LEFT(J69,1))+VALUE(LEFT(K69,1))+VALUE(LEFT(M69,1))+VALUE(LEFT(#REF!,1))+VALUE(LEFT(#REF!,1))+VALUE(LEFT(#REF!,1)))/8</f>
        <v>#VALUE!</v>
      </c>
      <c r="M70" s="59"/>
      <c r="N70" s="62"/>
    </row>
    <row r="71" spans="1:14" ht="24" customHeight="1" x14ac:dyDescent="0.2">
      <c r="B71" s="100"/>
      <c r="C71" s="92"/>
      <c r="D71" s="51" t="s">
        <v>46</v>
      </c>
      <c r="E71" s="6" t="s">
        <v>47</v>
      </c>
      <c r="F71" s="7" t="s">
        <v>109</v>
      </c>
      <c r="G71" s="57" t="e">
        <f>(VALUE(LEFT(#REF!,1))+VALUE(LEFT(D70,1))+VALUE(LEFT(E70,1))+VALUE(LEFT(F70,1))+VALUE(LEFT(H70,1))+VALUE(LEFT(I70,1))+VALUE(LEFT(J70,1))+VALUE(LEFT(K70,1)))/8</f>
        <v>#REF!</v>
      </c>
      <c r="H71" s="59"/>
      <c r="I71" s="52" t="s">
        <v>49</v>
      </c>
      <c r="J71" s="6" t="s">
        <v>50</v>
      </c>
      <c r="K71" s="7" t="s">
        <v>51</v>
      </c>
      <c r="L71" s="57" t="e">
        <f>(VALUE(LEFT(H70,1))+VALUE(LEFT(I70,1))+VALUE(LEFT(J70,1))+VALUE(LEFT(K70,1))+VALUE(LEFT(M70,1))+VALUE(LEFT(#REF!,1))+VALUE(LEFT(#REF!,1))+VALUE(LEFT(#REF!,1)))/8</f>
        <v>#VALUE!</v>
      </c>
      <c r="M71" s="59"/>
      <c r="N71" s="62"/>
    </row>
    <row r="72" spans="1:14" ht="22.5" x14ac:dyDescent="0.2">
      <c r="B72" s="100"/>
      <c r="C72" s="92"/>
      <c r="D72" s="51"/>
      <c r="E72" s="6" t="s">
        <v>52</v>
      </c>
      <c r="F72" s="7" t="s">
        <v>110</v>
      </c>
      <c r="G72" s="57" t="e">
        <f>(VALUE(LEFT(#REF!,1))+VALUE(LEFT(D71,1))+VALUE(LEFT(E71,1))+VALUE(LEFT(F71,1))+VALUE(LEFT(H71,1))+VALUE(LEFT(I71,1))+VALUE(LEFT(J71,1))+VALUE(LEFT(K71,1)))/8</f>
        <v>#REF!</v>
      </c>
      <c r="H72" s="59"/>
      <c r="I72" s="53"/>
      <c r="J72" s="6" t="s">
        <v>53</v>
      </c>
      <c r="K72" s="7" t="s">
        <v>98</v>
      </c>
      <c r="L72" s="57" t="e">
        <f>(VALUE(LEFT(H71,1))+VALUE(LEFT(I71,1))+VALUE(LEFT(J71,1))+VALUE(LEFT(K71,1))+VALUE(LEFT(M71,1))+VALUE(LEFT(#REF!,1))+VALUE(LEFT(#REF!,1))+VALUE(LEFT(#REF!,1)))/8</f>
        <v>#VALUE!</v>
      </c>
      <c r="M72" s="59"/>
      <c r="N72" s="62"/>
    </row>
    <row r="73" spans="1:14" ht="22.5" x14ac:dyDescent="0.2">
      <c r="B73" s="100"/>
      <c r="C73" s="92"/>
      <c r="D73" s="51"/>
      <c r="E73" s="6" t="s">
        <v>56</v>
      </c>
      <c r="F73" s="7" t="s">
        <v>127</v>
      </c>
      <c r="G73" s="57" t="e">
        <f>(VALUE(LEFT(#REF!,1))+VALUE(LEFT(D72,1))+VALUE(LEFT(E72,1))+VALUE(LEFT(F72,1))+VALUE(LEFT(H72,1))+VALUE(LEFT(I72,1))+VALUE(LEFT(J72,1))+VALUE(LEFT(K72,1)))/8</f>
        <v>#REF!</v>
      </c>
      <c r="H73" s="59"/>
      <c r="I73" s="53"/>
      <c r="J73" s="6" t="s">
        <v>58</v>
      </c>
      <c r="K73" s="7" t="s">
        <v>100</v>
      </c>
      <c r="L73" s="57" t="e">
        <f>(VALUE(LEFT(H72,1))+VALUE(LEFT(I72,1))+VALUE(LEFT(J72,1))+VALUE(LEFT(K72,1))+VALUE(LEFT(M72,1))+VALUE(LEFT(#REF!,1))+VALUE(LEFT(#REF!,1))+VALUE(LEFT(#REF!,1)))/8</f>
        <v>#VALUE!</v>
      </c>
      <c r="M73" s="59"/>
      <c r="N73" s="62"/>
    </row>
    <row r="74" spans="1:14" ht="22.5" x14ac:dyDescent="0.2">
      <c r="B74" s="101"/>
      <c r="C74" s="93"/>
      <c r="D74" s="51"/>
      <c r="E74" s="6" t="s">
        <v>61</v>
      </c>
      <c r="F74" s="7" t="s">
        <v>62</v>
      </c>
      <c r="G74" s="58" t="e">
        <f>(VALUE(LEFT(#REF!,1))+VALUE(LEFT(D73,1))+VALUE(LEFT(E73,1))+VALUE(LEFT(F73,1))+VALUE(LEFT(H73,1))+VALUE(LEFT(I73,1))+VALUE(LEFT(J73,1))+VALUE(LEFT(K73,1)))/8</f>
        <v>#REF!</v>
      </c>
      <c r="H74" s="60"/>
      <c r="I74" s="54"/>
      <c r="J74" s="6" t="s">
        <v>63</v>
      </c>
      <c r="K74" s="7" t="s">
        <v>155</v>
      </c>
      <c r="L74" s="58" t="e">
        <f>(VALUE(LEFT(H73,1))+VALUE(LEFT(I73,1))+VALUE(LEFT(J73,1))+VALUE(LEFT(K73,1))+VALUE(LEFT(M73,1))+VALUE(LEFT(#REF!,1))+VALUE(LEFT(#REF!,1))+VALUE(LEFT(#REF!,1)))/8</f>
        <v>#VALUE!</v>
      </c>
      <c r="M74" s="60"/>
      <c r="N74" s="63"/>
    </row>
    <row r="76" spans="1:14" x14ac:dyDescent="0.2">
      <c r="B76" s="82" t="s">
        <v>0</v>
      </c>
      <c r="C76" s="85" t="s">
        <v>1</v>
      </c>
      <c r="D76" s="87" t="s">
        <v>2</v>
      </c>
      <c r="E76" s="88"/>
      <c r="F76" s="88"/>
      <c r="G76" s="88"/>
      <c r="H76" s="89"/>
      <c r="I76" s="90" t="s">
        <v>3</v>
      </c>
      <c r="J76" s="88"/>
      <c r="K76" s="88"/>
      <c r="L76" s="88"/>
      <c r="M76" s="89"/>
      <c r="N76" s="64" t="s">
        <v>4</v>
      </c>
    </row>
    <row r="77" spans="1:14" x14ac:dyDescent="0.2">
      <c r="B77" s="83"/>
      <c r="C77" s="85"/>
      <c r="D77" s="70" t="s">
        <v>6</v>
      </c>
      <c r="E77" s="70" t="s">
        <v>7</v>
      </c>
      <c r="F77" s="70" t="s">
        <v>8</v>
      </c>
      <c r="G77" s="67" t="s">
        <v>9</v>
      </c>
      <c r="H77" s="68"/>
      <c r="I77" s="72" t="s">
        <v>6</v>
      </c>
      <c r="J77" s="70" t="s">
        <v>7</v>
      </c>
      <c r="K77" s="70" t="s">
        <v>8</v>
      </c>
      <c r="L77" s="67" t="s">
        <v>10</v>
      </c>
      <c r="M77" s="68"/>
      <c r="N77" s="65"/>
    </row>
    <row r="78" spans="1:14" x14ac:dyDescent="0.2">
      <c r="B78" s="84"/>
      <c r="C78" s="86"/>
      <c r="D78" s="71"/>
      <c r="E78" s="71"/>
      <c r="F78" s="71"/>
      <c r="G78" s="25" t="s">
        <v>11</v>
      </c>
      <c r="H78" s="26" t="s">
        <v>12</v>
      </c>
      <c r="I78" s="73"/>
      <c r="J78" s="71"/>
      <c r="K78" s="71"/>
      <c r="L78" s="25" t="s">
        <v>13</v>
      </c>
      <c r="M78" s="26" t="s">
        <v>12</v>
      </c>
      <c r="N78" s="66"/>
    </row>
    <row r="79" spans="1:14" ht="35.25" customHeight="1" x14ac:dyDescent="0.2">
      <c r="A79" t="s">
        <v>156</v>
      </c>
      <c r="B79" s="99" t="s">
        <v>143</v>
      </c>
      <c r="C79" s="27" t="s">
        <v>157</v>
      </c>
      <c r="D79" s="81" t="s">
        <v>70</v>
      </c>
      <c r="E79" s="23" t="s">
        <v>23</v>
      </c>
      <c r="F79" s="24" t="s">
        <v>158</v>
      </c>
      <c r="G79" s="57">
        <f>(VALUE(LEFT(F79,1))+VALUE(LEFT(F80,1))+VALUE(LEFT(F81,1))+VALUE(LEFT(F82,1))+VALUE(LEFT(F83,1))+VALUE(LEFT(F84,1))+VALUE(LEFT(F85,1))+VALUE(LEFT(F86,1)))/8</f>
        <v>5.25</v>
      </c>
      <c r="H79" s="59" t="str">
        <f>IF(G79&lt;3,$U$12,IF(G79&lt;6,$U$13,$U$14))</f>
        <v>MEDIUM</v>
      </c>
      <c r="I79" s="61" t="s">
        <v>25</v>
      </c>
      <c r="J79" s="23" t="s">
        <v>26</v>
      </c>
      <c r="K79" s="24" t="s">
        <v>27</v>
      </c>
      <c r="L79" s="57">
        <f>(VALUE(LEFT(K79,1))+VALUE(LEFT(K80,1))+VALUE(LEFT(K81,1))+VALUE(LEFT(K82,1))+VALUE(LEFT(K83,1))+VALUE(LEFT(K84,1))+VALUE(LEFT(K85,1))+VALUE(LEFT(K86,1)))/8</f>
        <v>5.75</v>
      </c>
      <c r="M79" s="59" t="str">
        <f>IF(L79&lt;3,$U$12,IF(L79&lt;6,$U$13,$U$14))</f>
        <v>MEDIUM</v>
      </c>
      <c r="N79" s="62" t="str">
        <f>IF(AND(H79=$U$14,M79=$U$14),$U$5,IF(AND(H79=$U$14,M79=$U$13),$U$6,IF(AND(H79=$U$14,M79=$U$12),$U$7,IF(AND(H79=$U$13,M79=$U$14),$T$5,IF(AND(H79=$U$13,M79=$U$13),$T$6,IF(AND(H79=$U$13,M79=$U$12),$T$7,IF(AND(H79=$U$12,M79=$U$14),$S$5,IF(AND(H79=$U$12,M79=$U$13),$S$6,IF(AND(H79=$U$12,M79=$U$12),$S$7)))))))))</f>
        <v>Medium</v>
      </c>
    </row>
    <row r="80" spans="1:14" ht="22.5" x14ac:dyDescent="0.2">
      <c r="B80" s="100"/>
      <c r="C80" s="91" t="s">
        <v>159</v>
      </c>
      <c r="D80" s="51"/>
      <c r="E80" s="6" t="s">
        <v>31</v>
      </c>
      <c r="F80" s="7" t="s">
        <v>151</v>
      </c>
      <c r="G80" s="57" t="e">
        <f>(VALUE(LEFT(#REF!,1))+VALUE(LEFT(D79,1))+VALUE(LEFT(E79,1))+VALUE(LEFT(F79,1))+VALUE(LEFT(H79,1))+VALUE(LEFT(I79,1))+VALUE(LEFT(J79,1))+VALUE(LEFT(K79,1)))/8</f>
        <v>#REF!</v>
      </c>
      <c r="H80" s="59"/>
      <c r="I80" s="53"/>
      <c r="J80" s="6" t="s">
        <v>33</v>
      </c>
      <c r="K80" s="7" t="s">
        <v>87</v>
      </c>
      <c r="L80" s="57" t="e">
        <f>(VALUE(LEFT(H79,1))+VALUE(LEFT(I79,1))+VALUE(LEFT(J79,1))+VALUE(LEFT(K79,1))+VALUE(LEFT(M79,1))+VALUE(LEFT(#REF!,1))+VALUE(LEFT(#REF!,1))+VALUE(LEFT(P224,1)))/8</f>
        <v>#VALUE!</v>
      </c>
      <c r="M80" s="59"/>
      <c r="N80" s="62"/>
    </row>
    <row r="81" spans="2:14" ht="22.5" x14ac:dyDescent="0.2">
      <c r="B81" s="100"/>
      <c r="C81" s="92"/>
      <c r="D81" s="51"/>
      <c r="E81" s="6" t="s">
        <v>37</v>
      </c>
      <c r="F81" s="7" t="s">
        <v>131</v>
      </c>
      <c r="G81" s="57" t="e">
        <f>(VALUE(LEFT(#REF!,1))+VALUE(LEFT(D80,1))+VALUE(LEFT(E80,1))+VALUE(LEFT(F80,1))+VALUE(LEFT(H80,1))+VALUE(LEFT(I80,1))+VALUE(LEFT(J80,1))+VALUE(LEFT(K80,1)))/8</f>
        <v>#REF!</v>
      </c>
      <c r="H81" s="59"/>
      <c r="I81" s="53"/>
      <c r="J81" s="6" t="s">
        <v>39</v>
      </c>
      <c r="K81" s="7" t="s">
        <v>40</v>
      </c>
      <c r="L81" s="57" t="e">
        <f>(VALUE(LEFT(H80,1))+VALUE(LEFT(I80,1))+VALUE(LEFT(J80,1))+VALUE(LEFT(K80,1))+VALUE(LEFT(M80,1))+VALUE(LEFT(#REF!,1))+VALUE(LEFT(#REF!,1))+VALUE(LEFT(#REF!,1)))/8</f>
        <v>#VALUE!</v>
      </c>
      <c r="M81" s="59"/>
      <c r="N81" s="62"/>
    </row>
    <row r="82" spans="2:14" ht="22.5" x14ac:dyDescent="0.2">
      <c r="B82" s="100"/>
      <c r="C82" s="92"/>
      <c r="D82" s="51"/>
      <c r="E82" s="6" t="s">
        <v>41</v>
      </c>
      <c r="F82" s="7" t="s">
        <v>42</v>
      </c>
      <c r="G82" s="57" t="e">
        <f>(VALUE(LEFT(#REF!,1))+VALUE(LEFT(D81,1))+VALUE(LEFT(E81,1))+VALUE(LEFT(F81,1))+VALUE(LEFT(H81,1))+VALUE(LEFT(I81,1))+VALUE(LEFT(J81,1))+VALUE(LEFT(K81,1)))/8</f>
        <v>#REF!</v>
      </c>
      <c r="H82" s="59"/>
      <c r="I82" s="54"/>
      <c r="J82" s="6" t="s">
        <v>43</v>
      </c>
      <c r="K82" s="7" t="s">
        <v>126</v>
      </c>
      <c r="L82" s="57" t="e">
        <f>(VALUE(LEFT(H81,1))+VALUE(LEFT(I81,1))+VALUE(LEFT(J81,1))+VALUE(LEFT(K81,1))+VALUE(LEFT(M81,1))+VALUE(LEFT(#REF!,1))+VALUE(LEFT(#REF!,1))+VALUE(LEFT(#REF!,1)))/8</f>
        <v>#VALUE!</v>
      </c>
      <c r="M82" s="59"/>
      <c r="N82" s="62"/>
    </row>
    <row r="83" spans="2:14" ht="22.5" x14ac:dyDescent="0.2">
      <c r="B83" s="100"/>
      <c r="C83" s="92"/>
      <c r="D83" s="51" t="s">
        <v>46</v>
      </c>
      <c r="E83" s="6" t="s">
        <v>47</v>
      </c>
      <c r="F83" s="7" t="s">
        <v>48</v>
      </c>
      <c r="G83" s="57" t="e">
        <f>(VALUE(LEFT(#REF!,1))+VALUE(LEFT(D82,1))+VALUE(LEFT(E82,1))+VALUE(LEFT(F82,1))+VALUE(LEFT(H82,1))+VALUE(LEFT(I82,1))+VALUE(LEFT(J82,1))+VALUE(LEFT(K82,1)))/8</f>
        <v>#REF!</v>
      </c>
      <c r="H83" s="59"/>
      <c r="I83" s="52" t="s">
        <v>49</v>
      </c>
      <c r="J83" s="6" t="s">
        <v>50</v>
      </c>
      <c r="K83" s="7" t="s">
        <v>147</v>
      </c>
      <c r="L83" s="57" t="e">
        <f>(VALUE(LEFT(H82,1))+VALUE(LEFT(I82,1))+VALUE(LEFT(J82,1))+VALUE(LEFT(K82,1))+VALUE(LEFT(M82,1))+VALUE(LEFT(#REF!,1))+VALUE(LEFT(#REF!,1))+VALUE(LEFT(#REF!,1)))/8</f>
        <v>#VALUE!</v>
      </c>
      <c r="M83" s="59"/>
      <c r="N83" s="62"/>
    </row>
    <row r="84" spans="2:14" ht="22.5" x14ac:dyDescent="0.2">
      <c r="B84" s="100"/>
      <c r="C84" s="92"/>
      <c r="D84" s="51"/>
      <c r="E84" s="6" t="s">
        <v>52</v>
      </c>
      <c r="F84" s="7" t="s">
        <v>48</v>
      </c>
      <c r="G84" s="57" t="e">
        <f>(VALUE(LEFT(#REF!,1))+VALUE(LEFT(D83,1))+VALUE(LEFT(E83,1))+VALUE(LEFT(F83,1))+VALUE(LEFT(H83,1))+VALUE(LEFT(I83,1))+VALUE(LEFT(J83,1))+VALUE(LEFT(K83,1)))/8</f>
        <v>#REF!</v>
      </c>
      <c r="H84" s="59"/>
      <c r="I84" s="53"/>
      <c r="J84" s="6" t="s">
        <v>53</v>
      </c>
      <c r="K84" s="7" t="s">
        <v>54</v>
      </c>
      <c r="L84" s="57" t="e">
        <f>(VALUE(LEFT(H83,1))+VALUE(LEFT(I83,1))+VALUE(LEFT(J83,1))+VALUE(LEFT(K83,1))+VALUE(LEFT(M83,1))+VALUE(LEFT(#REF!,1))+VALUE(LEFT(#REF!,1))+VALUE(LEFT(#REF!,1)))/8</f>
        <v>#VALUE!</v>
      </c>
      <c r="M84" s="59"/>
      <c r="N84" s="62"/>
    </row>
    <row r="85" spans="2:14" ht="22.5" x14ac:dyDescent="0.2">
      <c r="B85" s="100"/>
      <c r="C85" s="92"/>
      <c r="D85" s="51"/>
      <c r="E85" s="6" t="s">
        <v>56</v>
      </c>
      <c r="F85" s="7" t="s">
        <v>57</v>
      </c>
      <c r="G85" s="57" t="e">
        <f>(VALUE(LEFT(#REF!,1))+VALUE(LEFT(D84,1))+VALUE(LEFT(E84,1))+VALUE(LEFT(F84,1))+VALUE(LEFT(H84,1))+VALUE(LEFT(I84,1))+VALUE(LEFT(J84,1))+VALUE(LEFT(K84,1)))/8</f>
        <v>#REF!</v>
      </c>
      <c r="H85" s="59"/>
      <c r="I85" s="53"/>
      <c r="J85" s="6" t="s">
        <v>58</v>
      </c>
      <c r="K85" s="7" t="s">
        <v>59</v>
      </c>
      <c r="L85" s="57" t="e">
        <f>(VALUE(LEFT(H84,1))+VALUE(LEFT(I84,1))+VALUE(LEFT(J84,1))+VALUE(LEFT(K84,1))+VALUE(LEFT(M84,1))+VALUE(LEFT(#REF!,1))+VALUE(LEFT(#REF!,1))+VALUE(LEFT(#REF!,1)))/8</f>
        <v>#VALUE!</v>
      </c>
      <c r="M85" s="59"/>
      <c r="N85" s="62"/>
    </row>
    <row r="86" spans="2:14" ht="22.5" x14ac:dyDescent="0.2">
      <c r="B86" s="101"/>
      <c r="C86" s="93"/>
      <c r="D86" s="51"/>
      <c r="E86" s="6" t="s">
        <v>61</v>
      </c>
      <c r="F86" s="7" t="s">
        <v>62</v>
      </c>
      <c r="G86" s="58" t="e">
        <f>(VALUE(LEFT(#REF!,1))+VALUE(LEFT(D85,1))+VALUE(LEFT(E85,1))+VALUE(LEFT(F85,1))+VALUE(LEFT(H85,1))+VALUE(LEFT(I85,1))+VALUE(LEFT(J85,1))+VALUE(LEFT(K85,1)))/8</f>
        <v>#REF!</v>
      </c>
      <c r="H86" s="60"/>
      <c r="I86" s="54"/>
      <c r="J86" s="6" t="s">
        <v>63</v>
      </c>
      <c r="K86" s="7" t="s">
        <v>160</v>
      </c>
      <c r="L86" s="58" t="e">
        <f>(VALUE(LEFT(H85,1))+VALUE(LEFT(I85,1))+VALUE(LEFT(J85,1))+VALUE(LEFT(K85,1))+VALUE(LEFT(M85,1))+VALUE(LEFT(#REF!,1))+VALUE(LEFT(#REF!,1))+VALUE(LEFT(#REF!,1)))/8</f>
        <v>#VALUE!</v>
      </c>
      <c r="M86" s="60"/>
      <c r="N86" s="63"/>
    </row>
  </sheetData>
  <mergeCells count="160">
    <mergeCell ref="L79:L86"/>
    <mergeCell ref="M79:M86"/>
    <mergeCell ref="N79:N86"/>
    <mergeCell ref="C80:C86"/>
    <mergeCell ref="D83:D86"/>
    <mergeCell ref="I83:I86"/>
    <mergeCell ref="B79:B86"/>
    <mergeCell ref="D79:D82"/>
    <mergeCell ref="G79:G86"/>
    <mergeCell ref="H79:H86"/>
    <mergeCell ref="I79:I82"/>
    <mergeCell ref="B76:B78"/>
    <mergeCell ref="C76:C78"/>
    <mergeCell ref="D76:H76"/>
    <mergeCell ref="I76:M76"/>
    <mergeCell ref="N76:N78"/>
    <mergeCell ref="D77:D78"/>
    <mergeCell ref="E77:E78"/>
    <mergeCell ref="F77:F78"/>
    <mergeCell ref="G77:H77"/>
    <mergeCell ref="I77:I78"/>
    <mergeCell ref="J77:J78"/>
    <mergeCell ref="K77:K78"/>
    <mergeCell ref="L77:M77"/>
    <mergeCell ref="L67:L74"/>
    <mergeCell ref="M67:M74"/>
    <mergeCell ref="N67:N74"/>
    <mergeCell ref="C68:C74"/>
    <mergeCell ref="D71:D74"/>
    <mergeCell ref="I71:I74"/>
    <mergeCell ref="B67:B74"/>
    <mergeCell ref="D67:D70"/>
    <mergeCell ref="G67:G74"/>
    <mergeCell ref="H67:H74"/>
    <mergeCell ref="I67:I70"/>
    <mergeCell ref="N64:N66"/>
    <mergeCell ref="D65:D66"/>
    <mergeCell ref="E65:E66"/>
    <mergeCell ref="F65:F66"/>
    <mergeCell ref="G65:H65"/>
    <mergeCell ref="I65:I66"/>
    <mergeCell ref="J65:J66"/>
    <mergeCell ref="K65:K66"/>
    <mergeCell ref="L65:M65"/>
    <mergeCell ref="B64:B66"/>
    <mergeCell ref="C64:C66"/>
    <mergeCell ref="D64:H64"/>
    <mergeCell ref="I64:M64"/>
    <mergeCell ref="L14:L21"/>
    <mergeCell ref="M14:M21"/>
    <mergeCell ref="L55:L62"/>
    <mergeCell ref="M55:M62"/>
    <mergeCell ref="B52:B54"/>
    <mergeCell ref="C52:C54"/>
    <mergeCell ref="D52:H52"/>
    <mergeCell ref="I52:M52"/>
    <mergeCell ref="L43:L50"/>
    <mergeCell ref="M43:M50"/>
    <mergeCell ref="B40:B42"/>
    <mergeCell ref="C40:C42"/>
    <mergeCell ref="D40:H40"/>
    <mergeCell ref="C15:C21"/>
    <mergeCell ref="D18:D21"/>
    <mergeCell ref="I18:I21"/>
    <mergeCell ref="B14:B21"/>
    <mergeCell ref="D14:D17"/>
    <mergeCell ref="G14:G21"/>
    <mergeCell ref="H14:H21"/>
    <mergeCell ref="N55:N62"/>
    <mergeCell ref="C56:C62"/>
    <mergeCell ref="D59:D62"/>
    <mergeCell ref="I59:I62"/>
    <mergeCell ref="B55:B62"/>
    <mergeCell ref="D55:D58"/>
    <mergeCell ref="G55:G62"/>
    <mergeCell ref="H55:H62"/>
    <mergeCell ref="I55:I58"/>
    <mergeCell ref="N52:N54"/>
    <mergeCell ref="D53:D54"/>
    <mergeCell ref="E53:E54"/>
    <mergeCell ref="F53:F54"/>
    <mergeCell ref="G53:H53"/>
    <mergeCell ref="I53:I54"/>
    <mergeCell ref="J53:J54"/>
    <mergeCell ref="K53:K54"/>
    <mergeCell ref="L53:M53"/>
    <mergeCell ref="N43:N50"/>
    <mergeCell ref="C44:C50"/>
    <mergeCell ref="D47:D50"/>
    <mergeCell ref="I47:I50"/>
    <mergeCell ref="B43:B50"/>
    <mergeCell ref="D43:D46"/>
    <mergeCell ref="G43:G50"/>
    <mergeCell ref="H43:H50"/>
    <mergeCell ref="I43:I46"/>
    <mergeCell ref="I40:M40"/>
    <mergeCell ref="N40:N42"/>
    <mergeCell ref="D41:D42"/>
    <mergeCell ref="E41:E42"/>
    <mergeCell ref="F41:F42"/>
    <mergeCell ref="G41:H41"/>
    <mergeCell ref="I41:I42"/>
    <mergeCell ref="J41:J42"/>
    <mergeCell ref="K41:K42"/>
    <mergeCell ref="L41:M41"/>
    <mergeCell ref="B3:B5"/>
    <mergeCell ref="C3:C5"/>
    <mergeCell ref="D3:H3"/>
    <mergeCell ref="AE3:AF3"/>
    <mergeCell ref="D4:D5"/>
    <mergeCell ref="E4:E5"/>
    <mergeCell ref="F4:F5"/>
    <mergeCell ref="G4:H4"/>
    <mergeCell ref="I4:I5"/>
    <mergeCell ref="J4:J5"/>
    <mergeCell ref="K4:K5"/>
    <mergeCell ref="Q3:U3"/>
    <mergeCell ref="Q5:Q8"/>
    <mergeCell ref="I3:M3"/>
    <mergeCell ref="N3:N5"/>
    <mergeCell ref="L4:M4"/>
    <mergeCell ref="Y3:Z3"/>
    <mergeCell ref="AB3:AC3"/>
    <mergeCell ref="B6:B13"/>
    <mergeCell ref="D6:D9"/>
    <mergeCell ref="G6:G13"/>
    <mergeCell ref="H6:H13"/>
    <mergeCell ref="I6:I9"/>
    <mergeCell ref="R9:U9"/>
    <mergeCell ref="T11:U11"/>
    <mergeCell ref="L6:L13"/>
    <mergeCell ref="M6:M13"/>
    <mergeCell ref="N6:N13"/>
    <mergeCell ref="C7:C13"/>
    <mergeCell ref="B22:B29"/>
    <mergeCell ref="D22:D25"/>
    <mergeCell ref="G22:G29"/>
    <mergeCell ref="H22:H29"/>
    <mergeCell ref="I22:I25"/>
    <mergeCell ref="L22:L29"/>
    <mergeCell ref="M22:M29"/>
    <mergeCell ref="N22:N29"/>
    <mergeCell ref="C23:C29"/>
    <mergeCell ref="D26:D29"/>
    <mergeCell ref="I26:I29"/>
    <mergeCell ref="D10:D13"/>
    <mergeCell ref="I10:I13"/>
    <mergeCell ref="N14:N21"/>
    <mergeCell ref="I14:I17"/>
    <mergeCell ref="B30:B37"/>
    <mergeCell ref="D30:D33"/>
    <mergeCell ref="G30:G37"/>
    <mergeCell ref="H30:H37"/>
    <mergeCell ref="I30:I33"/>
    <mergeCell ref="L30:L37"/>
    <mergeCell ref="M30:M37"/>
    <mergeCell ref="N30:N37"/>
    <mergeCell ref="C31:C37"/>
    <mergeCell ref="D34:D37"/>
    <mergeCell ref="I34:I37"/>
  </mergeCells>
  <phoneticPr fontId="4" type="noConversion"/>
  <conditionalFormatting sqref="C43:C44">
    <cfRule type="expression" dxfId="37" priority="33">
      <formula>SEARCH("[State: Not Applicable]", #REF!) &gt; 0</formula>
    </cfRule>
    <cfRule type="expression" dxfId="36" priority="34">
      <formula>SEARCH("[State: Not Applicable]", #REF!) &gt; 0</formula>
    </cfRule>
  </conditionalFormatting>
  <conditionalFormatting sqref="C55:C56">
    <cfRule type="expression" dxfId="35" priority="31">
      <formula>SEARCH("[State: Not Applicable]", #REF!) &gt; 0</formula>
    </cfRule>
    <cfRule type="expression" dxfId="34" priority="32">
      <formula>SEARCH("[State: Not Applicable]", #REF!) &gt; 0</formula>
    </cfRule>
  </conditionalFormatting>
  <conditionalFormatting sqref="C6:C7">
    <cfRule type="expression" dxfId="33" priority="29">
      <formula>SEARCH("[State: Not Applicable]", #REF!) &gt; 0</formula>
    </cfRule>
    <cfRule type="expression" dxfId="32" priority="30">
      <formula>SEARCH("[State: Not Applicable]", #REF!) &gt; 0</formula>
    </cfRule>
  </conditionalFormatting>
  <conditionalFormatting sqref="C14:C15">
    <cfRule type="expression" dxfId="31" priority="25">
      <formula>SEARCH("[State: Not Applicable]", #REF!) &gt; 0</formula>
    </cfRule>
    <cfRule type="expression" dxfId="30" priority="26">
      <formula>SEARCH("[State: Not Applicable]", #REF!) &gt; 0</formula>
    </cfRule>
  </conditionalFormatting>
  <conditionalFormatting sqref="C79:C80">
    <cfRule type="expression" dxfId="29" priority="21">
      <formula>SEARCH("[State: Not Applicable]", #REF!) &gt; 0</formula>
    </cfRule>
    <cfRule type="expression" dxfId="28" priority="22">
      <formula>SEARCH("[State: Not Applicable]", #REF!) &gt; 0</formula>
    </cfRule>
  </conditionalFormatting>
  <conditionalFormatting sqref="C67:C68">
    <cfRule type="expression" dxfId="27" priority="9">
      <formula>SEARCH("[State: Not Applicable]", #REF!) &gt; 0</formula>
    </cfRule>
    <cfRule type="expression" dxfId="26" priority="10">
      <formula>SEARCH("[State: Not Applicable]", #REF!) &gt; 0</formula>
    </cfRule>
  </conditionalFormatting>
  <conditionalFormatting sqref="C23">
    <cfRule type="expression" dxfId="25" priority="5">
      <formula>SEARCH("[State: Not Applicable]", #REF!) &gt; 0</formula>
    </cfRule>
    <cfRule type="expression" dxfId="24" priority="6">
      <formula>SEARCH("[State: Not Applicable]", #REF!) &gt; 0</formula>
    </cfRule>
  </conditionalFormatting>
  <conditionalFormatting sqref="C30:C31">
    <cfRule type="expression" dxfId="23" priority="3">
      <formula>SEARCH("[State: Not Applicable]", #REF!) &gt; 0</formula>
    </cfRule>
    <cfRule type="expression" dxfId="22" priority="4">
      <formula>SEARCH("[State: Not Applicable]", #REF!) &gt; 0</formula>
    </cfRule>
  </conditionalFormatting>
  <conditionalFormatting sqref="C22">
    <cfRule type="expression" dxfId="21" priority="1">
      <formula>SEARCH("[State: Not Applicable]", #REF!) &gt; 0</formula>
    </cfRule>
    <cfRule type="expression" dxfId="20" priority="2">
      <formula>SEARCH("[State: Not Applicable]", #REF!) &gt; 0</formula>
    </cfRule>
  </conditionalFormatting>
  <dataValidations count="16">
    <dataValidation type="list" allowBlank="1" showInputMessage="1" showErrorMessage="1" sqref="F43 F55 F6 F14 F79 F67 F22 F30">
      <formula1>SkillLevel</formula1>
    </dataValidation>
    <dataValidation type="list" allowBlank="1" showInputMessage="1" showErrorMessage="1" sqref="F44 F56 F7 F15 F80 F68 F23 F31">
      <formula1>Motive</formula1>
    </dataValidation>
    <dataValidation type="list" allowBlank="1" showInputMessage="1" showErrorMessage="1" sqref="F45 F57 F8 F16 F81 F69 F24 F32">
      <formula1>Opportunity</formula1>
    </dataValidation>
    <dataValidation type="list" allowBlank="1" showInputMessage="1" showErrorMessage="1" sqref="F46 F58 F9 F17 F82 F70 F25 F33">
      <formula1>Size</formula1>
    </dataValidation>
    <dataValidation type="list" allowBlank="1" showInputMessage="1" showErrorMessage="1" sqref="F47 F59 F10 F18 F83 F71 F26 F34">
      <formula1>EaseOfDiscovery</formula1>
    </dataValidation>
    <dataValidation type="list" allowBlank="1" showInputMessage="1" showErrorMessage="1" sqref="F48 F60 F11 F19 F84 F72 F27 F35">
      <formula1>EaseOfExploit</formula1>
    </dataValidation>
    <dataValidation type="list" allowBlank="1" showInputMessage="1" showErrorMessage="1" sqref="F49 F61 F12 F20 F85 F73 F28 F36">
      <formula1>Awareness</formula1>
    </dataValidation>
    <dataValidation type="list" allowBlank="1" showInputMessage="1" showErrorMessage="1" sqref="F50 F62 F13 F21 F86 F74 F29 F37">
      <formula1>IntrusionDetection</formula1>
    </dataValidation>
    <dataValidation type="list" allowBlank="1" showInputMessage="1" showErrorMessage="1" sqref="K43 K55 K6 K14 K79 K67 K22 K30">
      <formula1>LossOfConfidentiality</formula1>
    </dataValidation>
    <dataValidation type="list" allowBlank="1" showInputMessage="1" showErrorMessage="1" sqref="K44 K56 K7 K15 K80 K68 K23 K31">
      <formula1>LossOfIntegrity</formula1>
    </dataValidation>
    <dataValidation type="list" allowBlank="1" showInputMessage="1" showErrorMessage="1" sqref="K45 K57 K8 K16 K81 K69 K24 K32">
      <formula1>LossOfAvailability</formula1>
    </dataValidation>
    <dataValidation type="list" allowBlank="1" showInputMessage="1" showErrorMessage="1" sqref="K46 K58 K9 K17 K82 K70 K25 K33">
      <formula1>LossOfAccountability</formula1>
    </dataValidation>
    <dataValidation type="list" allowBlank="1" showInputMessage="1" showErrorMessage="1" sqref="K47 K59 K10 K18 K83 K71 K26 K34">
      <formula1>FinancialDamage</formula1>
    </dataValidation>
    <dataValidation type="list" allowBlank="1" showInputMessage="1" showErrorMessage="1" sqref="K48 K60 K11 K19 K84 K72 K27 K35">
      <formula1>ReputationDamage</formula1>
    </dataValidation>
    <dataValidation type="list" allowBlank="1" showInputMessage="1" showErrorMessage="1" sqref="K49 K61 K12 K20 K85 K73 K28 K36">
      <formula1>NonCompliance</formula1>
    </dataValidation>
    <dataValidation type="list" allowBlank="1" showInputMessage="1" showErrorMessage="1" sqref="K50 K62 K13 K21 K86 K74 K29 K37">
      <formula1>PrivacyViolation</formula1>
    </dataValidation>
  </dataValidations>
  <printOptions horizontalCentered="1"/>
  <pageMargins left="0" right="0" top="0.39370078740157483" bottom="0.19685039370078741" header="0.51181102362204722" footer="0.51181102362204722"/>
  <pageSetup paperSize="9"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F86"/>
  <sheetViews>
    <sheetView topLeftCell="A53" zoomScale="115" zoomScaleNormal="115" workbookViewId="0">
      <selection activeCell="C56" sqref="C56:C62"/>
    </sheetView>
  </sheetViews>
  <sheetFormatPr defaultColWidth="8.85546875" defaultRowHeight="12.75" x14ac:dyDescent="0.2"/>
  <cols>
    <col min="1" max="1" width="7.85546875" bestFit="1" customWidth="1"/>
    <col min="2" max="2" width="9.85546875" customWidth="1"/>
    <col min="3" max="3" width="35.7109375" style="22" customWidth="1"/>
    <col min="4" max="4" width="11.140625" customWidth="1"/>
    <col min="5" max="5" width="11.42578125" customWidth="1"/>
    <col min="6" max="6" width="16" customWidth="1"/>
    <col min="7" max="7" width="7" bestFit="1" customWidth="1"/>
    <col min="8" max="8" width="9.140625" bestFit="1" customWidth="1"/>
    <col min="9" max="9" width="11.28515625" customWidth="1"/>
    <col min="10" max="10" width="12.7109375" customWidth="1"/>
    <col min="11" max="11" width="18" customWidth="1"/>
    <col min="12" max="12" width="9.28515625" bestFit="1" customWidth="1"/>
    <col min="13" max="13" width="10.7109375" customWidth="1"/>
    <col min="14" max="14" width="10.85546875" customWidth="1"/>
    <col min="15" max="15" width="10.7109375" customWidth="1"/>
    <col min="16" max="16" width="9.140625"/>
    <col min="17" max="17" width="7.42578125" customWidth="1"/>
    <col min="18" max="18" width="9.140625"/>
    <col min="19" max="19" width="13.5703125" customWidth="1"/>
    <col min="20" max="20" width="13.7109375" customWidth="1"/>
    <col min="21" max="21" width="12.7109375" customWidth="1"/>
    <col min="22" max="22" width="9.140625"/>
    <col min="23" max="23" width="13.7109375" customWidth="1"/>
    <col min="24" max="24" width="16.28515625" customWidth="1"/>
    <col min="25" max="27" width="9.140625"/>
    <col min="28" max="28" width="16.85546875" customWidth="1"/>
  </cols>
  <sheetData>
    <row r="3" spans="1:32" x14ac:dyDescent="0.2">
      <c r="B3" s="82" t="s">
        <v>0</v>
      </c>
      <c r="C3" s="85" t="s">
        <v>1</v>
      </c>
      <c r="D3" s="87" t="s">
        <v>2</v>
      </c>
      <c r="E3" s="88"/>
      <c r="F3" s="88"/>
      <c r="G3" s="88"/>
      <c r="H3" s="89"/>
      <c r="I3" s="90" t="s">
        <v>3</v>
      </c>
      <c r="J3" s="88"/>
      <c r="K3" s="88"/>
      <c r="L3" s="88"/>
      <c r="M3" s="89"/>
      <c r="N3" s="64" t="s">
        <v>4</v>
      </c>
      <c r="O3" s="16"/>
      <c r="Q3" s="55" t="s">
        <v>5</v>
      </c>
      <c r="R3" s="74"/>
      <c r="S3" s="74"/>
      <c r="T3" s="74"/>
      <c r="U3" s="56"/>
      <c r="Y3" s="69"/>
      <c r="Z3" s="69"/>
      <c r="AB3" s="69"/>
      <c r="AC3" s="69"/>
      <c r="AE3" s="69"/>
      <c r="AF3" s="69"/>
    </row>
    <row r="4" spans="1:32" x14ac:dyDescent="0.2">
      <c r="B4" s="83"/>
      <c r="C4" s="85"/>
      <c r="D4" s="70" t="s">
        <v>6</v>
      </c>
      <c r="E4" s="70" t="s">
        <v>7</v>
      </c>
      <c r="F4" s="70" t="s">
        <v>8</v>
      </c>
      <c r="G4" s="67" t="s">
        <v>9</v>
      </c>
      <c r="H4" s="68"/>
      <c r="I4" s="72" t="s">
        <v>6</v>
      </c>
      <c r="J4" s="70" t="s">
        <v>7</v>
      </c>
      <c r="K4" s="70" t="s">
        <v>8</v>
      </c>
      <c r="L4" s="67" t="s">
        <v>10</v>
      </c>
      <c r="M4" s="68"/>
      <c r="N4" s="65"/>
      <c r="O4" s="21"/>
      <c r="Q4" s="18"/>
      <c r="R4" s="19"/>
      <c r="S4" s="19"/>
      <c r="T4" s="19"/>
      <c r="U4" s="20"/>
      <c r="Y4" s="1"/>
      <c r="Z4" s="1"/>
      <c r="AB4" s="1"/>
      <c r="AC4" s="1"/>
      <c r="AE4" s="1"/>
      <c r="AF4" s="1"/>
    </row>
    <row r="5" spans="1:32" ht="12.75" customHeight="1" x14ac:dyDescent="0.2">
      <c r="B5" s="84"/>
      <c r="C5" s="86"/>
      <c r="D5" s="71"/>
      <c r="E5" s="71"/>
      <c r="F5" s="71"/>
      <c r="G5" s="25" t="s">
        <v>11</v>
      </c>
      <c r="H5" s="26" t="s">
        <v>12</v>
      </c>
      <c r="I5" s="73"/>
      <c r="J5" s="71"/>
      <c r="K5" s="71"/>
      <c r="L5" s="25" t="s">
        <v>13</v>
      </c>
      <c r="M5" s="26" t="s">
        <v>12</v>
      </c>
      <c r="N5" s="66"/>
      <c r="O5" s="16"/>
      <c r="Q5" s="75" t="s">
        <v>14</v>
      </c>
      <c r="R5" s="2" t="s">
        <v>15</v>
      </c>
      <c r="S5" s="3" t="s">
        <v>16</v>
      </c>
      <c r="T5" s="4" t="s">
        <v>17</v>
      </c>
      <c r="U5" s="5" t="s">
        <v>18</v>
      </c>
    </row>
    <row r="6" spans="1:32" s="28" customFormat="1" ht="24" customHeight="1" x14ac:dyDescent="0.2">
      <c r="A6" s="28" t="s">
        <v>161</v>
      </c>
      <c r="B6" s="78" t="s">
        <v>162</v>
      </c>
      <c r="C6" s="27" t="s">
        <v>163</v>
      </c>
      <c r="D6" s="81" t="s">
        <v>70</v>
      </c>
      <c r="E6" s="23" t="s">
        <v>23</v>
      </c>
      <c r="F6" s="24" t="s">
        <v>24</v>
      </c>
      <c r="G6" s="57">
        <f>(VALUE(LEFT(F6,1))+VALUE(LEFT(F7,1))+VALUE(LEFT(F8,1))+VALUE(LEFT(F9,1))+VALUE(LEFT(F10,1))+VALUE(LEFT(F11,1))+VALUE(LEFT(F12,1))+VALUE(LEFT(F13,1)))/8</f>
        <v>5</v>
      </c>
      <c r="H6" s="59" t="str">
        <f>IF(G6&lt;3,$U$12,IF(G6&lt;6,$U$13,$U$14))</f>
        <v>MEDIUM</v>
      </c>
      <c r="I6" s="61" t="s">
        <v>25</v>
      </c>
      <c r="J6" s="23" t="s">
        <v>26</v>
      </c>
      <c r="K6" s="24" t="s">
        <v>27</v>
      </c>
      <c r="L6" s="57">
        <f>(VALUE(LEFT(K6,1))+VALUE(LEFT(K7,1))+VALUE(LEFT(K8,1))+VALUE(LEFT(K9,1))+VALUE(LEFT(K10,1))+VALUE(LEFT(K11,1))+VALUE(LEFT(K12,1))+VALUE(LEFT(K13,1)))/8</f>
        <v>5.125</v>
      </c>
      <c r="M6" s="59" t="str">
        <f>IF(L6&lt;3,$U$12,IF(L6&lt;6,$U$13,$U$14))</f>
        <v>MEDIUM</v>
      </c>
      <c r="N6" s="62" t="str">
        <f>IF(AND(H6=$U$14,M6=$U$14),$U$5,IF(AND(H6=$U$14,M6=$U$13),$U$6,IF(AND(H6=$U$14,M6=$U$12),$U$7,IF(AND(H6=$U$13,M6=$U$14),$T$5,IF(AND(H6=$U$13,M6=$U$13),$T$6,IF(AND(H6=$U$13,M6=$U$12),$T$7,IF(AND(H6=$U$12,M6=$U$14),$S$5,IF(AND(H6=$U$12,M6=$U$13),$S$6,IF(AND(H6=$U$12,M6=$U$12),$S$7)))))))))</f>
        <v>Medium</v>
      </c>
      <c r="O6" s="17"/>
      <c r="Q6" s="76"/>
      <c r="R6" s="29" t="s">
        <v>28</v>
      </c>
      <c r="S6" s="30" t="s">
        <v>29</v>
      </c>
      <c r="T6" s="31" t="s">
        <v>16</v>
      </c>
      <c r="U6" s="32" t="s">
        <v>17</v>
      </c>
    </row>
    <row r="7" spans="1:32" s="28" customFormat="1" ht="22.5" customHeight="1" x14ac:dyDescent="0.2">
      <c r="B7" s="79"/>
      <c r="C7" s="91" t="s">
        <v>164</v>
      </c>
      <c r="D7" s="51"/>
      <c r="E7" s="6" t="s">
        <v>31</v>
      </c>
      <c r="F7" s="7" t="s">
        <v>77</v>
      </c>
      <c r="G7" s="57" t="e">
        <f>(VALUE(LEFT(#REF!,1))+VALUE(LEFT(D6,1))+VALUE(LEFT(E6,1))+VALUE(LEFT(F6,1))+VALUE(LEFT(H6,1))+VALUE(LEFT(I6,1))+VALUE(LEFT(J6,1))+VALUE(LEFT(K6,1)))/8</f>
        <v>#REF!</v>
      </c>
      <c r="H7" s="59"/>
      <c r="I7" s="53"/>
      <c r="J7" s="6" t="s">
        <v>33</v>
      </c>
      <c r="K7" s="7" t="s">
        <v>165</v>
      </c>
      <c r="L7" s="57" t="e">
        <f>(VALUE(LEFT(H6,1))+VALUE(LEFT(I6,1))+VALUE(LEFT(J6,1))+VALUE(LEFT(K6,1))+VALUE(LEFT(M6,1))+VALUE(LEFT(#REF!,1))+VALUE(LEFT(#REF!,1))+VALUE(LEFT(#REF!,1)))/8</f>
        <v>#VALUE!</v>
      </c>
      <c r="M7" s="59"/>
      <c r="N7" s="62"/>
      <c r="O7" s="17"/>
      <c r="Q7" s="76"/>
      <c r="R7" s="29" t="s">
        <v>35</v>
      </c>
      <c r="S7" s="33" t="s">
        <v>36</v>
      </c>
      <c r="T7" s="34" t="s">
        <v>29</v>
      </c>
      <c r="U7" s="35" t="s">
        <v>16</v>
      </c>
    </row>
    <row r="8" spans="1:32" s="28" customFormat="1" ht="22.5" customHeight="1" x14ac:dyDescent="0.2">
      <c r="B8" s="79"/>
      <c r="C8" s="92"/>
      <c r="D8" s="51"/>
      <c r="E8" s="6" t="s">
        <v>37</v>
      </c>
      <c r="F8" s="7" t="s">
        <v>117</v>
      </c>
      <c r="G8" s="57" t="e">
        <f>(VALUE(LEFT(#REF!,1))+VALUE(LEFT(D7,1))+VALUE(LEFT(E7,1))+VALUE(LEFT(F7,1))+VALUE(LEFT(H7,1))+VALUE(LEFT(I7,1))+VALUE(LEFT(J7,1))+VALUE(LEFT(K7,1)))/8</f>
        <v>#REF!</v>
      </c>
      <c r="H8" s="59"/>
      <c r="I8" s="53"/>
      <c r="J8" s="6" t="s">
        <v>39</v>
      </c>
      <c r="K8" s="7" t="s">
        <v>40</v>
      </c>
      <c r="L8" s="57" t="e">
        <f>(VALUE(LEFT(H7,1))+VALUE(LEFT(I7,1))+VALUE(LEFT(J7,1))+VALUE(LEFT(K7,1))+VALUE(LEFT(M7,1))+VALUE(LEFT(#REF!,1))+VALUE(LEFT(#REF!,1))+VALUE(LEFT(#REF!,1)))/8</f>
        <v>#VALUE!</v>
      </c>
      <c r="M8" s="59"/>
      <c r="N8" s="62"/>
      <c r="O8" s="17"/>
      <c r="Q8" s="77"/>
      <c r="R8" s="29"/>
      <c r="S8" s="29" t="s">
        <v>35</v>
      </c>
      <c r="T8" s="36" t="s">
        <v>28</v>
      </c>
      <c r="U8" s="29" t="s">
        <v>15</v>
      </c>
    </row>
    <row r="9" spans="1:32" s="28" customFormat="1" ht="22.5" customHeight="1" x14ac:dyDescent="0.2">
      <c r="B9" s="79"/>
      <c r="C9" s="92"/>
      <c r="D9" s="51"/>
      <c r="E9" s="6" t="s">
        <v>41</v>
      </c>
      <c r="F9" s="7" t="s">
        <v>42</v>
      </c>
      <c r="G9" s="57" t="e">
        <f>(VALUE(LEFT(#REF!,1))+VALUE(LEFT(D8,1))+VALUE(LEFT(E8,1))+VALUE(LEFT(F8,1))+VALUE(LEFT(H8,1))+VALUE(LEFT(I8,1))+VALUE(LEFT(J8,1))+VALUE(LEFT(K8,1)))/8</f>
        <v>#REF!</v>
      </c>
      <c r="H9" s="59"/>
      <c r="I9" s="54"/>
      <c r="J9" s="6" t="s">
        <v>43</v>
      </c>
      <c r="K9" s="7" t="s">
        <v>126</v>
      </c>
      <c r="L9" s="57" t="e">
        <f>(VALUE(LEFT(H8,1))+VALUE(LEFT(I8,1))+VALUE(LEFT(J8,1))+VALUE(LEFT(K8,1))+VALUE(LEFT(M8,1))+VALUE(LEFT(#REF!,1))+VALUE(LEFT(#REF!,1))+VALUE(LEFT(#REF!,1)))/8</f>
        <v>#VALUE!</v>
      </c>
      <c r="M9" s="59"/>
      <c r="N9" s="62"/>
      <c r="O9" s="17"/>
      <c r="Q9" s="29"/>
      <c r="R9" s="48" t="s">
        <v>45</v>
      </c>
      <c r="S9" s="49"/>
      <c r="T9" s="49"/>
      <c r="U9" s="50"/>
    </row>
    <row r="10" spans="1:32" s="28" customFormat="1" ht="22.5" customHeight="1" x14ac:dyDescent="0.2">
      <c r="B10" s="79"/>
      <c r="C10" s="92"/>
      <c r="D10" s="51" t="s">
        <v>46</v>
      </c>
      <c r="E10" s="6" t="s">
        <v>47</v>
      </c>
      <c r="F10" s="7" t="s">
        <v>109</v>
      </c>
      <c r="G10" s="57" t="e">
        <f>(VALUE(LEFT(#REF!,1))+VALUE(LEFT(D9,1))+VALUE(LEFT(E9,1))+VALUE(LEFT(F9,1))+VALUE(LEFT(H9,1))+VALUE(LEFT(I9,1))+VALUE(LEFT(J9,1))+VALUE(LEFT(K9,1)))/8</f>
        <v>#REF!</v>
      </c>
      <c r="H10" s="59"/>
      <c r="I10" s="52" t="s">
        <v>49</v>
      </c>
      <c r="J10" s="6" t="s">
        <v>50</v>
      </c>
      <c r="K10" s="7" t="s">
        <v>51</v>
      </c>
      <c r="L10" s="57" t="e">
        <f>(VALUE(LEFT(H9,1))+VALUE(LEFT(I9,1))+VALUE(LEFT(J9,1))+VALUE(LEFT(K9,1))+VALUE(LEFT(M9,1))+VALUE(LEFT(#REF!,1))+VALUE(LEFT(#REF!,1))+VALUE(LEFT(#REF!,1)))/8</f>
        <v>#VALUE!</v>
      </c>
      <c r="M10" s="59"/>
      <c r="N10" s="62"/>
      <c r="O10" s="17"/>
    </row>
    <row r="11" spans="1:32" s="28" customFormat="1" ht="22.5" customHeight="1" x14ac:dyDescent="0.2">
      <c r="B11" s="79"/>
      <c r="C11" s="92"/>
      <c r="D11" s="51"/>
      <c r="E11" s="6" t="s">
        <v>52</v>
      </c>
      <c r="F11" s="7" t="s">
        <v>110</v>
      </c>
      <c r="G11" s="57" t="e">
        <f>(VALUE(LEFT(#REF!,1))+VALUE(LEFT(D10,1))+VALUE(LEFT(E10,1))+VALUE(LEFT(F10,1))+VALUE(LEFT(H10,1))+VALUE(LEFT(I10,1))+VALUE(LEFT(J10,1))+VALUE(LEFT(K10,1)))/8</f>
        <v>#REF!</v>
      </c>
      <c r="H11" s="59"/>
      <c r="I11" s="53"/>
      <c r="J11" s="6" t="s">
        <v>53</v>
      </c>
      <c r="K11" s="7" t="s">
        <v>98</v>
      </c>
      <c r="L11" s="57" t="e">
        <f>(VALUE(LEFT(H10,1))+VALUE(LEFT(I10,1))+VALUE(LEFT(J10,1))+VALUE(LEFT(K10,1))+VALUE(LEFT(M10,1))+VALUE(LEFT(#REF!,1))+VALUE(LEFT(#REF!,1))+VALUE(LEFT(#REF!,1)))/8</f>
        <v>#VALUE!</v>
      </c>
      <c r="M11" s="59"/>
      <c r="N11" s="62"/>
      <c r="O11" s="17"/>
      <c r="T11" s="55" t="s">
        <v>55</v>
      </c>
      <c r="U11" s="56"/>
    </row>
    <row r="12" spans="1:32" s="28" customFormat="1" ht="22.5" customHeight="1" x14ac:dyDescent="0.2">
      <c r="B12" s="79"/>
      <c r="C12" s="92"/>
      <c r="D12" s="51"/>
      <c r="E12" s="6" t="s">
        <v>56</v>
      </c>
      <c r="F12" s="7" t="s">
        <v>105</v>
      </c>
      <c r="G12" s="57" t="e">
        <f>(VALUE(LEFT(#REF!,1))+VALUE(LEFT(D11,1))+VALUE(LEFT(E11,1))+VALUE(LEFT(F11,1))+VALUE(LEFT(H11,1))+VALUE(LEFT(I11,1))+VALUE(LEFT(J11,1))+VALUE(LEFT(K11,1)))/8</f>
        <v>#REF!</v>
      </c>
      <c r="H12" s="59"/>
      <c r="I12" s="53"/>
      <c r="J12" s="6" t="s">
        <v>58</v>
      </c>
      <c r="K12" s="7" t="s">
        <v>59</v>
      </c>
      <c r="L12" s="57" t="e">
        <f>(VALUE(LEFT(H11,1))+VALUE(LEFT(I11,1))+VALUE(LEFT(J11,1))+VALUE(LEFT(K11,1))+VALUE(LEFT(M11,1))+VALUE(LEFT(#REF!,1))+VALUE(LEFT(#REF!,1))+VALUE(LEFT(#REF!,1)))/8</f>
        <v>#VALUE!</v>
      </c>
      <c r="M12" s="59"/>
      <c r="N12" s="62"/>
      <c r="O12" s="17"/>
      <c r="T12" s="29" t="s">
        <v>60</v>
      </c>
      <c r="U12" s="37" t="s">
        <v>35</v>
      </c>
    </row>
    <row r="13" spans="1:32" s="28" customFormat="1" ht="22.5" customHeight="1" x14ac:dyDescent="0.2">
      <c r="B13" s="80"/>
      <c r="C13" s="93"/>
      <c r="D13" s="51"/>
      <c r="E13" s="6" t="s">
        <v>61</v>
      </c>
      <c r="F13" s="7" t="s">
        <v>166</v>
      </c>
      <c r="G13" s="58" t="e">
        <f>(VALUE(LEFT(#REF!,1))+VALUE(LEFT(D12,1))+VALUE(LEFT(E12,1))+VALUE(LEFT(F12,1))+VALUE(LEFT(H12,1))+VALUE(LEFT(I12,1))+VALUE(LEFT(J12,1))+VALUE(LEFT(K12,1)))/8</f>
        <v>#REF!</v>
      </c>
      <c r="H13" s="60"/>
      <c r="I13" s="54"/>
      <c r="J13" s="6" t="s">
        <v>63</v>
      </c>
      <c r="K13" s="7" t="s">
        <v>160</v>
      </c>
      <c r="L13" s="58" t="e">
        <f>(VALUE(LEFT(H12,1))+VALUE(LEFT(I12,1))+VALUE(LEFT(J12,1))+VALUE(LEFT(K12,1))+VALUE(LEFT(M12,1))+VALUE(LEFT(#REF!,1))+VALUE(LEFT(#REF!,1))+VALUE(LEFT(#REF!,1)))/8</f>
        <v>#VALUE!</v>
      </c>
      <c r="M13" s="60"/>
      <c r="N13" s="63"/>
      <c r="O13" s="17"/>
      <c r="T13" s="29" t="s">
        <v>65</v>
      </c>
      <c r="U13" s="30" t="s">
        <v>28</v>
      </c>
    </row>
    <row r="14" spans="1:32" ht="45" x14ac:dyDescent="0.2">
      <c r="B14" s="99" t="s">
        <v>162</v>
      </c>
      <c r="C14" s="38" t="s">
        <v>167</v>
      </c>
      <c r="D14" s="58" t="s">
        <v>70</v>
      </c>
      <c r="E14" s="23" t="s">
        <v>23</v>
      </c>
      <c r="F14" s="24" t="s">
        <v>145</v>
      </c>
      <c r="G14" s="57">
        <f>(VALUE(LEFT(F14,1))+VALUE(LEFT(F15,1))+VALUE(LEFT(F16,1))+VALUE(LEFT(F17,1))+VALUE(LEFT(F18,1))+VALUE(LEFT(F19,1))+VALUE(LEFT(F20,1))+VALUE(LEFT(F21,1)))/8</f>
        <v>7.25</v>
      </c>
      <c r="H14" s="59" t="str">
        <f>IF(G14&lt;3,$U$12,IF(G14&lt;6,$U$13,$U$14))</f>
        <v>HIGH</v>
      </c>
      <c r="I14" s="102" t="s">
        <v>25</v>
      </c>
      <c r="J14" s="23" t="s">
        <v>26</v>
      </c>
      <c r="K14" s="24" t="s">
        <v>168</v>
      </c>
      <c r="L14" s="57">
        <f>(VALUE(LEFT(K14,1))+VALUE(LEFT(K15,1))+VALUE(LEFT(K16,1))+VALUE(LEFT(K17,1))+VALUE(LEFT(K18,1))+VALUE(LEFT(K19,1))+VALUE(LEFT(K20,1))+VALUE(LEFT(K21,1)))/8</f>
        <v>3.625</v>
      </c>
      <c r="M14" s="59" t="str">
        <f>IF(L14&lt;3,$U$12,IF(L14&lt;6,$U$13,$U$14))</f>
        <v>MEDIUM</v>
      </c>
      <c r="N14" s="62" t="str">
        <f>IF(AND(H14=$U$14,M14=$U$14),$U$5,IF(AND(H14=$U$14,M14=$U$13),$U$6,IF(AND(H14=$U$14,M14=$U$12),$U$7,IF(AND(H14=$U$13,M14=$U$14),$T$5,IF(AND(H14=$U$13,M14=$U$13),$T$6,IF(AND(H14=$U$13,M14=$U$12),$T$7,IF(AND(H14=$U$12,M14=$U$14),$S$5,IF(AND(H14=$U$12,M14=$U$13),$S$6,IF(AND(H14=$U$12,M14=$U$12),$S$7)))))))))</f>
        <v>High</v>
      </c>
      <c r="Q14" s="28"/>
      <c r="R14" s="28"/>
      <c r="S14" s="28"/>
      <c r="T14" s="29" t="s">
        <v>66</v>
      </c>
      <c r="U14" s="32" t="s">
        <v>15</v>
      </c>
    </row>
    <row r="15" spans="1:32" ht="22.5" x14ac:dyDescent="0.2">
      <c r="A15" s="28" t="s">
        <v>169</v>
      </c>
      <c r="B15" s="100"/>
      <c r="C15" s="94" t="s">
        <v>170</v>
      </c>
      <c r="D15" s="95"/>
      <c r="E15" s="6" t="s">
        <v>31</v>
      </c>
      <c r="F15" s="7" t="s">
        <v>77</v>
      </c>
      <c r="G15" s="57" t="e">
        <f>(VALUE(LEFT(#REF!,1))+VALUE(LEFT(D14,1))+VALUE(LEFT(E14,1))+VALUE(LEFT(F14,1))+VALUE(LEFT(H14,1))+VALUE(LEFT(I14,1))+VALUE(LEFT(J14,1))+VALUE(LEFT(K14,1)))/8</f>
        <v>#REF!</v>
      </c>
      <c r="H15" s="59"/>
      <c r="I15" s="97"/>
      <c r="J15" s="6" t="s">
        <v>33</v>
      </c>
      <c r="K15" s="7" t="s">
        <v>87</v>
      </c>
      <c r="L15" s="57" t="e">
        <f>(VALUE(LEFT(H14,1))+VALUE(LEFT(I14,1))+VALUE(LEFT(J14,1))+VALUE(LEFT(K14,1))+VALUE(LEFT(M14,1))+VALUE(LEFT(#REF!,1))+VALUE(LEFT(#REF!,1))+VALUE(LEFT(P22,1)))/8</f>
        <v>#VALUE!</v>
      </c>
      <c r="M15" s="59"/>
      <c r="N15" s="62"/>
    </row>
    <row r="16" spans="1:32" ht="45" x14ac:dyDescent="0.2">
      <c r="B16" s="100"/>
      <c r="C16" s="92"/>
      <c r="D16" s="95"/>
      <c r="E16" s="6" t="s">
        <v>37</v>
      </c>
      <c r="F16" s="7" t="s">
        <v>131</v>
      </c>
      <c r="G16" s="57" t="e">
        <f>(VALUE(LEFT(#REF!,1))+VALUE(LEFT(D15,1))+VALUE(LEFT(E15,1))+VALUE(LEFT(F15,1))+VALUE(LEFT(H15,1))+VALUE(LEFT(I15,1))+VALUE(LEFT(J15,1))+VALUE(LEFT(K15,1)))/8</f>
        <v>#REF!</v>
      </c>
      <c r="H16" s="59"/>
      <c r="I16" s="97"/>
      <c r="J16" s="6" t="s">
        <v>39</v>
      </c>
      <c r="K16" s="7" t="s">
        <v>108</v>
      </c>
      <c r="L16" s="57" t="e">
        <f>(VALUE(LEFT(H15,1))+VALUE(LEFT(I15,1))+VALUE(LEFT(J15,1))+VALUE(LEFT(K15,1))+VALUE(LEFT(M15,1))+VALUE(LEFT(#REF!,1))+VALUE(LEFT(#REF!,1))+VALUE(LEFT(P23,1)))/8</f>
        <v>#VALUE!</v>
      </c>
      <c r="M16" s="59"/>
      <c r="N16" s="62"/>
    </row>
    <row r="17" spans="1:14" ht="22.5" x14ac:dyDescent="0.2">
      <c r="B17" s="100"/>
      <c r="C17" s="92"/>
      <c r="D17" s="95"/>
      <c r="E17" s="6" t="s">
        <v>41</v>
      </c>
      <c r="F17" s="7" t="s">
        <v>96</v>
      </c>
      <c r="G17" s="57" t="e">
        <f>(VALUE(LEFT(#REF!,1))+VALUE(LEFT(D16,1))+VALUE(LEFT(E16,1))+VALUE(LEFT(F16,1))+VALUE(LEFT(H16,1))+VALUE(LEFT(I16,1))+VALUE(LEFT(J16,1))+VALUE(LEFT(K16,1)))/8</f>
        <v>#REF!</v>
      </c>
      <c r="H17" s="59"/>
      <c r="I17" s="98"/>
      <c r="J17" s="6" t="s">
        <v>43</v>
      </c>
      <c r="K17" s="7" t="s">
        <v>78</v>
      </c>
      <c r="L17" s="57" t="e">
        <f>(VALUE(LEFT(H16,1))+VALUE(LEFT(I16,1))+VALUE(LEFT(J16,1))+VALUE(LEFT(K16,1))+VALUE(LEFT(M16,1))+VALUE(LEFT(#REF!,1))+VALUE(LEFT(#REF!,1))+VALUE(LEFT(P24,1)))/8</f>
        <v>#VALUE!</v>
      </c>
      <c r="M17" s="59"/>
      <c r="N17" s="62"/>
    </row>
    <row r="18" spans="1:14" ht="22.5" x14ac:dyDescent="0.2">
      <c r="B18" s="100"/>
      <c r="C18" s="92"/>
      <c r="D18" s="95" t="s">
        <v>46</v>
      </c>
      <c r="E18" s="6" t="s">
        <v>47</v>
      </c>
      <c r="F18" s="7" t="s">
        <v>109</v>
      </c>
      <c r="G18" s="57" t="e">
        <f>(VALUE(LEFT(#REF!,1))+VALUE(LEFT(D17,1))+VALUE(LEFT(E17,1))+VALUE(LEFT(F17,1))+VALUE(LEFT(H17,1))+VALUE(LEFT(I17,1))+VALUE(LEFT(J17,1))+VALUE(LEFT(K17,1)))/8</f>
        <v>#REF!</v>
      </c>
      <c r="H18" s="59"/>
      <c r="I18" s="96" t="s">
        <v>49</v>
      </c>
      <c r="J18" s="6" t="s">
        <v>50</v>
      </c>
      <c r="K18" s="7" t="s">
        <v>97</v>
      </c>
      <c r="L18" s="57" t="e">
        <f>(VALUE(LEFT(H17,1))+VALUE(LEFT(I17,1))+VALUE(LEFT(J17,1))+VALUE(LEFT(K17,1))+VALUE(LEFT(M17,1))+VALUE(LEFT(#REF!,1))+VALUE(LEFT(#REF!,1))+VALUE(LEFT(P25,1)))/8</f>
        <v>#VALUE!</v>
      </c>
      <c r="M18" s="59"/>
      <c r="N18" s="62"/>
    </row>
    <row r="19" spans="1:14" ht="22.5" x14ac:dyDescent="0.2">
      <c r="B19" s="100"/>
      <c r="C19" s="92"/>
      <c r="D19" s="95"/>
      <c r="E19" s="6" t="s">
        <v>52</v>
      </c>
      <c r="F19" s="7" t="s">
        <v>110</v>
      </c>
      <c r="G19" s="57" t="e">
        <f>(VALUE(LEFT(#REF!,1))+VALUE(LEFT(D18,1))+VALUE(LEFT(E18,1))+VALUE(LEFT(F18,1))+VALUE(LEFT(H18,1))+VALUE(LEFT(I18,1))+VALUE(LEFT(J18,1))+VALUE(LEFT(K18,1)))/8</f>
        <v>#REF!</v>
      </c>
      <c r="H19" s="59"/>
      <c r="I19" s="97"/>
      <c r="J19" s="6" t="s">
        <v>53</v>
      </c>
      <c r="K19" s="7" t="s">
        <v>98</v>
      </c>
      <c r="L19" s="57" t="e">
        <f>(VALUE(LEFT(H18,1))+VALUE(LEFT(I18,1))+VALUE(LEFT(J18,1))+VALUE(LEFT(K18,1))+VALUE(LEFT(M18,1))+VALUE(LEFT(#REF!,1))+VALUE(LEFT(#REF!,1))+VALUE(LEFT(P26,1)))/8</f>
        <v>#VALUE!</v>
      </c>
      <c r="M19" s="59"/>
      <c r="N19" s="62"/>
    </row>
    <row r="20" spans="1:14" ht="12.75" customHeight="1" x14ac:dyDescent="0.2">
      <c r="B20" s="100"/>
      <c r="C20" s="92"/>
      <c r="D20" s="95"/>
      <c r="E20" s="6" t="s">
        <v>56</v>
      </c>
      <c r="F20" s="7" t="s">
        <v>127</v>
      </c>
      <c r="G20" s="57" t="e">
        <f>(VALUE(LEFT(#REF!,1))+VALUE(LEFT(D19,1))+VALUE(LEFT(E19,1))+VALUE(LEFT(F19,1))+VALUE(LEFT(H19,1))+VALUE(LEFT(I19,1))+VALUE(LEFT(J19,1))+VALUE(LEFT(K19,1)))/8</f>
        <v>#REF!</v>
      </c>
      <c r="H20" s="59"/>
      <c r="I20" s="97"/>
      <c r="J20" s="6" t="s">
        <v>58</v>
      </c>
      <c r="K20" s="7" t="s">
        <v>59</v>
      </c>
      <c r="L20" s="57" t="e">
        <f>(VALUE(LEFT(H19,1))+VALUE(LEFT(I19,1))+VALUE(LEFT(J19,1))+VALUE(LEFT(K19,1))+VALUE(LEFT(M19,1))+VALUE(LEFT(#REF!,1))+VALUE(LEFT(#REF!,1))+VALUE(LEFT(P27,1)))/8</f>
        <v>#VALUE!</v>
      </c>
      <c r="M20" s="59"/>
      <c r="N20" s="62"/>
    </row>
    <row r="21" spans="1:14" ht="22.5" x14ac:dyDescent="0.2">
      <c r="B21" s="101"/>
      <c r="C21" s="93"/>
      <c r="D21" s="95"/>
      <c r="E21" s="6" t="s">
        <v>61</v>
      </c>
      <c r="F21" s="7" t="s">
        <v>141</v>
      </c>
      <c r="G21" s="58" t="e">
        <f>(VALUE(LEFT(#REF!,1))+VALUE(LEFT(D20,1))+VALUE(LEFT(E20,1))+VALUE(LEFT(F20,1))+VALUE(LEFT(H20,1))+VALUE(LEFT(I20,1))+VALUE(LEFT(J20,1))+VALUE(LEFT(K20,1)))/8</f>
        <v>#REF!</v>
      </c>
      <c r="H21" s="60"/>
      <c r="I21" s="98"/>
      <c r="J21" s="6" t="s">
        <v>63</v>
      </c>
      <c r="K21" s="7" t="s">
        <v>160</v>
      </c>
      <c r="L21" s="58" t="e">
        <f>(VALUE(LEFT(H20,1))+VALUE(LEFT(I20,1))+VALUE(LEFT(J20,1))+VALUE(LEFT(K20,1))+VALUE(LEFT(M20,1))+VALUE(LEFT(#REF!,1))+VALUE(LEFT(#REF!,1))+VALUE(LEFT(P28,1)))/8</f>
        <v>#VALUE!</v>
      </c>
      <c r="M21" s="60"/>
      <c r="N21" s="63"/>
    </row>
    <row r="22" spans="1:14" ht="22.5" x14ac:dyDescent="0.2">
      <c r="B22" s="99" t="s">
        <v>162</v>
      </c>
      <c r="C22" s="38" t="s">
        <v>171</v>
      </c>
      <c r="D22" s="58" t="s">
        <v>70</v>
      </c>
      <c r="E22" s="23" t="s">
        <v>23</v>
      </c>
      <c r="F22" s="24" t="s">
        <v>91</v>
      </c>
      <c r="G22" s="57">
        <f>(VALUE(LEFT(F22,1))+VALUE(LEFT(F23,1))+VALUE(LEFT(F24,1))+VALUE(LEFT(F25,1))+VALUE(LEFT(F26,1))+VALUE(LEFT(F27,1))+VALUE(LEFT(F28,1))+VALUE(LEFT(F29,1)))/8</f>
        <v>6.25</v>
      </c>
      <c r="H22" s="59" t="str">
        <f>IF(G22&lt;3,$U$12,IF(G22&lt;6,$U$13,$U$14))</f>
        <v>HIGH</v>
      </c>
      <c r="I22" s="102" t="s">
        <v>25</v>
      </c>
      <c r="J22" s="23" t="s">
        <v>26</v>
      </c>
      <c r="K22" s="24" t="s">
        <v>75</v>
      </c>
      <c r="L22" s="57">
        <f>(VALUE(LEFT(K22,1))+VALUE(LEFT(K23,1))+VALUE(LEFT(K24,1))+VALUE(LEFT(K25,1))+VALUE(LEFT(K26,1))+VALUE(LEFT(K27,1))+VALUE(LEFT(K28,1))+VALUE(LEFT(K29,1)))/8</f>
        <v>5.875</v>
      </c>
      <c r="M22" s="59" t="str">
        <f>IF(L22&lt;3,$U$12,IF(L22&lt;6,$U$13,$U$14))</f>
        <v>MEDIUM</v>
      </c>
      <c r="N22" s="62" t="str">
        <f>IF(AND(H22=$U$14,M22=$U$14),$U$5,IF(AND(H22=$U$14,M22=$U$13),$U$6,IF(AND(H22=$U$14,M22=$U$12),$U$7,IF(AND(H22=$U$13,M22=$U$14),$T$5,IF(AND(H22=$U$13,M22=$U$13),$T$6,IF(AND(H22=$U$13,M22=$U$12),$T$7,IF(AND(H22=$U$12,M22=$U$14),$S$5,IF(AND(H22=$U$12,M22=$U$13),$S$6,IF(AND(H22=$U$12,M22=$U$12),$S$7)))))))))</f>
        <v>High</v>
      </c>
    </row>
    <row r="23" spans="1:14" ht="22.5" x14ac:dyDescent="0.2">
      <c r="A23" t="s">
        <v>172</v>
      </c>
      <c r="B23" s="100"/>
      <c r="C23" s="94" t="s">
        <v>173</v>
      </c>
      <c r="D23" s="95"/>
      <c r="E23" s="6" t="s">
        <v>31</v>
      </c>
      <c r="F23" s="7" t="s">
        <v>77</v>
      </c>
      <c r="G23" s="57" t="e">
        <f>(VALUE(LEFT(#REF!,1))+VALUE(LEFT(D22,1))+VALUE(LEFT(E22,1))+VALUE(LEFT(F22,1))+VALUE(LEFT(H22,1))+VALUE(LEFT(I22,1))+VALUE(LEFT(J22,1))+VALUE(LEFT(K22,1)))/8</f>
        <v>#REF!</v>
      </c>
      <c r="H23" s="59"/>
      <c r="I23" s="97"/>
      <c r="J23" s="6" t="s">
        <v>33</v>
      </c>
      <c r="K23" s="7" t="s">
        <v>174</v>
      </c>
      <c r="L23" s="57" t="e">
        <f>(VALUE(LEFT(H22,1))+VALUE(LEFT(I22,1))+VALUE(LEFT(J22,1))+VALUE(LEFT(K22,1))+VALUE(LEFT(M22,1))+VALUE(LEFT(#REF!,1))+VALUE(LEFT(#REF!,1))+VALUE(LEFT(P30,1)))/8</f>
        <v>#VALUE!</v>
      </c>
      <c r="M23" s="59"/>
      <c r="N23" s="62"/>
    </row>
    <row r="24" spans="1:14" ht="22.5" x14ac:dyDescent="0.2">
      <c r="B24" s="100"/>
      <c r="C24" s="92"/>
      <c r="D24" s="95"/>
      <c r="E24" s="6" t="s">
        <v>37</v>
      </c>
      <c r="F24" s="7" t="s">
        <v>38</v>
      </c>
      <c r="G24" s="57" t="e">
        <f>(VALUE(LEFT(#REF!,1))+VALUE(LEFT(D23,1))+VALUE(LEFT(E23,1))+VALUE(LEFT(F23,1))+VALUE(LEFT(H23,1))+VALUE(LEFT(I23,1))+VALUE(LEFT(J23,1))+VALUE(LEFT(K23,1)))/8</f>
        <v>#REF!</v>
      </c>
      <c r="H24" s="59"/>
      <c r="I24" s="97"/>
      <c r="J24" s="6" t="s">
        <v>39</v>
      </c>
      <c r="K24" s="7" t="s">
        <v>40</v>
      </c>
      <c r="L24" s="57" t="e">
        <f>(VALUE(LEFT(H23,1))+VALUE(LEFT(I23,1))+VALUE(LEFT(J23,1))+VALUE(LEFT(K23,1))+VALUE(LEFT(M23,1))+VALUE(LEFT(#REF!,1))+VALUE(LEFT(#REF!,1))+VALUE(LEFT(P31,1)))/8</f>
        <v>#VALUE!</v>
      </c>
      <c r="M24" s="59"/>
      <c r="N24" s="62"/>
    </row>
    <row r="25" spans="1:14" ht="22.5" x14ac:dyDescent="0.2">
      <c r="B25" s="100"/>
      <c r="C25" s="92"/>
      <c r="D25" s="95"/>
      <c r="E25" s="6" t="s">
        <v>41</v>
      </c>
      <c r="F25" s="7" t="s">
        <v>42</v>
      </c>
      <c r="G25" s="57" t="e">
        <f>(VALUE(LEFT(#REF!,1))+VALUE(LEFT(D24,1))+VALUE(LEFT(E24,1))+VALUE(LEFT(F24,1))+VALUE(LEFT(H24,1))+VALUE(LEFT(I24,1))+VALUE(LEFT(J24,1))+VALUE(LEFT(K24,1)))/8</f>
        <v>#REF!</v>
      </c>
      <c r="H25" s="59"/>
      <c r="I25" s="98"/>
      <c r="J25" s="6" t="s">
        <v>43</v>
      </c>
      <c r="K25" s="7" t="s">
        <v>126</v>
      </c>
      <c r="L25" s="57" t="e">
        <f>(VALUE(LEFT(H24,1))+VALUE(LEFT(I24,1))+VALUE(LEFT(J24,1))+VALUE(LEFT(K24,1))+VALUE(LEFT(M24,1))+VALUE(LEFT(#REF!,1))+VALUE(LEFT(#REF!,1))+VALUE(LEFT(P32,1)))/8</f>
        <v>#VALUE!</v>
      </c>
      <c r="M25" s="59"/>
      <c r="N25" s="62"/>
    </row>
    <row r="26" spans="1:14" ht="22.5" x14ac:dyDescent="0.2">
      <c r="B26" s="100"/>
      <c r="C26" s="92"/>
      <c r="D26" s="95" t="s">
        <v>46</v>
      </c>
      <c r="E26" s="6" t="s">
        <v>47</v>
      </c>
      <c r="F26" s="7" t="s">
        <v>109</v>
      </c>
      <c r="G26" s="57" t="e">
        <f>(VALUE(LEFT(#REF!,1))+VALUE(LEFT(D25,1))+VALUE(LEFT(E25,1))+VALUE(LEFT(F25,1))+VALUE(LEFT(H25,1))+VALUE(LEFT(I25,1))+VALUE(LEFT(J25,1))+VALUE(LEFT(K25,1)))/8</f>
        <v>#REF!</v>
      </c>
      <c r="H26" s="59"/>
      <c r="I26" s="96" t="s">
        <v>49</v>
      </c>
      <c r="J26" s="6" t="s">
        <v>50</v>
      </c>
      <c r="K26" s="7" t="s">
        <v>51</v>
      </c>
      <c r="L26" s="57" t="e">
        <f>(VALUE(LEFT(H25,1))+VALUE(LEFT(I25,1))+VALUE(LEFT(J25,1))+VALUE(LEFT(K25,1))+VALUE(LEFT(M25,1))+VALUE(LEFT(#REF!,1))+VALUE(LEFT(#REF!,1))+VALUE(LEFT(P33,1)))/8</f>
        <v>#VALUE!</v>
      </c>
      <c r="M26" s="59"/>
      <c r="N26" s="62"/>
    </row>
    <row r="27" spans="1:14" ht="22.5" x14ac:dyDescent="0.2">
      <c r="B27" s="100"/>
      <c r="C27" s="92"/>
      <c r="D27" s="95"/>
      <c r="E27" s="6" t="s">
        <v>52</v>
      </c>
      <c r="F27" s="7" t="s">
        <v>110</v>
      </c>
      <c r="G27" s="57" t="e">
        <f>(VALUE(LEFT(#REF!,1))+VALUE(LEFT(D26,1))+VALUE(LEFT(E26,1))+VALUE(LEFT(F26,1))+VALUE(LEFT(H26,1))+VALUE(LEFT(I26,1))+VALUE(LEFT(J26,1))+VALUE(LEFT(K26,1)))/8</f>
        <v>#REF!</v>
      </c>
      <c r="H27" s="59"/>
      <c r="I27" s="97"/>
      <c r="J27" s="6" t="s">
        <v>53</v>
      </c>
      <c r="K27" s="7" t="s">
        <v>98</v>
      </c>
      <c r="L27" s="57" t="e">
        <f>(VALUE(LEFT(H26,1))+VALUE(LEFT(I26,1))+VALUE(LEFT(J26,1))+VALUE(LEFT(K26,1))+VALUE(LEFT(M26,1))+VALUE(LEFT(#REF!,1))+VALUE(LEFT(#REF!,1))+VALUE(LEFT(P34,1)))/8</f>
        <v>#VALUE!</v>
      </c>
      <c r="M27" s="59"/>
      <c r="N27" s="62"/>
    </row>
    <row r="28" spans="1:14" ht="22.5" x14ac:dyDescent="0.2">
      <c r="B28" s="100"/>
      <c r="C28" s="92"/>
      <c r="D28" s="95"/>
      <c r="E28" s="6" t="s">
        <v>56</v>
      </c>
      <c r="F28" s="7" t="s">
        <v>127</v>
      </c>
      <c r="G28" s="57" t="e">
        <f>(VALUE(LEFT(#REF!,1))+VALUE(LEFT(D27,1))+VALUE(LEFT(E27,1))+VALUE(LEFT(F27,1))+VALUE(LEFT(H27,1))+VALUE(LEFT(I27,1))+VALUE(LEFT(J27,1))+VALUE(LEFT(K27,1)))/8</f>
        <v>#REF!</v>
      </c>
      <c r="H28" s="59"/>
      <c r="I28" s="97"/>
      <c r="J28" s="6" t="s">
        <v>58</v>
      </c>
      <c r="K28" s="7" t="s">
        <v>59</v>
      </c>
      <c r="L28" s="57" t="e">
        <f>(VALUE(LEFT(H27,1))+VALUE(LEFT(I27,1))+VALUE(LEFT(J27,1))+VALUE(LEFT(K27,1))+VALUE(LEFT(M27,1))+VALUE(LEFT(#REF!,1))+VALUE(LEFT(#REF!,1))+VALUE(LEFT(P35,1)))/8</f>
        <v>#VALUE!</v>
      </c>
      <c r="M28" s="59"/>
      <c r="N28" s="62"/>
    </row>
    <row r="29" spans="1:14" ht="22.5" x14ac:dyDescent="0.2">
      <c r="B29" s="101"/>
      <c r="C29" s="93"/>
      <c r="D29" s="95"/>
      <c r="E29" s="6" t="s">
        <v>61</v>
      </c>
      <c r="F29" s="7" t="s">
        <v>141</v>
      </c>
      <c r="G29" s="58" t="e">
        <f>(VALUE(LEFT(#REF!,1))+VALUE(LEFT(D28,1))+VALUE(LEFT(E28,1))+VALUE(LEFT(F28,1))+VALUE(LEFT(H28,1))+VALUE(LEFT(I28,1))+VALUE(LEFT(J28,1))+VALUE(LEFT(K28,1)))/8</f>
        <v>#REF!</v>
      </c>
      <c r="H29" s="60"/>
      <c r="I29" s="98"/>
      <c r="J29" s="6" t="s">
        <v>63</v>
      </c>
      <c r="K29" s="7" t="s">
        <v>64</v>
      </c>
      <c r="L29" s="58" t="e">
        <f>(VALUE(LEFT(H28,1))+VALUE(LEFT(I28,1))+VALUE(LEFT(J28,1))+VALUE(LEFT(K28,1))+VALUE(LEFT(M28,1))+VALUE(LEFT(#REF!,1))+VALUE(LEFT(#REF!,1))+VALUE(LEFT(P36,1)))/8</f>
        <v>#VALUE!</v>
      </c>
      <c r="M29" s="60"/>
      <c r="N29" s="63"/>
    </row>
    <row r="30" spans="1:14" ht="45" x14ac:dyDescent="0.2">
      <c r="B30" s="78" t="s">
        <v>162</v>
      </c>
      <c r="C30" s="38" t="s">
        <v>175</v>
      </c>
      <c r="D30" s="58" t="s">
        <v>70</v>
      </c>
      <c r="E30" s="23" t="s">
        <v>23</v>
      </c>
      <c r="F30" s="24" t="s">
        <v>24</v>
      </c>
      <c r="G30" s="57">
        <f>(VALUE(LEFT(F30,1))+VALUE(LEFT(F31,1))+VALUE(LEFT(F32,1))+VALUE(LEFT(F33,1))+VALUE(LEFT(F34,1))+VALUE(LEFT(F35,1))+VALUE(LEFT(F36,1))+VALUE(LEFT(F37,1)))/8</f>
        <v>6.125</v>
      </c>
      <c r="H30" s="59" t="str">
        <f>IF(G30&lt;3,$U$12,IF(G30&lt;6,$U$13,$U$14))</f>
        <v>HIGH</v>
      </c>
      <c r="I30" s="102" t="s">
        <v>25</v>
      </c>
      <c r="J30" s="23" t="s">
        <v>26</v>
      </c>
      <c r="K30" s="24" t="s">
        <v>168</v>
      </c>
      <c r="L30" s="57">
        <f>(VALUE(LEFT(K30,1))+VALUE(LEFT(K31,1))+VALUE(LEFT(K32,1))+VALUE(LEFT(K33,1))+VALUE(LEFT(K34,1))+VALUE(LEFT(K35,1))+VALUE(LEFT(K36,1))+VALUE(LEFT(K37,1)))/8</f>
        <v>4.75</v>
      </c>
      <c r="M30" s="59" t="str">
        <f>IF(L30&lt;3,$U$12,IF(L30&lt;6,$U$13,$U$14))</f>
        <v>MEDIUM</v>
      </c>
      <c r="N30" s="62" t="str">
        <f>IF(AND(H30=$U$14,M30=$U$14),$U$5,IF(AND(H30=$U$14,M30=$U$13),$U$6,IF(AND(H30=$U$14,M30=$U$12),$U$7,IF(AND(H30=$U$13,M30=$U$14),$T$5,IF(AND(H30=$U$13,M30=$U$13),$T$6,IF(AND(H30=$U$13,M30=$U$12),$T$7,IF(AND(H30=$U$12,M30=$U$14),$S$5,IF(AND(H30=$U$12,M30=$U$13),$S$6,IF(AND(H30=$U$12,M30=$U$12),$S$7)))))))))</f>
        <v>High</v>
      </c>
    </row>
    <row r="31" spans="1:14" ht="22.5" x14ac:dyDescent="0.2">
      <c r="A31" t="s">
        <v>176</v>
      </c>
      <c r="B31" s="79"/>
      <c r="C31" s="94" t="s">
        <v>177</v>
      </c>
      <c r="D31" s="95"/>
      <c r="E31" s="6" t="s">
        <v>31</v>
      </c>
      <c r="F31" s="7" t="s">
        <v>77</v>
      </c>
      <c r="G31" s="57" t="e">
        <f>(VALUE(LEFT(#REF!,1))+VALUE(LEFT(D30,1))+VALUE(LEFT(E30,1))+VALUE(LEFT(F30,1))+VALUE(LEFT(H30,1))+VALUE(LEFT(I30,1))+VALUE(LEFT(J30,1))+VALUE(LEFT(K30,1)))/8</f>
        <v>#REF!</v>
      </c>
      <c r="H31" s="59"/>
      <c r="I31" s="97"/>
      <c r="J31" s="6" t="s">
        <v>33</v>
      </c>
      <c r="K31" s="7" t="s">
        <v>87</v>
      </c>
      <c r="L31" s="57" t="e">
        <f>(VALUE(LEFT(H30,1))+VALUE(LEFT(I30,1))+VALUE(LEFT(J30,1))+VALUE(LEFT(K30,1))+VALUE(LEFT(M30,1))+VALUE(LEFT(#REF!,1))+VALUE(LEFT(#REF!,1))+VALUE(LEFT(P38,1)))/8</f>
        <v>#VALUE!</v>
      </c>
      <c r="M31" s="59"/>
      <c r="N31" s="62"/>
    </row>
    <row r="32" spans="1:14" ht="22.5" x14ac:dyDescent="0.2">
      <c r="B32" s="79"/>
      <c r="C32" s="92"/>
      <c r="D32" s="95"/>
      <c r="E32" s="6" t="s">
        <v>37</v>
      </c>
      <c r="F32" s="7" t="s">
        <v>117</v>
      </c>
      <c r="G32" s="57" t="e">
        <f>(VALUE(LEFT(#REF!,1))+VALUE(LEFT(D31,1))+VALUE(LEFT(E31,1))+VALUE(LEFT(F31,1))+VALUE(LEFT(H31,1))+VALUE(LEFT(I31,1))+VALUE(LEFT(J31,1))+VALUE(LEFT(K31,1)))/8</f>
        <v>#REF!</v>
      </c>
      <c r="H32" s="59"/>
      <c r="I32" s="97"/>
      <c r="J32" s="6" t="s">
        <v>39</v>
      </c>
      <c r="K32" s="7" t="s">
        <v>40</v>
      </c>
      <c r="L32" s="57" t="e">
        <f>(VALUE(LEFT(H31,1))+VALUE(LEFT(I31,1))+VALUE(LEFT(J31,1))+VALUE(LEFT(K31,1))+VALUE(LEFT(M31,1))+VALUE(LEFT(#REF!,1))+VALUE(LEFT(#REF!,1))+VALUE(LEFT(P39,1)))/8</f>
        <v>#VALUE!</v>
      </c>
      <c r="M32" s="59"/>
      <c r="N32" s="62"/>
    </row>
    <row r="33" spans="1:14" ht="12.75" customHeight="1" x14ac:dyDescent="0.2">
      <c r="B33" s="79"/>
      <c r="C33" s="92"/>
      <c r="D33" s="95"/>
      <c r="E33" s="6" t="s">
        <v>41</v>
      </c>
      <c r="F33" s="7" t="s">
        <v>96</v>
      </c>
      <c r="G33" s="57" t="e">
        <f>(VALUE(LEFT(#REF!,1))+VALUE(LEFT(D32,1))+VALUE(LEFT(E32,1))+VALUE(LEFT(F32,1))+VALUE(LEFT(H32,1))+VALUE(LEFT(I32,1))+VALUE(LEFT(J32,1))+VALUE(LEFT(K32,1)))/8</f>
        <v>#REF!</v>
      </c>
      <c r="H33" s="59"/>
      <c r="I33" s="98"/>
      <c r="J33" s="6" t="s">
        <v>43</v>
      </c>
      <c r="K33" s="7" t="s">
        <v>126</v>
      </c>
      <c r="L33" s="57" t="e">
        <f>(VALUE(LEFT(H32,1))+VALUE(LEFT(I32,1))+VALUE(LEFT(J32,1))+VALUE(LEFT(K32,1))+VALUE(LEFT(M32,1))+VALUE(LEFT(#REF!,1))+VALUE(LEFT(#REF!,1))+VALUE(LEFT(P40,1)))/8</f>
        <v>#VALUE!</v>
      </c>
      <c r="M33" s="59"/>
      <c r="N33" s="62"/>
    </row>
    <row r="34" spans="1:14" ht="22.5" x14ac:dyDescent="0.2">
      <c r="B34" s="79"/>
      <c r="C34" s="92"/>
      <c r="D34" s="95" t="s">
        <v>46</v>
      </c>
      <c r="E34" s="6" t="s">
        <v>47</v>
      </c>
      <c r="F34" s="7" t="s">
        <v>109</v>
      </c>
      <c r="G34" s="57" t="e">
        <f>(VALUE(LEFT(#REF!,1))+VALUE(LEFT(D33,1))+VALUE(LEFT(E33,1))+VALUE(LEFT(F33,1))+VALUE(LEFT(H33,1))+VALUE(LEFT(I33,1))+VALUE(LEFT(J33,1))+VALUE(LEFT(K33,1)))/8</f>
        <v>#REF!</v>
      </c>
      <c r="H34" s="59"/>
      <c r="I34" s="96" t="s">
        <v>49</v>
      </c>
      <c r="J34" s="6" t="s">
        <v>50</v>
      </c>
      <c r="K34" s="7" t="s">
        <v>147</v>
      </c>
      <c r="L34" s="57" t="e">
        <f>(VALUE(LEFT(H33,1))+VALUE(LEFT(I33,1))+VALUE(LEFT(J33,1))+VALUE(LEFT(K33,1))+VALUE(LEFT(M33,1))+VALUE(LEFT(#REF!,1))+VALUE(LEFT(#REF!,1))+VALUE(LEFT(P41,1)))/8</f>
        <v>#VALUE!</v>
      </c>
      <c r="M34" s="59"/>
      <c r="N34" s="62"/>
    </row>
    <row r="35" spans="1:14" ht="22.5" x14ac:dyDescent="0.2">
      <c r="B35" s="79"/>
      <c r="C35" s="92"/>
      <c r="D35" s="95"/>
      <c r="E35" s="6" t="s">
        <v>52</v>
      </c>
      <c r="F35" s="7" t="s">
        <v>110</v>
      </c>
      <c r="G35" s="57" t="e">
        <f>(VALUE(LEFT(#REF!,1))+VALUE(LEFT(D34,1))+VALUE(LEFT(E34,1))+VALUE(LEFT(F34,1))+VALUE(LEFT(H34,1))+VALUE(LEFT(I34,1))+VALUE(LEFT(J34,1))+VALUE(LEFT(K34,1)))/8</f>
        <v>#REF!</v>
      </c>
      <c r="H35" s="59"/>
      <c r="I35" s="97"/>
      <c r="J35" s="6" t="s">
        <v>53</v>
      </c>
      <c r="K35" s="7" t="s">
        <v>98</v>
      </c>
      <c r="L35" s="57" t="e">
        <f>(VALUE(LEFT(H34,1))+VALUE(LEFT(I34,1))+VALUE(LEFT(J34,1))+VALUE(LEFT(K34,1))+VALUE(LEFT(M34,1))+VALUE(LEFT(#REF!,1))+VALUE(LEFT(#REF!,1))+VALUE(LEFT(P42,1)))/8</f>
        <v>#VALUE!</v>
      </c>
      <c r="M35" s="59"/>
      <c r="N35" s="62"/>
    </row>
    <row r="36" spans="1:14" ht="12.75" customHeight="1" x14ac:dyDescent="0.2">
      <c r="B36" s="79"/>
      <c r="C36" s="92"/>
      <c r="D36" s="95"/>
      <c r="E36" s="6" t="s">
        <v>56</v>
      </c>
      <c r="F36" s="7" t="s">
        <v>127</v>
      </c>
      <c r="G36" s="57" t="e">
        <f>(VALUE(LEFT(#REF!,1))+VALUE(LEFT(D35,1))+VALUE(LEFT(E35,1))+VALUE(LEFT(F35,1))+VALUE(LEFT(H35,1))+VALUE(LEFT(I35,1))+VALUE(LEFT(J35,1))+VALUE(LEFT(K35,1)))/8</f>
        <v>#REF!</v>
      </c>
      <c r="H36" s="59"/>
      <c r="I36" s="97"/>
      <c r="J36" s="6" t="s">
        <v>58</v>
      </c>
      <c r="K36" s="7" t="s">
        <v>59</v>
      </c>
      <c r="L36" s="57" t="e">
        <f>(VALUE(LEFT(H35,1))+VALUE(LEFT(I35,1))+VALUE(LEFT(J35,1))+VALUE(LEFT(K35,1))+VALUE(LEFT(M35,1))+VALUE(LEFT(#REF!,1))+VALUE(LEFT(#REF!,1))+VALUE(LEFT(P43,1)))/8</f>
        <v>#VALUE!</v>
      </c>
      <c r="M36" s="59"/>
      <c r="N36" s="62"/>
    </row>
    <row r="37" spans="1:14" ht="12.75" customHeight="1" x14ac:dyDescent="0.2">
      <c r="B37" s="80"/>
      <c r="C37" s="93"/>
      <c r="D37" s="95"/>
      <c r="E37" s="6" t="s">
        <v>61</v>
      </c>
      <c r="F37" s="7" t="s">
        <v>141</v>
      </c>
      <c r="G37" s="58" t="e">
        <f>(VALUE(LEFT(#REF!,1))+VALUE(LEFT(D36,1))+VALUE(LEFT(E36,1))+VALUE(LEFT(F36,1))+VALUE(LEFT(H36,1))+VALUE(LEFT(I36,1))+VALUE(LEFT(J36,1))+VALUE(LEFT(K36,1)))/8</f>
        <v>#REF!</v>
      </c>
      <c r="H37" s="60"/>
      <c r="I37" s="98"/>
      <c r="J37" s="6" t="s">
        <v>63</v>
      </c>
      <c r="K37" s="7" t="s">
        <v>92</v>
      </c>
      <c r="L37" s="58" t="e">
        <f>(VALUE(LEFT(H36,1))+VALUE(LEFT(I36,1))+VALUE(LEFT(J36,1))+VALUE(LEFT(K36,1))+VALUE(LEFT(M36,1))+VALUE(LEFT(#REF!,1))+VALUE(LEFT(#REF!,1))+VALUE(LEFT(P44,1)))/8</f>
        <v>#VALUE!</v>
      </c>
      <c r="M37" s="60"/>
      <c r="N37" s="63"/>
    </row>
    <row r="39" spans="1:14" ht="25.5" x14ac:dyDescent="0.2">
      <c r="B39" s="78" t="s">
        <v>178</v>
      </c>
      <c r="C39" s="38" t="s">
        <v>179</v>
      </c>
      <c r="D39" s="58" t="s">
        <v>70</v>
      </c>
      <c r="E39" s="23" t="s">
        <v>23</v>
      </c>
      <c r="F39" s="24" t="s">
        <v>91</v>
      </c>
      <c r="G39" s="57">
        <f>(VALUE(LEFT(F39,1))+VALUE(LEFT(F40,1))+VALUE(LEFT(F41,1))+VALUE(LEFT(F42,1))+VALUE(LEFT(F43,1))+VALUE(LEFT(F44,1))+VALUE(LEFT(F45,1))+VALUE(LEFT(F46,1)))/8</f>
        <v>5.375</v>
      </c>
      <c r="H39" s="59" t="str">
        <f>IF(G39&lt;3,$U$12,IF(G39&lt;6,$U$13,$U$14))</f>
        <v>MEDIUM</v>
      </c>
      <c r="I39" s="102" t="s">
        <v>25</v>
      </c>
      <c r="J39" s="23" t="s">
        <v>26</v>
      </c>
      <c r="K39" s="24" t="s">
        <v>75</v>
      </c>
      <c r="L39" s="57">
        <f>(VALUE(LEFT(K39,1))+VALUE(LEFT(K40,1))+VALUE(LEFT(K41,1))+VALUE(LEFT(K42,1))+VALUE(LEFT(K43,1))+VALUE(LEFT(K44,1))+VALUE(LEFT(K45,1))+VALUE(LEFT(K46,1)))/8</f>
        <v>6.125</v>
      </c>
      <c r="M39" s="59" t="str">
        <f>IF(L39&lt;3,$U$12,IF(L39&lt;6,$U$13,$U$14))</f>
        <v>HIGH</v>
      </c>
      <c r="N39" s="62" t="str">
        <f>IF(AND(H39=$U$14,M39=$U$14),$U$5,IF(AND(H39=$U$14,M39=$U$13),$U$6,IF(AND(H39=$U$14,M39=$U$12),$U$7,IF(AND(H39=$U$13,M39=$U$14),$T$5,IF(AND(H39=$U$13,M39=$U$13),$T$6,IF(AND(H39=$U$13,M39=$U$12),$T$7,IF(AND(H39=$U$12,M39=$U$14),$S$5,IF(AND(H39=$U$12,M39=$U$13),$S$6,IF(AND(H39=$U$12,M39=$U$12),$S$7)))))))))</f>
        <v>High</v>
      </c>
    </row>
    <row r="40" spans="1:14" ht="29.25" customHeight="1" x14ac:dyDescent="0.2">
      <c r="A40" t="s">
        <v>180</v>
      </c>
      <c r="B40" s="79"/>
      <c r="C40" s="94" t="s">
        <v>181</v>
      </c>
      <c r="D40" s="95"/>
      <c r="E40" s="6" t="s">
        <v>31</v>
      </c>
      <c r="F40" s="7" t="s">
        <v>77</v>
      </c>
      <c r="G40" s="57" t="e">
        <f>(VALUE(LEFT(#REF!,1))+VALUE(LEFT(D39,1))+VALUE(LEFT(E39,1))+VALUE(LEFT(F39,1))+VALUE(LEFT(H39,1))+VALUE(LEFT(I39,1))+VALUE(LEFT(J39,1))+VALUE(LEFT(K39,1)))/8</f>
        <v>#REF!</v>
      </c>
      <c r="H40" s="59"/>
      <c r="I40" s="97"/>
      <c r="J40" s="6" t="s">
        <v>33</v>
      </c>
      <c r="K40" s="7" t="s">
        <v>165</v>
      </c>
      <c r="L40" s="57" t="e">
        <f>(VALUE(LEFT(H39,1))+VALUE(LEFT(I39,1))+VALUE(LEFT(J39,1))+VALUE(LEFT(K39,1))+VALUE(LEFT(M39,1))+VALUE(LEFT(#REF!,1))+VALUE(LEFT(#REF!,1))+VALUE(LEFT(P47,1)))/8</f>
        <v>#VALUE!</v>
      </c>
      <c r="M40" s="59"/>
      <c r="N40" s="62"/>
    </row>
    <row r="41" spans="1:14" ht="22.5" x14ac:dyDescent="0.2">
      <c r="B41" s="79"/>
      <c r="C41" s="92"/>
      <c r="D41" s="95"/>
      <c r="E41" s="6" t="s">
        <v>37</v>
      </c>
      <c r="F41" s="7" t="s">
        <v>182</v>
      </c>
      <c r="G41" s="57" t="e">
        <f>(VALUE(LEFT(#REF!,1))+VALUE(LEFT(D40,1))+VALUE(LEFT(E40,1))+VALUE(LEFT(F40,1))+VALUE(LEFT(H40,1))+VALUE(LEFT(I40,1))+VALUE(LEFT(J40,1))+VALUE(LEFT(K40,1)))/8</f>
        <v>#REF!</v>
      </c>
      <c r="H41" s="59"/>
      <c r="I41" s="97"/>
      <c r="J41" s="6" t="s">
        <v>39</v>
      </c>
      <c r="K41" s="7" t="s">
        <v>40</v>
      </c>
      <c r="L41" s="57" t="e">
        <f>(VALUE(LEFT(H40,1))+VALUE(LEFT(I40,1))+VALUE(LEFT(J40,1))+VALUE(LEFT(K40,1))+VALUE(LEFT(M40,1))+VALUE(LEFT(#REF!,1))+VALUE(LEFT(#REF!,1))+VALUE(LEFT(P48,1)))/8</f>
        <v>#VALUE!</v>
      </c>
      <c r="M41" s="59"/>
      <c r="N41" s="62"/>
    </row>
    <row r="42" spans="1:14" ht="12.75" customHeight="1" x14ac:dyDescent="0.2">
      <c r="B42" s="79"/>
      <c r="C42" s="92"/>
      <c r="D42" s="95"/>
      <c r="E42" s="6" t="s">
        <v>41</v>
      </c>
      <c r="F42" s="7" t="s">
        <v>42</v>
      </c>
      <c r="G42" s="57" t="e">
        <f>(VALUE(LEFT(#REF!,1))+VALUE(LEFT(D41,1))+VALUE(LEFT(E41,1))+VALUE(LEFT(F41,1))+VALUE(LEFT(H41,1))+VALUE(LEFT(I41,1))+VALUE(LEFT(J41,1))+VALUE(LEFT(K41,1)))/8</f>
        <v>#REF!</v>
      </c>
      <c r="H42" s="59"/>
      <c r="I42" s="98"/>
      <c r="J42" s="6" t="s">
        <v>43</v>
      </c>
      <c r="K42" s="7" t="s">
        <v>126</v>
      </c>
      <c r="L42" s="57" t="e">
        <f>(VALUE(LEFT(H41,1))+VALUE(LEFT(I41,1))+VALUE(LEFT(J41,1))+VALUE(LEFT(K41,1))+VALUE(LEFT(M41,1))+VALUE(LEFT(#REF!,1))+VALUE(LEFT(#REF!,1))+VALUE(LEFT(P49,1)))/8</f>
        <v>#VALUE!</v>
      </c>
      <c r="M42" s="59"/>
      <c r="N42" s="62"/>
    </row>
    <row r="43" spans="1:14" ht="12.75" customHeight="1" x14ac:dyDescent="0.2">
      <c r="B43" s="79"/>
      <c r="C43" s="92"/>
      <c r="D43" s="95" t="s">
        <v>46</v>
      </c>
      <c r="E43" s="6" t="s">
        <v>47</v>
      </c>
      <c r="F43" s="7" t="s">
        <v>109</v>
      </c>
      <c r="G43" s="57" t="e">
        <f>(VALUE(LEFT(#REF!,1))+VALUE(LEFT(D42,1))+VALUE(LEFT(E42,1))+VALUE(LEFT(F42,1))+VALUE(LEFT(H42,1))+VALUE(LEFT(I42,1))+VALUE(LEFT(J42,1))+VALUE(LEFT(K42,1)))/8</f>
        <v>#REF!</v>
      </c>
      <c r="H43" s="59"/>
      <c r="I43" s="96" t="s">
        <v>49</v>
      </c>
      <c r="J43" s="6" t="s">
        <v>50</v>
      </c>
      <c r="K43" s="7" t="s">
        <v>182</v>
      </c>
      <c r="L43" s="57" t="e">
        <f>(VALUE(LEFT(H42,1))+VALUE(LEFT(I42,1))+VALUE(LEFT(J42,1))+VALUE(LEFT(K42,1))+VALUE(LEFT(M42,1))+VALUE(LEFT(#REF!,1))+VALUE(LEFT(#REF!,1))+VALUE(LEFT(P50,1)))/8</f>
        <v>#VALUE!</v>
      </c>
      <c r="M43" s="59"/>
      <c r="N43" s="62"/>
    </row>
    <row r="44" spans="1:14" ht="22.5" x14ac:dyDescent="0.2">
      <c r="B44" s="79"/>
      <c r="C44" s="92"/>
      <c r="D44" s="95"/>
      <c r="E44" s="6" t="s">
        <v>52</v>
      </c>
      <c r="F44" s="7" t="s">
        <v>48</v>
      </c>
      <c r="G44" s="57" t="e">
        <f>(VALUE(LEFT(#REF!,1))+VALUE(LEFT(D43,1))+VALUE(LEFT(E43,1))+VALUE(LEFT(F43,1))+VALUE(LEFT(H43,1))+VALUE(LEFT(I43,1))+VALUE(LEFT(J43,1))+VALUE(LEFT(K43,1)))/8</f>
        <v>#REF!</v>
      </c>
      <c r="H44" s="59"/>
      <c r="I44" s="97"/>
      <c r="J44" s="6" t="s">
        <v>53</v>
      </c>
      <c r="K44" s="7" t="s">
        <v>98</v>
      </c>
      <c r="L44" s="57" t="e">
        <f>(VALUE(LEFT(H43,1))+VALUE(LEFT(I43,1))+VALUE(LEFT(J43,1))+VALUE(LEFT(K43,1))+VALUE(LEFT(M43,1))+VALUE(LEFT(#REF!,1))+VALUE(LEFT(#REF!,1))+VALUE(LEFT(P51,1)))/8</f>
        <v>#VALUE!</v>
      </c>
      <c r="M44" s="59"/>
      <c r="N44" s="62"/>
    </row>
    <row r="45" spans="1:14" ht="12.75" customHeight="1" x14ac:dyDescent="0.2">
      <c r="B45" s="79"/>
      <c r="C45" s="92"/>
      <c r="D45" s="95"/>
      <c r="E45" s="6" t="s">
        <v>56</v>
      </c>
      <c r="F45" s="7" t="s">
        <v>99</v>
      </c>
      <c r="G45" s="57" t="e">
        <f>(VALUE(LEFT(#REF!,1))+VALUE(LEFT(D44,1))+VALUE(LEFT(E44,1))+VALUE(LEFT(F44,1))+VALUE(LEFT(H44,1))+VALUE(LEFT(I44,1))+VALUE(LEFT(J44,1))+VALUE(LEFT(K44,1)))/8</f>
        <v>#REF!</v>
      </c>
      <c r="H45" s="59"/>
      <c r="I45" s="97"/>
      <c r="J45" s="6" t="s">
        <v>58</v>
      </c>
      <c r="K45" s="7" t="s">
        <v>59</v>
      </c>
      <c r="L45" s="57" t="e">
        <f>(VALUE(LEFT(H44,1))+VALUE(LEFT(I44,1))+VALUE(LEFT(J44,1))+VALUE(LEFT(K44,1))+VALUE(LEFT(M44,1))+VALUE(LEFT(#REF!,1))+VALUE(LEFT(#REF!,1))+VALUE(LEFT(P52,1)))/8</f>
        <v>#VALUE!</v>
      </c>
      <c r="M45" s="59"/>
      <c r="N45" s="62"/>
    </row>
    <row r="46" spans="1:14" ht="12.75" customHeight="1" x14ac:dyDescent="0.2">
      <c r="B46" s="80"/>
      <c r="C46" s="93"/>
      <c r="D46" s="95"/>
      <c r="E46" s="6" t="s">
        <v>61</v>
      </c>
      <c r="F46" s="7" t="s">
        <v>141</v>
      </c>
      <c r="G46" s="58" t="e">
        <f>(VALUE(LEFT(#REF!,1))+VALUE(LEFT(D45,1))+VALUE(LEFT(E45,1))+VALUE(LEFT(F45,1))+VALUE(LEFT(H45,1))+VALUE(LEFT(I45,1))+VALUE(LEFT(J45,1))+VALUE(LEFT(K45,1)))/8</f>
        <v>#REF!</v>
      </c>
      <c r="H46" s="60"/>
      <c r="I46" s="98"/>
      <c r="J46" s="6" t="s">
        <v>63</v>
      </c>
      <c r="K46" s="7" t="s">
        <v>64</v>
      </c>
      <c r="L46" s="58" t="e">
        <f>(VALUE(LEFT(H45,1))+VALUE(LEFT(I45,1))+VALUE(LEFT(J45,1))+VALUE(LEFT(K45,1))+VALUE(LEFT(M45,1))+VALUE(LEFT(#REF!,1))+VALUE(LEFT(#REF!,1))+VALUE(LEFT(P53,1)))/8</f>
        <v>#VALUE!</v>
      </c>
      <c r="M46" s="60"/>
      <c r="N46" s="63"/>
    </row>
    <row r="47" spans="1:14" ht="36.75" customHeight="1" x14ac:dyDescent="0.2">
      <c r="B47" s="99" t="s">
        <v>178</v>
      </c>
      <c r="C47" s="38" t="s">
        <v>183</v>
      </c>
      <c r="D47" s="58" t="s">
        <v>70</v>
      </c>
      <c r="E47" s="23" t="s">
        <v>23</v>
      </c>
      <c r="F47" s="24" t="s">
        <v>24</v>
      </c>
      <c r="G47" s="57">
        <f>(VALUE(LEFT(F47,1))+VALUE(LEFT(F48,1))+VALUE(LEFT(F49,1))+VALUE(LEFT(F50,1))+VALUE(LEFT(F51,1))+VALUE(LEFT(F52,1))+VALUE(LEFT(F53,1))+VALUE(LEFT(F54,1)))/8</f>
        <v>4.125</v>
      </c>
      <c r="H47" s="59" t="str">
        <f>IF(G47&lt;3,$U$12,IF(G47&lt;6,$U$13,$U$14))</f>
        <v>MEDIUM</v>
      </c>
      <c r="I47" s="102" t="s">
        <v>25</v>
      </c>
      <c r="J47" s="23" t="s">
        <v>26</v>
      </c>
      <c r="K47" s="24" t="s">
        <v>27</v>
      </c>
      <c r="L47" s="57">
        <f>(VALUE(LEFT(K47,1))+VALUE(LEFT(K48,1))+VALUE(LEFT(K49,1))+VALUE(LEFT(K50,1))+VALUE(LEFT(K51,1))+VALUE(LEFT(K52,1))+VALUE(LEFT(K53,1))+VALUE(LEFT(K54,1)))/8</f>
        <v>4.875</v>
      </c>
      <c r="M47" s="59" t="str">
        <f>IF(L47&lt;3,$U$12,IF(L47&lt;6,$U$13,$U$14))</f>
        <v>MEDIUM</v>
      </c>
      <c r="N47" s="62" t="str">
        <f>IF(AND(H47=$U$14,M47=$U$14),$U$5,IF(AND(H47=$U$14,M47=$U$13),$U$6,IF(AND(H47=$U$14,M47=$U$12),$U$7,IF(AND(H47=$U$13,M47=$U$14),$T$5,IF(AND(H47=$U$13,M47=$U$13),$T$6,IF(AND(H47=$U$13,M47=$U$12),$T$7,IF(AND(H47=$U$12,M47=$U$14),$S$5,IF(AND(H47=$U$12,M47=$U$13),$S$6,IF(AND(H47=$U$12,M47=$U$12),$S$7)))))))))</f>
        <v>Medium</v>
      </c>
    </row>
    <row r="48" spans="1:14" ht="22.5" x14ac:dyDescent="0.2">
      <c r="A48" t="s">
        <v>184</v>
      </c>
      <c r="B48" s="100"/>
      <c r="C48" s="94" t="s">
        <v>185</v>
      </c>
      <c r="D48" s="95"/>
      <c r="E48" s="6" t="s">
        <v>31</v>
      </c>
      <c r="F48" s="7" t="s">
        <v>77</v>
      </c>
      <c r="G48" s="57" t="e">
        <f>(VALUE(LEFT(#REF!,1))+VALUE(LEFT(D47,1))+VALUE(LEFT(E47,1))+VALUE(LEFT(F47,1))+VALUE(LEFT(H47,1))+VALUE(LEFT(I47,1))+VALUE(LEFT(J47,1))+VALUE(LEFT(K47,1)))/8</f>
        <v>#REF!</v>
      </c>
      <c r="H48" s="59"/>
      <c r="I48" s="97"/>
      <c r="J48" s="6" t="s">
        <v>33</v>
      </c>
      <c r="K48" s="7" t="s">
        <v>165</v>
      </c>
      <c r="L48" s="57" t="e">
        <f>(VALUE(LEFT(H47,1))+VALUE(LEFT(I47,1))+VALUE(LEFT(J47,1))+VALUE(LEFT(K47,1))+VALUE(LEFT(M47,1))+VALUE(LEFT(#REF!,1))+VALUE(LEFT(#REF!,1))+VALUE(LEFT(P55,1)))/8</f>
        <v>#VALUE!</v>
      </c>
      <c r="M48" s="59"/>
      <c r="N48" s="62"/>
    </row>
    <row r="49" spans="1:14" ht="22.5" x14ac:dyDescent="0.2">
      <c r="B49" s="100"/>
      <c r="C49" s="92"/>
      <c r="D49" s="95"/>
      <c r="E49" s="6" t="s">
        <v>37</v>
      </c>
      <c r="F49" s="7" t="s">
        <v>38</v>
      </c>
      <c r="G49" s="57" t="e">
        <f>(VALUE(LEFT(#REF!,1))+VALUE(LEFT(D48,1))+VALUE(LEFT(E48,1))+VALUE(LEFT(F48,1))+VALUE(LEFT(H48,1))+VALUE(LEFT(I48,1))+VALUE(LEFT(J48,1))+VALUE(LEFT(K48,1)))/8</f>
        <v>#REF!</v>
      </c>
      <c r="H49" s="59"/>
      <c r="I49" s="97"/>
      <c r="J49" s="6" t="s">
        <v>39</v>
      </c>
      <c r="K49" s="7" t="s">
        <v>40</v>
      </c>
      <c r="L49" s="57" t="e">
        <f>(VALUE(LEFT(H48,1))+VALUE(LEFT(I48,1))+VALUE(LEFT(J48,1))+VALUE(LEFT(K48,1))+VALUE(LEFT(M48,1))+VALUE(LEFT(#REF!,1))+VALUE(LEFT(#REF!,1))+VALUE(LEFT(P56,1)))/8</f>
        <v>#VALUE!</v>
      </c>
      <c r="M49" s="59"/>
      <c r="N49" s="62"/>
    </row>
    <row r="50" spans="1:14" ht="22.5" x14ac:dyDescent="0.2">
      <c r="B50" s="100"/>
      <c r="C50" s="92"/>
      <c r="D50" s="95"/>
      <c r="E50" s="6" t="s">
        <v>41</v>
      </c>
      <c r="F50" s="7" t="s">
        <v>42</v>
      </c>
      <c r="G50" s="57" t="e">
        <f>(VALUE(LEFT(#REF!,1))+VALUE(LEFT(D49,1))+VALUE(LEFT(E49,1))+VALUE(LEFT(F49,1))+VALUE(LEFT(H49,1))+VALUE(LEFT(I49,1))+VALUE(LEFT(J49,1))+VALUE(LEFT(K49,1)))/8</f>
        <v>#REF!</v>
      </c>
      <c r="H50" s="59"/>
      <c r="I50" s="98"/>
      <c r="J50" s="6" t="s">
        <v>43</v>
      </c>
      <c r="K50" s="7" t="s">
        <v>126</v>
      </c>
      <c r="L50" s="57" t="e">
        <f>(VALUE(LEFT(H49,1))+VALUE(LEFT(I49,1))+VALUE(LEFT(J49,1))+VALUE(LEFT(K49,1))+VALUE(LEFT(M49,1))+VALUE(LEFT(#REF!,1))+VALUE(LEFT(#REF!,1))+VALUE(LEFT(P57,1)))/8</f>
        <v>#VALUE!</v>
      </c>
      <c r="M50" s="59"/>
      <c r="N50" s="62"/>
    </row>
    <row r="51" spans="1:14" ht="22.5" x14ac:dyDescent="0.2">
      <c r="B51" s="100"/>
      <c r="C51" s="92"/>
      <c r="D51" s="95" t="s">
        <v>46</v>
      </c>
      <c r="E51" s="6" t="s">
        <v>47</v>
      </c>
      <c r="F51" s="7" t="s">
        <v>48</v>
      </c>
      <c r="G51" s="57" t="e">
        <f>(VALUE(LEFT(#REF!,1))+VALUE(LEFT(D50,1))+VALUE(LEFT(E50,1))+VALUE(LEFT(F50,1))+VALUE(LEFT(H50,1))+VALUE(LEFT(I50,1))+VALUE(LEFT(J50,1))+VALUE(LEFT(K50,1)))/8</f>
        <v>#REF!</v>
      </c>
      <c r="H51" s="59"/>
      <c r="I51" s="96" t="s">
        <v>49</v>
      </c>
      <c r="J51" s="6" t="s">
        <v>50</v>
      </c>
      <c r="K51" s="7" t="s">
        <v>51</v>
      </c>
      <c r="L51" s="57" t="e">
        <f>(VALUE(LEFT(H50,1))+VALUE(LEFT(I50,1))+VALUE(LEFT(J50,1))+VALUE(LEFT(K50,1))+VALUE(LEFT(M50,1))+VALUE(LEFT(#REF!,1))+VALUE(LEFT(#REF!,1))+VALUE(LEFT(P58,1)))/8</f>
        <v>#VALUE!</v>
      </c>
      <c r="M51" s="59"/>
      <c r="N51" s="62"/>
    </row>
    <row r="52" spans="1:14" ht="42.75" customHeight="1" x14ac:dyDescent="0.2">
      <c r="B52" s="100"/>
      <c r="C52" s="92"/>
      <c r="D52" s="95"/>
      <c r="E52" s="6" t="s">
        <v>52</v>
      </c>
      <c r="F52" s="7" t="s">
        <v>48</v>
      </c>
      <c r="G52" s="57" t="e">
        <f>(VALUE(LEFT(#REF!,1))+VALUE(LEFT(D51,1))+VALUE(LEFT(E51,1))+VALUE(LEFT(F51,1))+VALUE(LEFT(H51,1))+VALUE(LEFT(I51,1))+VALUE(LEFT(J51,1))+VALUE(LEFT(K51,1)))/8</f>
        <v>#REF!</v>
      </c>
      <c r="H52" s="59"/>
      <c r="I52" s="97"/>
      <c r="J52" s="6" t="s">
        <v>53</v>
      </c>
      <c r="K52" s="7" t="s">
        <v>98</v>
      </c>
      <c r="L52" s="57" t="e">
        <f>(VALUE(LEFT(H51,1))+VALUE(LEFT(I51,1))+VALUE(LEFT(J51,1))+VALUE(LEFT(K51,1))+VALUE(LEFT(M51,1))+VALUE(LEFT(#REF!,1))+VALUE(LEFT(#REF!,1))+VALUE(LEFT(P59,1)))/8</f>
        <v>#VALUE!</v>
      </c>
      <c r="M52" s="59"/>
      <c r="N52" s="62"/>
    </row>
    <row r="53" spans="1:14" ht="49.5" customHeight="1" x14ac:dyDescent="0.2">
      <c r="B53" s="100"/>
      <c r="C53" s="92"/>
      <c r="D53" s="95"/>
      <c r="E53" s="6" t="s">
        <v>56</v>
      </c>
      <c r="F53" s="7" t="s">
        <v>57</v>
      </c>
      <c r="G53" s="57" t="e">
        <f>(VALUE(LEFT(#REF!,1))+VALUE(LEFT(D52,1))+VALUE(LEFT(E52,1))+VALUE(LEFT(F52,1))+VALUE(LEFT(H52,1))+VALUE(LEFT(I52,1))+VALUE(LEFT(J52,1))+VALUE(LEFT(K52,1)))/8</f>
        <v>#REF!</v>
      </c>
      <c r="H53" s="59"/>
      <c r="I53" s="97"/>
      <c r="J53" s="6" t="s">
        <v>58</v>
      </c>
      <c r="K53" s="7" t="s">
        <v>59</v>
      </c>
      <c r="L53" s="57" t="e">
        <f>(VALUE(LEFT(H52,1))+VALUE(LEFT(I52,1))+VALUE(LEFT(J52,1))+VALUE(LEFT(K52,1))+VALUE(LEFT(M52,1))+VALUE(LEFT(#REF!,1))+VALUE(LEFT(#REF!,1))+VALUE(LEFT(P60,1)))/8</f>
        <v>#VALUE!</v>
      </c>
      <c r="M53" s="59"/>
      <c r="N53" s="62"/>
    </row>
    <row r="54" spans="1:14" ht="64.5" customHeight="1" x14ac:dyDescent="0.2">
      <c r="B54" s="101"/>
      <c r="C54" s="93"/>
      <c r="D54" s="95"/>
      <c r="E54" s="6" t="s">
        <v>61</v>
      </c>
      <c r="F54" s="7" t="s">
        <v>166</v>
      </c>
      <c r="G54" s="58" t="e">
        <f>(VALUE(LEFT(#REF!,1))+VALUE(LEFT(D53,1))+VALUE(LEFT(E53,1))+VALUE(LEFT(F53,1))+VALUE(LEFT(H53,1))+VALUE(LEFT(I53,1))+VALUE(LEFT(J53,1))+VALUE(LEFT(K53,1)))/8</f>
        <v>#REF!</v>
      </c>
      <c r="H54" s="60"/>
      <c r="I54" s="98"/>
      <c r="J54" s="6" t="s">
        <v>63</v>
      </c>
      <c r="K54" s="7" t="s">
        <v>92</v>
      </c>
      <c r="L54" s="58" t="e">
        <f>(VALUE(LEFT(H53,1))+VALUE(LEFT(I53,1))+VALUE(LEFT(J53,1))+VALUE(LEFT(K53,1))+VALUE(LEFT(M53,1))+VALUE(LEFT(#REF!,1))+VALUE(LEFT(#REF!,1))+VALUE(LEFT(P61,1)))/8</f>
        <v>#VALUE!</v>
      </c>
      <c r="M54" s="60"/>
      <c r="N54" s="63"/>
    </row>
    <row r="55" spans="1:14" ht="37.5" customHeight="1" x14ac:dyDescent="0.2">
      <c r="B55" s="99" t="s">
        <v>178</v>
      </c>
      <c r="C55" s="38" t="s">
        <v>186</v>
      </c>
      <c r="D55" s="58" t="s">
        <v>70</v>
      </c>
      <c r="E55" s="23" t="s">
        <v>23</v>
      </c>
      <c r="F55" s="24" t="s">
        <v>145</v>
      </c>
      <c r="G55" s="57">
        <f>(VALUE(LEFT(F55,1))+VALUE(LEFT(F56,1))+VALUE(LEFT(F57,1))+VALUE(LEFT(F58,1))+VALUE(LEFT(F59,1))+VALUE(LEFT(F60,1))+VALUE(LEFT(F61,1))+VALUE(LEFT(F62,1)))/8</f>
        <v>7.25</v>
      </c>
      <c r="H55" s="59" t="str">
        <f>IF(G55&lt;3,$U$12,IF(G55&lt;6,$U$13,$U$14))</f>
        <v>HIGH</v>
      </c>
      <c r="I55" s="102" t="s">
        <v>25</v>
      </c>
      <c r="J55" s="23" t="s">
        <v>26</v>
      </c>
      <c r="K55" s="24" t="s">
        <v>27</v>
      </c>
      <c r="L55" s="57">
        <f>(VALUE(LEFT(K55,1))+VALUE(LEFT(K56,1))+VALUE(LEFT(K57,1))+VALUE(LEFT(K58,1))+VALUE(LEFT(K59,1))+VALUE(LEFT(K60,1))+VALUE(LEFT(K61,1))+VALUE(LEFT(K62,1)))/8</f>
        <v>4.875</v>
      </c>
      <c r="M55" s="59" t="str">
        <f>IF(L55&lt;3,$U$12,IF(L55&lt;6,$U$13,$U$14))</f>
        <v>MEDIUM</v>
      </c>
      <c r="N55" s="62" t="str">
        <f>IF(AND(H55=$U$14,M55=$U$14),$U$5,IF(AND(H55=$U$14,M55=$U$13),$U$6,IF(AND(H55=$U$14,M55=$U$12),$U$7,IF(AND(H55=$U$13,M55=$U$14),$T$5,IF(AND(H55=$U$13,M55=$U$13),$T$6,IF(AND(H55=$U$13,M55=$U$12),$T$7,IF(AND(H55=$U$12,M55=$U$14),$S$5,IF(AND(H55=$U$12,M55=$U$13),$S$6,IF(AND(H55=$U$12,M55=$U$12),$S$7)))))))))</f>
        <v>High</v>
      </c>
    </row>
    <row r="56" spans="1:14" ht="22.5" x14ac:dyDescent="0.2">
      <c r="A56" t="s">
        <v>187</v>
      </c>
      <c r="B56" s="100"/>
      <c r="C56" s="94" t="s">
        <v>188</v>
      </c>
      <c r="D56" s="95"/>
      <c r="E56" s="6" t="s">
        <v>31</v>
      </c>
      <c r="F56" s="7" t="s">
        <v>77</v>
      </c>
      <c r="G56" s="57" t="e">
        <f>(VALUE(LEFT(#REF!,1))+VALUE(LEFT(D55,1))+VALUE(LEFT(E55,1))+VALUE(LEFT(F55,1))+VALUE(LEFT(H55,1))+VALUE(LEFT(I55,1))+VALUE(LEFT(J55,1))+VALUE(LEFT(K55,1)))/8</f>
        <v>#REF!</v>
      </c>
      <c r="H56" s="59"/>
      <c r="I56" s="97"/>
      <c r="J56" s="6" t="s">
        <v>33</v>
      </c>
      <c r="K56" s="7" t="s">
        <v>165</v>
      </c>
      <c r="L56" s="57" t="e">
        <f>(VALUE(LEFT(H55,1))+VALUE(LEFT(I55,1))+VALUE(LEFT(J55,1))+VALUE(LEFT(K55,1))+VALUE(LEFT(M55,1))+VALUE(LEFT(#REF!,1))+VALUE(LEFT(#REF!,1))+VALUE(LEFT(P63,1)))/8</f>
        <v>#VALUE!</v>
      </c>
      <c r="M56" s="59"/>
      <c r="N56" s="62"/>
    </row>
    <row r="57" spans="1:14" ht="22.5" x14ac:dyDescent="0.2">
      <c r="B57" s="100"/>
      <c r="C57" s="92"/>
      <c r="D57" s="95"/>
      <c r="E57" s="6" t="s">
        <v>37</v>
      </c>
      <c r="F57" s="7" t="s">
        <v>131</v>
      </c>
      <c r="G57" s="57" t="e">
        <f>(VALUE(LEFT(#REF!,1))+VALUE(LEFT(D56,1))+VALUE(LEFT(E56,1))+VALUE(LEFT(F56,1))+VALUE(LEFT(H56,1))+VALUE(LEFT(I56,1))+VALUE(LEFT(J56,1))+VALUE(LEFT(K56,1)))/8</f>
        <v>#REF!</v>
      </c>
      <c r="H57" s="59"/>
      <c r="I57" s="97"/>
      <c r="J57" s="6" t="s">
        <v>39</v>
      </c>
      <c r="K57" s="7" t="s">
        <v>40</v>
      </c>
      <c r="L57" s="57" t="e">
        <f>(VALUE(LEFT(H56,1))+VALUE(LEFT(I56,1))+VALUE(LEFT(J56,1))+VALUE(LEFT(K56,1))+VALUE(LEFT(M56,1))+VALUE(LEFT(#REF!,1))+VALUE(LEFT(#REF!,1))+VALUE(LEFT(P64,1)))/8</f>
        <v>#VALUE!</v>
      </c>
      <c r="M57" s="59"/>
      <c r="N57" s="62"/>
    </row>
    <row r="58" spans="1:14" ht="22.5" x14ac:dyDescent="0.2">
      <c r="B58" s="100"/>
      <c r="C58" s="92"/>
      <c r="D58" s="95"/>
      <c r="E58" s="6" t="s">
        <v>41</v>
      </c>
      <c r="F58" s="7" t="s">
        <v>96</v>
      </c>
      <c r="G58" s="57" t="e">
        <f>(VALUE(LEFT(#REF!,1))+VALUE(LEFT(D57,1))+VALUE(LEFT(E57,1))+VALUE(LEFT(F57,1))+VALUE(LEFT(H57,1))+VALUE(LEFT(I57,1))+VALUE(LEFT(J57,1))+VALUE(LEFT(K57,1)))/8</f>
        <v>#REF!</v>
      </c>
      <c r="H58" s="59"/>
      <c r="I58" s="98"/>
      <c r="J58" s="6" t="s">
        <v>43</v>
      </c>
      <c r="K58" s="7" t="s">
        <v>126</v>
      </c>
      <c r="L58" s="57" t="e">
        <f>(VALUE(LEFT(H57,1))+VALUE(LEFT(I57,1))+VALUE(LEFT(J57,1))+VALUE(LEFT(K57,1))+VALUE(LEFT(M57,1))+VALUE(LEFT(#REF!,1))+VALUE(LEFT(#REF!,1))+VALUE(LEFT(P65,1)))/8</f>
        <v>#VALUE!</v>
      </c>
      <c r="M58" s="59"/>
      <c r="N58" s="62"/>
    </row>
    <row r="59" spans="1:14" ht="22.5" x14ac:dyDescent="0.2">
      <c r="B59" s="100"/>
      <c r="C59" s="92"/>
      <c r="D59" s="95" t="s">
        <v>46</v>
      </c>
      <c r="E59" s="6" t="s">
        <v>47</v>
      </c>
      <c r="F59" s="7" t="s">
        <v>109</v>
      </c>
      <c r="G59" s="57" t="e">
        <f>(VALUE(LEFT(#REF!,1))+VALUE(LEFT(D58,1))+VALUE(LEFT(E58,1))+VALUE(LEFT(F58,1))+VALUE(LEFT(H58,1))+VALUE(LEFT(I58,1))+VALUE(LEFT(J58,1))+VALUE(LEFT(K58,1)))/8</f>
        <v>#REF!</v>
      </c>
      <c r="H59" s="59"/>
      <c r="I59" s="96" t="s">
        <v>49</v>
      </c>
      <c r="J59" s="6" t="s">
        <v>50</v>
      </c>
      <c r="K59" s="7" t="s">
        <v>51</v>
      </c>
      <c r="L59" s="57" t="e">
        <f>(VALUE(LEFT(H58,1))+VALUE(LEFT(I58,1))+VALUE(LEFT(J58,1))+VALUE(LEFT(K58,1))+VALUE(LEFT(M58,1))+VALUE(LEFT(#REF!,1))+VALUE(LEFT(#REF!,1))+VALUE(LEFT(P66,1)))/8</f>
        <v>#VALUE!</v>
      </c>
      <c r="M59" s="59"/>
      <c r="N59" s="62"/>
    </row>
    <row r="60" spans="1:14" ht="22.5" x14ac:dyDescent="0.2">
      <c r="B60" s="100"/>
      <c r="C60" s="92"/>
      <c r="D60" s="95"/>
      <c r="E60" s="6" t="s">
        <v>52</v>
      </c>
      <c r="F60" s="7" t="s">
        <v>110</v>
      </c>
      <c r="G60" s="57" t="e">
        <f>(VALUE(LEFT(#REF!,1))+VALUE(LEFT(D59,1))+VALUE(LEFT(E59,1))+VALUE(LEFT(F59,1))+VALUE(LEFT(H59,1))+VALUE(LEFT(I59,1))+VALUE(LEFT(J59,1))+VALUE(LEFT(K59,1)))/8</f>
        <v>#REF!</v>
      </c>
      <c r="H60" s="59"/>
      <c r="I60" s="97"/>
      <c r="J60" s="6" t="s">
        <v>53</v>
      </c>
      <c r="K60" s="7" t="s">
        <v>98</v>
      </c>
      <c r="L60" s="57" t="e">
        <f>(VALUE(LEFT(H59,1))+VALUE(LEFT(I59,1))+VALUE(LEFT(J59,1))+VALUE(LEFT(K59,1))+VALUE(LEFT(M59,1))+VALUE(LEFT(#REF!,1))+VALUE(LEFT(#REF!,1))+VALUE(LEFT(P67,1)))/8</f>
        <v>#VALUE!</v>
      </c>
      <c r="M60" s="59"/>
      <c r="N60" s="62"/>
    </row>
    <row r="61" spans="1:14" ht="12.75" customHeight="1" x14ac:dyDescent="0.2">
      <c r="B61" s="100"/>
      <c r="C61" s="92"/>
      <c r="D61" s="95"/>
      <c r="E61" s="6" t="s">
        <v>56</v>
      </c>
      <c r="F61" s="7" t="s">
        <v>127</v>
      </c>
      <c r="G61" s="57" t="e">
        <f>(VALUE(LEFT(#REF!,1))+VALUE(LEFT(D60,1))+VALUE(LEFT(E60,1))+VALUE(LEFT(F60,1))+VALUE(LEFT(H60,1))+VALUE(LEFT(I60,1))+VALUE(LEFT(J60,1))+VALUE(LEFT(K60,1)))/8</f>
        <v>#REF!</v>
      </c>
      <c r="H61" s="59"/>
      <c r="I61" s="97"/>
      <c r="J61" s="6" t="s">
        <v>58</v>
      </c>
      <c r="K61" s="7" t="s">
        <v>59</v>
      </c>
      <c r="L61" s="57" t="e">
        <f>(VALUE(LEFT(H60,1))+VALUE(LEFT(I60,1))+VALUE(LEFT(J60,1))+VALUE(LEFT(K60,1))+VALUE(LEFT(M60,1))+VALUE(LEFT(#REF!,1))+VALUE(LEFT(#REF!,1))+VALUE(LEFT(P68,1)))/8</f>
        <v>#VALUE!</v>
      </c>
      <c r="M61" s="59"/>
      <c r="N61" s="62"/>
    </row>
    <row r="62" spans="1:14" ht="22.5" x14ac:dyDescent="0.2">
      <c r="B62" s="101"/>
      <c r="C62" s="93"/>
      <c r="D62" s="95"/>
      <c r="E62" s="6" t="s">
        <v>61</v>
      </c>
      <c r="F62" s="7" t="s">
        <v>141</v>
      </c>
      <c r="G62" s="58" t="e">
        <f>(VALUE(LEFT(#REF!,1))+VALUE(LEFT(D61,1))+VALUE(LEFT(E61,1))+VALUE(LEFT(F61,1))+VALUE(LEFT(H61,1))+VALUE(LEFT(I61,1))+VALUE(LEFT(J61,1))+VALUE(LEFT(K61,1)))/8</f>
        <v>#REF!</v>
      </c>
      <c r="H62" s="60"/>
      <c r="I62" s="98"/>
      <c r="J62" s="6" t="s">
        <v>63</v>
      </c>
      <c r="K62" s="7" t="s">
        <v>92</v>
      </c>
      <c r="L62" s="58" t="e">
        <f>(VALUE(LEFT(H61,1))+VALUE(LEFT(I61,1))+VALUE(LEFT(J61,1))+VALUE(LEFT(K61,1))+VALUE(LEFT(M61,1))+VALUE(LEFT(#REF!,1))+VALUE(LEFT(#REF!,1))+VALUE(LEFT(P69,1)))/8</f>
        <v>#VALUE!</v>
      </c>
      <c r="M62" s="60"/>
      <c r="N62" s="63"/>
    </row>
    <row r="63" spans="1:14" ht="38.25" x14ac:dyDescent="0.2">
      <c r="B63" s="99" t="s">
        <v>178</v>
      </c>
      <c r="C63" s="38" t="s">
        <v>189</v>
      </c>
      <c r="D63" s="58" t="s">
        <v>70</v>
      </c>
      <c r="E63" s="23" t="s">
        <v>23</v>
      </c>
      <c r="F63" s="24" t="s">
        <v>24</v>
      </c>
      <c r="G63" s="57">
        <f>(VALUE(LEFT(F63,1))+VALUE(LEFT(F64,1))+VALUE(LEFT(F65,1))+VALUE(LEFT(F66,1))+VALUE(LEFT(F67,1))+VALUE(LEFT(F68,1))+VALUE(LEFT(F69,1))+VALUE(LEFT(F70,1)))/8</f>
        <v>5.75</v>
      </c>
      <c r="H63" s="59" t="str">
        <f>IF(G63&lt;3,$U$12,IF(G63&lt;6,$U$13,$U$14))</f>
        <v>MEDIUM</v>
      </c>
      <c r="I63" s="102" t="s">
        <v>25</v>
      </c>
      <c r="J63" s="23" t="s">
        <v>26</v>
      </c>
      <c r="K63" s="24" t="s">
        <v>155</v>
      </c>
      <c r="L63" s="57">
        <f>(VALUE(LEFT(K63,1))+VALUE(LEFT(K64,1))+VALUE(LEFT(K65,1))+VALUE(LEFT(K66,1))+VALUE(LEFT(K67,1))+VALUE(LEFT(K68,1))+VALUE(LEFT(K69,1))+VALUE(LEFT(K70,1)))/8</f>
        <v>3.875</v>
      </c>
      <c r="M63" s="59" t="str">
        <f>IF(L63&lt;3,$U$12,IF(L63&lt;6,$U$13,$U$14))</f>
        <v>MEDIUM</v>
      </c>
      <c r="N63" s="62" t="str">
        <f>IF(AND(H63=$U$14,M63=$U$14),$U$5,IF(AND(H63=$U$14,M63=$U$13),$U$6,IF(AND(H63=$U$14,M63=$U$12),$U$7,IF(AND(H63=$U$13,M63=$U$14),$T$5,IF(AND(H63=$U$13,M63=$U$13),$T$6,IF(AND(H63=$U$13,M63=$U$12),$T$7,IF(AND(H63=$U$12,M63=$U$14),$S$5,IF(AND(H63=$U$12,M63=$U$13),$S$6,IF(AND(H63=$U$12,M63=$U$12),$S$7)))))))))</f>
        <v>Medium</v>
      </c>
    </row>
    <row r="64" spans="1:14" ht="22.5" x14ac:dyDescent="0.2">
      <c r="A64" t="s">
        <v>190</v>
      </c>
      <c r="B64" s="100"/>
      <c r="C64" s="94" t="s">
        <v>191</v>
      </c>
      <c r="D64" s="95"/>
      <c r="E64" s="6" t="s">
        <v>31</v>
      </c>
      <c r="F64" s="7" t="s">
        <v>94</v>
      </c>
      <c r="G64" s="57" t="e">
        <f>(VALUE(LEFT(#REF!,1))+VALUE(LEFT(D63,1))+VALUE(LEFT(E63,1))+VALUE(LEFT(F63,1))+VALUE(LEFT(H63,1))+VALUE(LEFT(I63,1))+VALUE(LEFT(J63,1))+VALUE(LEFT(K63,1)))/8</f>
        <v>#REF!</v>
      </c>
      <c r="H64" s="59"/>
      <c r="I64" s="97"/>
      <c r="J64" s="6" t="s">
        <v>33</v>
      </c>
      <c r="K64" s="7" t="s">
        <v>104</v>
      </c>
      <c r="L64" s="57" t="e">
        <f>(VALUE(LEFT(H63,1))+VALUE(LEFT(I63,1))+VALUE(LEFT(J63,1))+VALUE(LEFT(K63,1))+VALUE(LEFT(M63,1))+VALUE(LEFT(#REF!,1))+VALUE(LEFT(#REF!,1))+VALUE(LEFT(P71,1)))/8</f>
        <v>#VALUE!</v>
      </c>
      <c r="M64" s="59"/>
      <c r="N64" s="62"/>
    </row>
    <row r="65" spans="1:14" ht="22.5" x14ac:dyDescent="0.2">
      <c r="B65" s="100"/>
      <c r="C65" s="92"/>
      <c r="D65" s="95"/>
      <c r="E65" s="6" t="s">
        <v>37</v>
      </c>
      <c r="F65" s="7" t="s">
        <v>95</v>
      </c>
      <c r="G65" s="57" t="e">
        <f>(VALUE(LEFT(#REF!,1))+VALUE(LEFT(D64,1))+VALUE(LEFT(E64,1))+VALUE(LEFT(F64,1))+VALUE(LEFT(H64,1))+VALUE(LEFT(I64,1))+VALUE(LEFT(J64,1))+VALUE(LEFT(K64,1)))/8</f>
        <v>#REF!</v>
      </c>
      <c r="H65" s="59"/>
      <c r="I65" s="97"/>
      <c r="J65" s="6" t="s">
        <v>39</v>
      </c>
      <c r="K65" s="7" t="s">
        <v>139</v>
      </c>
      <c r="L65" s="57" t="e">
        <f>(VALUE(LEFT(H64,1))+VALUE(LEFT(I64,1))+VALUE(LEFT(J64,1))+VALUE(LEFT(K64,1))+VALUE(LEFT(M64,1))+VALUE(LEFT(#REF!,1))+VALUE(LEFT(#REF!,1))+VALUE(LEFT(P72,1)))/8</f>
        <v>#VALUE!</v>
      </c>
      <c r="M65" s="59"/>
      <c r="N65" s="62"/>
    </row>
    <row r="66" spans="1:14" ht="22.5" x14ac:dyDescent="0.2">
      <c r="B66" s="100"/>
      <c r="C66" s="92"/>
      <c r="D66" s="95"/>
      <c r="E66" s="6" t="s">
        <v>41</v>
      </c>
      <c r="F66" s="7" t="s">
        <v>96</v>
      </c>
      <c r="G66" s="57" t="e">
        <f>(VALUE(LEFT(#REF!,1))+VALUE(LEFT(D65,1))+VALUE(LEFT(E65,1))+VALUE(LEFT(F65,1))+VALUE(LEFT(H65,1))+VALUE(LEFT(I65,1))+VALUE(LEFT(J65,1))+VALUE(LEFT(K65,1)))/8</f>
        <v>#REF!</v>
      </c>
      <c r="H66" s="59"/>
      <c r="I66" s="98"/>
      <c r="J66" s="6" t="s">
        <v>43</v>
      </c>
      <c r="K66" s="7" t="s">
        <v>44</v>
      </c>
      <c r="L66" s="57" t="e">
        <f>(VALUE(LEFT(H65,1))+VALUE(LEFT(I65,1))+VALUE(LEFT(J65,1))+VALUE(LEFT(K65,1))+VALUE(LEFT(M65,1))+VALUE(LEFT(#REF!,1))+VALUE(LEFT(#REF!,1))+VALUE(LEFT(P73,1)))/8</f>
        <v>#VALUE!</v>
      </c>
      <c r="M66" s="59"/>
      <c r="N66" s="62"/>
    </row>
    <row r="67" spans="1:14" ht="22.5" x14ac:dyDescent="0.2">
      <c r="B67" s="100"/>
      <c r="C67" s="92"/>
      <c r="D67" s="95" t="s">
        <v>46</v>
      </c>
      <c r="E67" s="6" t="s">
        <v>47</v>
      </c>
      <c r="F67" s="7" t="s">
        <v>109</v>
      </c>
      <c r="G67" s="57" t="e">
        <f>(VALUE(LEFT(#REF!,1))+VALUE(LEFT(D66,1))+VALUE(LEFT(E66,1))+VALUE(LEFT(F66,1))+VALUE(LEFT(H66,1))+VALUE(LEFT(I66,1))+VALUE(LEFT(J66,1))+VALUE(LEFT(K66,1)))/8</f>
        <v>#REF!</v>
      </c>
      <c r="H67" s="59"/>
      <c r="I67" s="96" t="s">
        <v>49</v>
      </c>
      <c r="J67" s="6" t="s">
        <v>50</v>
      </c>
      <c r="K67" s="7" t="s">
        <v>51</v>
      </c>
      <c r="L67" s="57" t="e">
        <f>(VALUE(LEFT(H66,1))+VALUE(LEFT(I66,1))+VALUE(LEFT(J66,1))+VALUE(LEFT(K66,1))+VALUE(LEFT(M66,1))+VALUE(LEFT(#REF!,1))+VALUE(LEFT(#REF!,1))+VALUE(LEFT(P74,1)))/8</f>
        <v>#VALUE!</v>
      </c>
      <c r="M67" s="59"/>
      <c r="N67" s="62"/>
    </row>
    <row r="68" spans="1:14" ht="22.5" x14ac:dyDescent="0.2">
      <c r="B68" s="100"/>
      <c r="C68" s="92"/>
      <c r="D68" s="95"/>
      <c r="E68" s="6" t="s">
        <v>52</v>
      </c>
      <c r="F68" s="7" t="s">
        <v>110</v>
      </c>
      <c r="G68" s="57" t="e">
        <f>(VALUE(LEFT(#REF!,1))+VALUE(LEFT(D67,1))+VALUE(LEFT(E67,1))+VALUE(LEFT(F67,1))+VALUE(LEFT(H67,1))+VALUE(LEFT(I67,1))+VALUE(LEFT(J67,1))+VALUE(LEFT(K67,1)))/8</f>
        <v>#REF!</v>
      </c>
      <c r="H68" s="59"/>
      <c r="I68" s="97"/>
      <c r="J68" s="6" t="s">
        <v>53</v>
      </c>
      <c r="K68" s="7" t="s">
        <v>98</v>
      </c>
      <c r="L68" s="57" t="e">
        <f>(VALUE(LEFT(H67,1))+VALUE(LEFT(I67,1))+VALUE(LEFT(J67,1))+VALUE(LEFT(K67,1))+VALUE(LEFT(M67,1))+VALUE(LEFT(#REF!,1))+VALUE(LEFT(#REF!,1))+VALUE(LEFT(P75,1)))/8</f>
        <v>#VALUE!</v>
      </c>
      <c r="M68" s="59"/>
      <c r="N68" s="62"/>
    </row>
    <row r="69" spans="1:14" ht="22.5" x14ac:dyDescent="0.2">
      <c r="B69" s="100"/>
      <c r="C69" s="92"/>
      <c r="D69" s="95"/>
      <c r="E69" s="6" t="s">
        <v>56</v>
      </c>
      <c r="F69" s="7" t="s">
        <v>127</v>
      </c>
      <c r="G69" s="57" t="e">
        <f>(VALUE(LEFT(#REF!,1))+VALUE(LEFT(D68,1))+VALUE(LEFT(E68,1))+VALUE(LEFT(F68,1))+VALUE(LEFT(H68,1))+VALUE(LEFT(I68,1))+VALUE(LEFT(J68,1))+VALUE(LEFT(K68,1)))/8</f>
        <v>#REF!</v>
      </c>
      <c r="H69" s="59"/>
      <c r="I69" s="97"/>
      <c r="J69" s="6" t="s">
        <v>58</v>
      </c>
      <c r="K69" s="7" t="s">
        <v>59</v>
      </c>
      <c r="L69" s="57" t="e">
        <f>(VALUE(LEFT(H68,1))+VALUE(LEFT(I68,1))+VALUE(LEFT(J68,1))+VALUE(LEFT(K68,1))+VALUE(LEFT(M68,1))+VALUE(LEFT(#REF!,1))+VALUE(LEFT(#REF!,1))+VALUE(LEFT(P76,1)))/8</f>
        <v>#VALUE!</v>
      </c>
      <c r="M69" s="59"/>
      <c r="N69" s="62"/>
    </row>
    <row r="70" spans="1:14" ht="22.5" x14ac:dyDescent="0.2">
      <c r="B70" s="101"/>
      <c r="C70" s="93"/>
      <c r="D70" s="95"/>
      <c r="E70" s="6" t="s">
        <v>61</v>
      </c>
      <c r="F70" s="7" t="s">
        <v>166</v>
      </c>
      <c r="G70" s="58" t="e">
        <f>(VALUE(LEFT(#REF!,1))+VALUE(LEFT(D69,1))+VALUE(LEFT(E69,1))+VALUE(LEFT(F69,1))+VALUE(LEFT(H69,1))+VALUE(LEFT(I69,1))+VALUE(LEFT(J69,1))+VALUE(LEFT(K69,1)))/8</f>
        <v>#REF!</v>
      </c>
      <c r="H70" s="60"/>
      <c r="I70" s="98"/>
      <c r="J70" s="6" t="s">
        <v>63</v>
      </c>
      <c r="K70" s="7" t="s">
        <v>155</v>
      </c>
      <c r="L70" s="58" t="e">
        <f>(VALUE(LEFT(H69,1))+VALUE(LEFT(I69,1))+VALUE(LEFT(J69,1))+VALUE(LEFT(K69,1))+VALUE(LEFT(M69,1))+VALUE(LEFT(#REF!,1))+VALUE(LEFT(#REF!,1))+VALUE(LEFT(P77,1)))/8</f>
        <v>#VALUE!</v>
      </c>
      <c r="M70" s="60"/>
      <c r="N70" s="63"/>
    </row>
    <row r="71" spans="1:14" ht="38.25" x14ac:dyDescent="0.2">
      <c r="B71" s="99" t="s">
        <v>178</v>
      </c>
      <c r="C71" s="38" t="s">
        <v>192</v>
      </c>
      <c r="D71" s="58" t="s">
        <v>70</v>
      </c>
      <c r="E71" s="23" t="s">
        <v>23</v>
      </c>
      <c r="F71" s="24" t="s">
        <v>24</v>
      </c>
      <c r="G71" s="57">
        <f>(VALUE(LEFT(F71,1))+VALUE(LEFT(F72,1))+VALUE(LEFT(F73,1))+VALUE(LEFT(F74,1))+VALUE(LEFT(F75,1))+VALUE(LEFT(F76,1))+VALUE(LEFT(F77,1))+VALUE(LEFT(F78,1)))/8</f>
        <v>4.125</v>
      </c>
      <c r="H71" s="59" t="str">
        <f>IF(G71&lt;3,$U$12,IF(G71&lt;6,$U$13,$U$14))</f>
        <v>MEDIUM</v>
      </c>
      <c r="I71" s="102" t="s">
        <v>25</v>
      </c>
      <c r="J71" s="23" t="s">
        <v>26</v>
      </c>
      <c r="K71" s="24" t="s">
        <v>75</v>
      </c>
      <c r="L71" s="57">
        <f>(VALUE(LEFT(K71,1))+VALUE(LEFT(K72,1))+VALUE(LEFT(K73,1))+VALUE(LEFT(K74,1))+VALUE(LEFT(K75,1))+VALUE(LEFT(K76,1))+VALUE(LEFT(K77,1))+VALUE(LEFT(K78,1)))/8</f>
        <v>4.75</v>
      </c>
      <c r="M71" s="59" t="str">
        <f>IF(L71&lt;3,$U$12,IF(L71&lt;6,$U$13,$U$14))</f>
        <v>MEDIUM</v>
      </c>
      <c r="N71" s="62" t="str">
        <f>IF(AND(H71=$U$14,M71=$U$14),$U$5,IF(AND(H71=$U$14,M71=$U$13),$U$6,IF(AND(H71=$U$14,M71=$U$12),$U$7,IF(AND(H71=$U$13,M71=$U$14),$T$5,IF(AND(H71=$U$13,M71=$U$13),$T$6,IF(AND(H71=$U$13,M71=$U$12),$T$7,IF(AND(H71=$U$12,M71=$U$14),$S$5,IF(AND(H71=$U$12,M71=$U$13),$S$6,IF(AND(H71=$U$12,M71=$U$12),$S$7)))))))))</f>
        <v>Medium</v>
      </c>
    </row>
    <row r="72" spans="1:14" ht="22.5" x14ac:dyDescent="0.2">
      <c r="A72" t="s">
        <v>193</v>
      </c>
      <c r="B72" s="100"/>
      <c r="C72" s="94" t="s">
        <v>194</v>
      </c>
      <c r="D72" s="95"/>
      <c r="E72" s="6" t="s">
        <v>31</v>
      </c>
      <c r="F72" s="7" t="s">
        <v>77</v>
      </c>
      <c r="G72" s="57" t="e">
        <f>(VALUE(LEFT(#REF!,1))+VALUE(LEFT(D71,1))+VALUE(LEFT(E71,1))+VALUE(LEFT(F71,1))+VALUE(LEFT(H71,1))+VALUE(LEFT(I71,1))+VALUE(LEFT(J71,1))+VALUE(LEFT(K71,1)))/8</f>
        <v>#REF!</v>
      </c>
      <c r="H72" s="59"/>
      <c r="I72" s="97"/>
      <c r="J72" s="6" t="s">
        <v>33</v>
      </c>
      <c r="K72" s="7" t="s">
        <v>116</v>
      </c>
      <c r="L72" s="57" t="e">
        <f>(VALUE(LEFT(H71,1))+VALUE(LEFT(I71,1))+VALUE(LEFT(J71,1))+VALUE(LEFT(K71,1))+VALUE(LEFT(M71,1))+VALUE(LEFT(#REF!,1))+VALUE(LEFT(#REF!,1))+VALUE(LEFT(P79,1)))/8</f>
        <v>#VALUE!</v>
      </c>
      <c r="M72" s="59"/>
      <c r="N72" s="62"/>
    </row>
    <row r="73" spans="1:14" ht="22.5" x14ac:dyDescent="0.2">
      <c r="B73" s="100"/>
      <c r="C73" s="92"/>
      <c r="D73" s="95"/>
      <c r="E73" s="6" t="s">
        <v>37</v>
      </c>
      <c r="F73" s="7" t="s">
        <v>38</v>
      </c>
      <c r="G73" s="57" t="e">
        <f>(VALUE(LEFT(#REF!,1))+VALUE(LEFT(D72,1))+VALUE(LEFT(E72,1))+VALUE(LEFT(F72,1))+VALUE(LEFT(H72,1))+VALUE(LEFT(I72,1))+VALUE(LEFT(J72,1))+VALUE(LEFT(K72,1)))/8</f>
        <v>#REF!</v>
      </c>
      <c r="H73" s="59"/>
      <c r="I73" s="97"/>
      <c r="J73" s="6" t="s">
        <v>39</v>
      </c>
      <c r="K73" s="7" t="s">
        <v>40</v>
      </c>
      <c r="L73" s="57" t="e">
        <f>(VALUE(LEFT(H72,1))+VALUE(LEFT(I72,1))+VALUE(LEFT(J72,1))+VALUE(LEFT(K72,1))+VALUE(LEFT(M72,1))+VALUE(LEFT(#REF!,1))+VALUE(LEFT(#REF!,1))+VALUE(LEFT(P80,1)))/8</f>
        <v>#VALUE!</v>
      </c>
      <c r="M73" s="59"/>
      <c r="N73" s="62"/>
    </row>
    <row r="74" spans="1:14" ht="22.5" x14ac:dyDescent="0.2">
      <c r="B74" s="100"/>
      <c r="C74" s="92"/>
      <c r="D74" s="95"/>
      <c r="E74" s="6" t="s">
        <v>41</v>
      </c>
      <c r="F74" s="7" t="s">
        <v>42</v>
      </c>
      <c r="G74" s="57" t="e">
        <f>(VALUE(LEFT(#REF!,1))+VALUE(LEFT(D73,1))+VALUE(LEFT(E73,1))+VALUE(LEFT(F73,1))+VALUE(LEFT(H73,1))+VALUE(LEFT(I73,1))+VALUE(LEFT(J73,1))+VALUE(LEFT(K73,1)))/8</f>
        <v>#REF!</v>
      </c>
      <c r="H74" s="59"/>
      <c r="I74" s="98"/>
      <c r="J74" s="6" t="s">
        <v>43</v>
      </c>
      <c r="K74" s="7" t="s">
        <v>126</v>
      </c>
      <c r="L74" s="57" t="e">
        <f>(VALUE(LEFT(H73,1))+VALUE(LEFT(I73,1))+VALUE(LEFT(J73,1))+VALUE(LEFT(K73,1))+VALUE(LEFT(M73,1))+VALUE(LEFT(#REF!,1))+VALUE(LEFT(#REF!,1))+VALUE(LEFT(P81,1)))/8</f>
        <v>#VALUE!</v>
      </c>
      <c r="M74" s="59"/>
      <c r="N74" s="62"/>
    </row>
    <row r="75" spans="1:14" ht="22.5" x14ac:dyDescent="0.2">
      <c r="B75" s="100"/>
      <c r="C75" s="92"/>
      <c r="D75" s="95" t="s">
        <v>46</v>
      </c>
      <c r="E75" s="6" t="s">
        <v>47</v>
      </c>
      <c r="F75" s="7" t="s">
        <v>48</v>
      </c>
      <c r="G75" s="57" t="e">
        <f>(VALUE(LEFT(#REF!,1))+VALUE(LEFT(D74,1))+VALUE(LEFT(E74,1))+VALUE(LEFT(F74,1))+VALUE(LEFT(H74,1))+VALUE(LEFT(I74,1))+VALUE(LEFT(J74,1))+VALUE(LEFT(K74,1)))/8</f>
        <v>#REF!</v>
      </c>
      <c r="H75" s="59"/>
      <c r="I75" s="96" t="s">
        <v>49</v>
      </c>
      <c r="J75" s="6" t="s">
        <v>50</v>
      </c>
      <c r="K75" s="7" t="s">
        <v>97</v>
      </c>
      <c r="L75" s="57" t="e">
        <f>(VALUE(LEFT(H74,1))+VALUE(LEFT(I74,1))+VALUE(LEFT(J74,1))+VALUE(LEFT(K74,1))+VALUE(LEFT(M74,1))+VALUE(LEFT(#REF!,1))+VALUE(LEFT(#REF!,1))+VALUE(LEFT(P82,1)))/8</f>
        <v>#VALUE!</v>
      </c>
      <c r="M75" s="59"/>
      <c r="N75" s="62"/>
    </row>
    <row r="76" spans="1:14" ht="22.5" x14ac:dyDescent="0.2">
      <c r="B76" s="100"/>
      <c r="C76" s="92"/>
      <c r="D76" s="95"/>
      <c r="E76" s="6" t="s">
        <v>52</v>
      </c>
      <c r="F76" s="7" t="s">
        <v>48</v>
      </c>
      <c r="G76" s="57" t="e">
        <f>(VALUE(LEFT(#REF!,1))+VALUE(LEFT(D75,1))+VALUE(LEFT(E75,1))+VALUE(LEFT(F75,1))+VALUE(LEFT(H75,1))+VALUE(LEFT(I75,1))+VALUE(LEFT(J75,1))+VALUE(LEFT(K75,1)))/8</f>
        <v>#REF!</v>
      </c>
      <c r="H76" s="59"/>
      <c r="I76" s="97"/>
      <c r="J76" s="6" t="s">
        <v>53</v>
      </c>
      <c r="K76" s="7" t="s">
        <v>98</v>
      </c>
      <c r="L76" s="57" t="e">
        <f>(VALUE(LEFT(H75,1))+VALUE(LEFT(I75,1))+VALUE(LEFT(J75,1))+VALUE(LEFT(K75,1))+VALUE(LEFT(M75,1))+VALUE(LEFT(#REF!,1))+VALUE(LEFT(#REF!,1))+VALUE(LEFT(P83,1)))/8</f>
        <v>#VALUE!</v>
      </c>
      <c r="M76" s="59"/>
      <c r="N76" s="62"/>
    </row>
    <row r="77" spans="1:14" ht="12.75" customHeight="1" x14ac:dyDescent="0.2">
      <c r="B77" s="100"/>
      <c r="C77" s="92"/>
      <c r="D77" s="95"/>
      <c r="E77" s="6" t="s">
        <v>56</v>
      </c>
      <c r="F77" s="7" t="s">
        <v>57</v>
      </c>
      <c r="G77" s="57" t="e">
        <f>(VALUE(LEFT(#REF!,1))+VALUE(LEFT(D76,1))+VALUE(LEFT(E76,1))+VALUE(LEFT(F76,1))+VALUE(LEFT(H76,1))+VALUE(LEFT(I76,1))+VALUE(LEFT(J76,1))+VALUE(LEFT(K76,1)))/8</f>
        <v>#REF!</v>
      </c>
      <c r="H77" s="59"/>
      <c r="I77" s="97"/>
      <c r="J77" s="6" t="s">
        <v>58</v>
      </c>
      <c r="K77" s="7" t="s">
        <v>59</v>
      </c>
      <c r="L77" s="57" t="e">
        <f>(VALUE(LEFT(H76,1))+VALUE(LEFT(I76,1))+VALUE(LEFT(J76,1))+VALUE(LEFT(K76,1))+VALUE(LEFT(M76,1))+VALUE(LEFT(#REF!,1))+VALUE(LEFT(#REF!,1))+VALUE(LEFT(P84,1)))/8</f>
        <v>#VALUE!</v>
      </c>
      <c r="M77" s="59"/>
      <c r="N77" s="62"/>
    </row>
    <row r="78" spans="1:14" ht="22.5" x14ac:dyDescent="0.2">
      <c r="B78" s="101"/>
      <c r="C78" s="93"/>
      <c r="D78" s="95"/>
      <c r="E78" s="6" t="s">
        <v>61</v>
      </c>
      <c r="F78" s="7" t="s">
        <v>166</v>
      </c>
      <c r="G78" s="58" t="e">
        <f>(VALUE(LEFT(#REF!,1))+VALUE(LEFT(D77,1))+VALUE(LEFT(E77,1))+VALUE(LEFT(F77,1))+VALUE(LEFT(H77,1))+VALUE(LEFT(I77,1))+VALUE(LEFT(J77,1))+VALUE(LEFT(K77,1)))/8</f>
        <v>#REF!</v>
      </c>
      <c r="H78" s="60"/>
      <c r="I78" s="98"/>
      <c r="J78" s="6" t="s">
        <v>63</v>
      </c>
      <c r="K78" s="7" t="s">
        <v>155</v>
      </c>
      <c r="L78" s="58" t="e">
        <f>(VALUE(LEFT(H77,1))+VALUE(LEFT(I77,1))+VALUE(LEFT(J77,1))+VALUE(LEFT(K77,1))+VALUE(LEFT(M77,1))+VALUE(LEFT(#REF!,1))+VALUE(LEFT(#REF!,1))+VALUE(LEFT(P85,1)))/8</f>
        <v>#VALUE!</v>
      </c>
      <c r="M78" s="60"/>
      <c r="N78" s="63"/>
    </row>
    <row r="79" spans="1:14" ht="32.25" customHeight="1" x14ac:dyDescent="0.2">
      <c r="B79" s="78" t="s">
        <v>178</v>
      </c>
      <c r="C79" s="38" t="s">
        <v>195</v>
      </c>
      <c r="D79" s="58" t="s">
        <v>70</v>
      </c>
      <c r="E79" s="23" t="s">
        <v>23</v>
      </c>
      <c r="F79" s="24" t="s">
        <v>145</v>
      </c>
      <c r="G79" s="57">
        <f>(VALUE(LEFT(F79,1))+VALUE(LEFT(F80,1))+VALUE(LEFT(F81,1))+VALUE(LEFT(F82,1))+VALUE(LEFT(F83,1))+VALUE(LEFT(F84,1))+VALUE(LEFT(F85,1))+VALUE(LEFT(F86,1)))/8</f>
        <v>7.25</v>
      </c>
      <c r="H79" s="59" t="str">
        <f>IF(G79&lt;3,$U$12,IF(G79&lt;6,$U$13,$U$14))</f>
        <v>HIGH</v>
      </c>
      <c r="I79" s="102" t="s">
        <v>25</v>
      </c>
      <c r="J79" s="23" t="s">
        <v>26</v>
      </c>
      <c r="K79" s="24" t="s">
        <v>27</v>
      </c>
      <c r="L79" s="57">
        <f>(VALUE(LEFT(K79,1))+VALUE(LEFT(K80,1))+VALUE(LEFT(K81,1))+VALUE(LEFT(K82,1))+VALUE(LEFT(K83,1))+VALUE(LEFT(K84,1))+VALUE(LEFT(K85,1))+VALUE(LEFT(K86,1)))/8</f>
        <v>4.875</v>
      </c>
      <c r="M79" s="59" t="str">
        <f>IF(L79&lt;3,$U$12,IF(L79&lt;6,$U$13,$U$14))</f>
        <v>MEDIUM</v>
      </c>
      <c r="N79" s="62" t="str">
        <f>IF(AND(H79=$U$14,M79=$U$14),$U$5,IF(AND(H79=$U$14,M79=$U$13),$U$6,IF(AND(H79=$U$14,M79=$U$12),$U$7,IF(AND(H79=$U$13,M79=$U$14),$T$5,IF(AND(H79=$U$13,M79=$U$13),$T$6,IF(AND(H79=$U$13,M79=$U$12),$T$7,IF(AND(H79=$U$12,M79=$U$14),$S$5,IF(AND(H79=$U$12,M79=$U$13),$S$6,IF(AND(H79=$U$12,M79=$U$12),$S$7)))))))))</f>
        <v>High</v>
      </c>
    </row>
    <row r="80" spans="1:14" ht="12.75" customHeight="1" x14ac:dyDescent="0.2">
      <c r="A80" t="s">
        <v>196</v>
      </c>
      <c r="B80" s="79"/>
      <c r="C80" s="94" t="s">
        <v>197</v>
      </c>
      <c r="D80" s="95"/>
      <c r="E80" s="6" t="s">
        <v>31</v>
      </c>
      <c r="F80" s="7" t="s">
        <v>77</v>
      </c>
      <c r="G80" s="57" t="e">
        <f>(VALUE(LEFT(#REF!,1))+VALUE(LEFT(D79,1))+VALUE(LEFT(E79,1))+VALUE(LEFT(F79,1))+VALUE(LEFT(H79,1))+VALUE(LEFT(I79,1))+VALUE(LEFT(J79,1))+VALUE(LEFT(K79,1)))/8</f>
        <v>#REF!</v>
      </c>
      <c r="H80" s="59"/>
      <c r="I80" s="97"/>
      <c r="J80" s="6" t="s">
        <v>33</v>
      </c>
      <c r="K80" s="7" t="s">
        <v>165</v>
      </c>
      <c r="L80" s="57" t="e">
        <f>(VALUE(LEFT(H79,1))+VALUE(LEFT(I79,1))+VALUE(LEFT(J79,1))+VALUE(LEFT(K79,1))+VALUE(LEFT(M79,1))+VALUE(LEFT(#REF!,1))+VALUE(LEFT(#REF!,1))+VALUE(LEFT(P87,1)))/8</f>
        <v>#VALUE!</v>
      </c>
      <c r="M80" s="59"/>
      <c r="N80" s="62"/>
    </row>
    <row r="81" spans="2:14" ht="12.75" customHeight="1" x14ac:dyDescent="0.2">
      <c r="B81" s="79"/>
      <c r="C81" s="92"/>
      <c r="D81" s="95"/>
      <c r="E81" s="6" t="s">
        <v>37</v>
      </c>
      <c r="F81" s="7" t="s">
        <v>131</v>
      </c>
      <c r="G81" s="57" t="e">
        <f>(VALUE(LEFT(#REF!,1))+VALUE(LEFT(D80,1))+VALUE(LEFT(E80,1))+VALUE(LEFT(F80,1))+VALUE(LEFT(H80,1))+VALUE(LEFT(I80,1))+VALUE(LEFT(J80,1))+VALUE(LEFT(K80,1)))/8</f>
        <v>#REF!</v>
      </c>
      <c r="H81" s="59"/>
      <c r="I81" s="97"/>
      <c r="J81" s="6" t="s">
        <v>39</v>
      </c>
      <c r="K81" s="7" t="s">
        <v>40</v>
      </c>
      <c r="L81" s="57" t="e">
        <f>(VALUE(LEFT(H80,1))+VALUE(LEFT(I80,1))+VALUE(LEFT(J80,1))+VALUE(LEFT(K80,1))+VALUE(LEFT(M80,1))+VALUE(LEFT(#REF!,1))+VALUE(LEFT(#REF!,1))+VALUE(LEFT(P88,1)))/8</f>
        <v>#VALUE!</v>
      </c>
      <c r="M81" s="59"/>
      <c r="N81" s="62"/>
    </row>
    <row r="82" spans="2:14" ht="12.75" customHeight="1" x14ac:dyDescent="0.2">
      <c r="B82" s="79"/>
      <c r="C82" s="92"/>
      <c r="D82" s="95"/>
      <c r="E82" s="6" t="s">
        <v>41</v>
      </c>
      <c r="F82" s="7" t="s">
        <v>96</v>
      </c>
      <c r="G82" s="57" t="e">
        <f>(VALUE(LEFT(#REF!,1))+VALUE(LEFT(D81,1))+VALUE(LEFT(E81,1))+VALUE(LEFT(F81,1))+VALUE(LEFT(H81,1))+VALUE(LEFT(I81,1))+VALUE(LEFT(J81,1))+VALUE(LEFT(K81,1)))/8</f>
        <v>#REF!</v>
      </c>
      <c r="H82" s="59"/>
      <c r="I82" s="98"/>
      <c r="J82" s="6" t="s">
        <v>43</v>
      </c>
      <c r="K82" s="7" t="s">
        <v>126</v>
      </c>
      <c r="L82" s="57" t="e">
        <f>(VALUE(LEFT(H81,1))+VALUE(LEFT(I81,1))+VALUE(LEFT(J81,1))+VALUE(LEFT(K81,1))+VALUE(LEFT(M81,1))+VALUE(LEFT(#REF!,1))+VALUE(LEFT(#REF!,1))+VALUE(LEFT(P89,1)))/8</f>
        <v>#VALUE!</v>
      </c>
      <c r="M82" s="59"/>
      <c r="N82" s="62"/>
    </row>
    <row r="83" spans="2:14" ht="12.75" customHeight="1" x14ac:dyDescent="0.2">
      <c r="B83" s="79"/>
      <c r="C83" s="92"/>
      <c r="D83" s="95" t="s">
        <v>46</v>
      </c>
      <c r="E83" s="6" t="s">
        <v>47</v>
      </c>
      <c r="F83" s="7" t="s">
        <v>109</v>
      </c>
      <c r="G83" s="57" t="e">
        <f>(VALUE(LEFT(#REF!,1))+VALUE(LEFT(D82,1))+VALUE(LEFT(E82,1))+VALUE(LEFT(F82,1))+VALUE(LEFT(H82,1))+VALUE(LEFT(I82,1))+VALUE(LEFT(J82,1))+VALUE(LEFT(K82,1)))/8</f>
        <v>#REF!</v>
      </c>
      <c r="H83" s="59"/>
      <c r="I83" s="96" t="s">
        <v>49</v>
      </c>
      <c r="J83" s="6" t="s">
        <v>50</v>
      </c>
      <c r="K83" s="7" t="s">
        <v>51</v>
      </c>
      <c r="L83" s="57" t="e">
        <f>(VALUE(LEFT(H82,1))+VALUE(LEFT(I82,1))+VALUE(LEFT(J82,1))+VALUE(LEFT(K82,1))+VALUE(LEFT(M82,1))+VALUE(LEFT(#REF!,1))+VALUE(LEFT(#REF!,1))+VALUE(LEFT(P90,1)))/8</f>
        <v>#VALUE!</v>
      </c>
      <c r="M83" s="59"/>
      <c r="N83" s="62"/>
    </row>
    <row r="84" spans="2:14" ht="12.75" customHeight="1" x14ac:dyDescent="0.2">
      <c r="B84" s="79"/>
      <c r="C84" s="92"/>
      <c r="D84" s="95"/>
      <c r="E84" s="6" t="s">
        <v>52</v>
      </c>
      <c r="F84" s="7" t="s">
        <v>110</v>
      </c>
      <c r="G84" s="57" t="e">
        <f>(VALUE(LEFT(#REF!,1))+VALUE(LEFT(D83,1))+VALUE(LEFT(E83,1))+VALUE(LEFT(F83,1))+VALUE(LEFT(H83,1))+VALUE(LEFT(I83,1))+VALUE(LEFT(J83,1))+VALUE(LEFT(K83,1)))/8</f>
        <v>#REF!</v>
      </c>
      <c r="H84" s="59"/>
      <c r="I84" s="97"/>
      <c r="J84" s="6" t="s">
        <v>53</v>
      </c>
      <c r="K84" s="7" t="s">
        <v>98</v>
      </c>
      <c r="L84" s="57" t="e">
        <f>(VALUE(LEFT(H83,1))+VALUE(LEFT(I83,1))+VALUE(LEFT(J83,1))+VALUE(LEFT(K83,1))+VALUE(LEFT(M83,1))+VALUE(LEFT(#REF!,1))+VALUE(LEFT(#REF!,1))+VALUE(LEFT(P91,1)))/8</f>
        <v>#VALUE!</v>
      </c>
      <c r="M84" s="59"/>
      <c r="N84" s="62"/>
    </row>
    <row r="85" spans="2:14" ht="12.75" customHeight="1" x14ac:dyDescent="0.2">
      <c r="B85" s="79"/>
      <c r="C85" s="92"/>
      <c r="D85" s="95"/>
      <c r="E85" s="6" t="s">
        <v>56</v>
      </c>
      <c r="F85" s="7" t="s">
        <v>127</v>
      </c>
      <c r="G85" s="57" t="e">
        <f>(VALUE(LEFT(#REF!,1))+VALUE(LEFT(D84,1))+VALUE(LEFT(E84,1))+VALUE(LEFT(F84,1))+VALUE(LEFT(H84,1))+VALUE(LEFT(I84,1))+VALUE(LEFT(J84,1))+VALUE(LEFT(K84,1)))/8</f>
        <v>#REF!</v>
      </c>
      <c r="H85" s="59"/>
      <c r="I85" s="97"/>
      <c r="J85" s="6" t="s">
        <v>58</v>
      </c>
      <c r="K85" s="7" t="s">
        <v>59</v>
      </c>
      <c r="L85" s="57" t="e">
        <f>(VALUE(LEFT(H84,1))+VALUE(LEFT(I84,1))+VALUE(LEFT(J84,1))+VALUE(LEFT(K84,1))+VALUE(LEFT(M84,1))+VALUE(LEFT(#REF!,1))+VALUE(LEFT(#REF!,1))+VALUE(LEFT(P92,1)))/8</f>
        <v>#VALUE!</v>
      </c>
      <c r="M85" s="59"/>
      <c r="N85" s="62"/>
    </row>
    <row r="86" spans="2:14" ht="12.75" customHeight="1" x14ac:dyDescent="0.2">
      <c r="B86" s="80"/>
      <c r="C86" s="93"/>
      <c r="D86" s="95"/>
      <c r="E86" s="6" t="s">
        <v>61</v>
      </c>
      <c r="F86" s="7" t="s">
        <v>141</v>
      </c>
      <c r="G86" s="58" t="e">
        <f>(VALUE(LEFT(#REF!,1))+VALUE(LEFT(D85,1))+VALUE(LEFT(E85,1))+VALUE(LEFT(F85,1))+VALUE(LEFT(H85,1))+VALUE(LEFT(I85,1))+VALUE(LEFT(J85,1))+VALUE(LEFT(K85,1)))/8</f>
        <v>#REF!</v>
      </c>
      <c r="H86" s="60"/>
      <c r="I86" s="98"/>
      <c r="J86" s="6" t="s">
        <v>63</v>
      </c>
      <c r="K86" s="7" t="s">
        <v>92</v>
      </c>
      <c r="L86" s="58" t="e">
        <f>(VALUE(LEFT(H85,1))+VALUE(LEFT(I85,1))+VALUE(LEFT(J85,1))+VALUE(LEFT(K85,1))+VALUE(LEFT(M85,1))+VALUE(LEFT(#REF!,1))+VALUE(LEFT(#REF!,1))+VALUE(LEFT(P93,1)))/8</f>
        <v>#VALUE!</v>
      </c>
      <c r="M86" s="60"/>
      <c r="N86" s="63"/>
    </row>
  </sheetData>
  <mergeCells count="130">
    <mergeCell ref="B79:B86"/>
    <mergeCell ref="D79:D82"/>
    <mergeCell ref="G79:G86"/>
    <mergeCell ref="H79:H86"/>
    <mergeCell ref="I79:I82"/>
    <mergeCell ref="L79:L86"/>
    <mergeCell ref="M79:M86"/>
    <mergeCell ref="N79:N86"/>
    <mergeCell ref="C80:C86"/>
    <mergeCell ref="D83:D86"/>
    <mergeCell ref="I83:I86"/>
    <mergeCell ref="L71:L78"/>
    <mergeCell ref="M71:M78"/>
    <mergeCell ref="N71:N78"/>
    <mergeCell ref="C72:C78"/>
    <mergeCell ref="D75:D78"/>
    <mergeCell ref="I75:I78"/>
    <mergeCell ref="B71:B78"/>
    <mergeCell ref="D71:D74"/>
    <mergeCell ref="G71:G78"/>
    <mergeCell ref="H71:H78"/>
    <mergeCell ref="I71:I74"/>
    <mergeCell ref="L63:L70"/>
    <mergeCell ref="M63:M70"/>
    <mergeCell ref="N63:N70"/>
    <mergeCell ref="C64:C70"/>
    <mergeCell ref="D67:D70"/>
    <mergeCell ref="I67:I70"/>
    <mergeCell ref="B63:B70"/>
    <mergeCell ref="D63:D66"/>
    <mergeCell ref="G63:G70"/>
    <mergeCell ref="H63:H70"/>
    <mergeCell ref="I63:I66"/>
    <mergeCell ref="L55:L62"/>
    <mergeCell ref="M55:M62"/>
    <mergeCell ref="N55:N62"/>
    <mergeCell ref="C56:C62"/>
    <mergeCell ref="D59:D62"/>
    <mergeCell ref="I59:I62"/>
    <mergeCell ref="B55:B62"/>
    <mergeCell ref="D55:D58"/>
    <mergeCell ref="G55:G62"/>
    <mergeCell ref="H55:H62"/>
    <mergeCell ref="I55:I58"/>
    <mergeCell ref="L47:L54"/>
    <mergeCell ref="M47:M54"/>
    <mergeCell ref="N47:N54"/>
    <mergeCell ref="C48:C54"/>
    <mergeCell ref="D51:D54"/>
    <mergeCell ref="I51:I54"/>
    <mergeCell ref="B47:B54"/>
    <mergeCell ref="D47:D50"/>
    <mergeCell ref="G47:G54"/>
    <mergeCell ref="H47:H54"/>
    <mergeCell ref="I47:I50"/>
    <mergeCell ref="L39:L46"/>
    <mergeCell ref="M39:M46"/>
    <mergeCell ref="N39:N46"/>
    <mergeCell ref="C40:C46"/>
    <mergeCell ref="D43:D46"/>
    <mergeCell ref="I43:I46"/>
    <mergeCell ref="B39:B46"/>
    <mergeCell ref="D39:D42"/>
    <mergeCell ref="G39:G46"/>
    <mergeCell ref="H39:H46"/>
    <mergeCell ref="I39:I42"/>
    <mergeCell ref="L30:L37"/>
    <mergeCell ref="M30:M37"/>
    <mergeCell ref="N30:N37"/>
    <mergeCell ref="C31:C37"/>
    <mergeCell ref="D34:D37"/>
    <mergeCell ref="I34:I37"/>
    <mergeCell ref="B30:B37"/>
    <mergeCell ref="D30:D33"/>
    <mergeCell ref="G30:G37"/>
    <mergeCell ref="H30:H37"/>
    <mergeCell ref="I30:I33"/>
    <mergeCell ref="M22:M29"/>
    <mergeCell ref="N22:N29"/>
    <mergeCell ref="C23:C29"/>
    <mergeCell ref="D26:D29"/>
    <mergeCell ref="I26:I29"/>
    <mergeCell ref="B22:B29"/>
    <mergeCell ref="D22:D25"/>
    <mergeCell ref="G22:G29"/>
    <mergeCell ref="H22:H29"/>
    <mergeCell ref="I22:I25"/>
    <mergeCell ref="C15:C21"/>
    <mergeCell ref="D18:D21"/>
    <mergeCell ref="I18:I21"/>
    <mergeCell ref="B14:B21"/>
    <mergeCell ref="D14:D17"/>
    <mergeCell ref="G14:G21"/>
    <mergeCell ref="H14:H21"/>
    <mergeCell ref="I14:I17"/>
    <mergeCell ref="L22:L29"/>
    <mergeCell ref="M6:M13"/>
    <mergeCell ref="N6:N13"/>
    <mergeCell ref="R9:U9"/>
    <mergeCell ref="D10:D13"/>
    <mergeCell ref="I10:I13"/>
    <mergeCell ref="T11:U11"/>
    <mergeCell ref="G6:G13"/>
    <mergeCell ref="L14:L21"/>
    <mergeCell ref="M14:M21"/>
    <mergeCell ref="N14:N21"/>
    <mergeCell ref="B6:B13"/>
    <mergeCell ref="D6:D9"/>
    <mergeCell ref="B3:B5"/>
    <mergeCell ref="C3:C5"/>
    <mergeCell ref="D3:H3"/>
    <mergeCell ref="C7:C13"/>
    <mergeCell ref="AE3:AF3"/>
    <mergeCell ref="D4:D5"/>
    <mergeCell ref="E4:E5"/>
    <mergeCell ref="F4:F5"/>
    <mergeCell ref="G4:H4"/>
    <mergeCell ref="I4:I5"/>
    <mergeCell ref="J4:J5"/>
    <mergeCell ref="K4:K5"/>
    <mergeCell ref="Q3:U3"/>
    <mergeCell ref="Q5:Q8"/>
    <mergeCell ref="I3:M3"/>
    <mergeCell ref="N3:N5"/>
    <mergeCell ref="L4:M4"/>
    <mergeCell ref="Y3:Z3"/>
    <mergeCell ref="AB3:AC3"/>
    <mergeCell ref="H6:H13"/>
    <mergeCell ref="I6:I9"/>
    <mergeCell ref="L6:L13"/>
  </mergeCells>
  <phoneticPr fontId="4" type="noConversion"/>
  <conditionalFormatting sqref="C6:C7">
    <cfRule type="expression" dxfId="19" priority="21">
      <formula>SEARCH("[State: Not Applicable]", #REF!) &gt; 0</formula>
    </cfRule>
    <cfRule type="expression" dxfId="18" priority="22">
      <formula>SEARCH("[State: Not Applicable]", #REF!) &gt; 0</formula>
    </cfRule>
  </conditionalFormatting>
  <conditionalFormatting sqref="C14:C15">
    <cfRule type="expression" dxfId="17" priority="17">
      <formula>SEARCH("[State: Not Applicable]", #REF!) &gt; 0</formula>
    </cfRule>
    <cfRule type="expression" dxfId="16" priority="18">
      <formula>SEARCH("[State: Not Applicable]", #REF!) &gt; 0</formula>
    </cfRule>
  </conditionalFormatting>
  <conditionalFormatting sqref="C22:C23">
    <cfRule type="expression" dxfId="15" priority="15">
      <formula>SEARCH("[State: Not Applicable]", #REF!) &gt; 0</formula>
    </cfRule>
    <cfRule type="expression" dxfId="14" priority="16">
      <formula>SEARCH("[State: Not Applicable]", #REF!) &gt; 0</formula>
    </cfRule>
  </conditionalFormatting>
  <conditionalFormatting sqref="C30:C31">
    <cfRule type="expression" dxfId="13" priority="13">
      <formula>SEARCH("[State: Not Applicable]", #REF!) &gt; 0</formula>
    </cfRule>
    <cfRule type="expression" dxfId="12" priority="14">
      <formula>SEARCH("[State: Not Applicable]", #REF!) &gt; 0</formula>
    </cfRule>
  </conditionalFormatting>
  <conditionalFormatting sqref="C39:C40">
    <cfRule type="expression" dxfId="11" priority="11">
      <formula>SEARCH("[State: Not Applicable]", #REF!) &gt; 0</formula>
    </cfRule>
    <cfRule type="expression" dxfId="10" priority="12">
      <formula>SEARCH("[State: Not Applicable]", #REF!) &gt; 0</formula>
    </cfRule>
  </conditionalFormatting>
  <conditionalFormatting sqref="C47:C48">
    <cfRule type="expression" dxfId="9" priority="9">
      <formula>SEARCH("[State: Not Applicable]", #REF!) &gt; 0</formula>
    </cfRule>
    <cfRule type="expression" dxfId="8" priority="10">
      <formula>SEARCH("[State: Not Applicable]", #REF!) &gt; 0</formula>
    </cfRule>
  </conditionalFormatting>
  <conditionalFormatting sqref="C55:C56">
    <cfRule type="expression" dxfId="7" priority="7">
      <formula>SEARCH("[State: Not Applicable]", #REF!) &gt; 0</formula>
    </cfRule>
    <cfRule type="expression" dxfId="6" priority="8">
      <formula>SEARCH("[State: Not Applicable]", #REF!) &gt; 0</formula>
    </cfRule>
  </conditionalFormatting>
  <conditionalFormatting sqref="C63:C64">
    <cfRule type="expression" dxfId="5" priority="5">
      <formula>SEARCH("[State: Not Applicable]", #REF!) &gt; 0</formula>
    </cfRule>
    <cfRule type="expression" dxfId="4" priority="6">
      <formula>SEARCH("[State: Not Applicable]", #REF!) &gt; 0</formula>
    </cfRule>
  </conditionalFormatting>
  <conditionalFormatting sqref="C71:C72">
    <cfRule type="expression" dxfId="3" priority="3">
      <formula>SEARCH("[State: Not Applicable]", #REF!) &gt; 0</formula>
    </cfRule>
    <cfRule type="expression" dxfId="2" priority="4">
      <formula>SEARCH("[State: Not Applicable]", #REF!) &gt; 0</formula>
    </cfRule>
  </conditionalFormatting>
  <conditionalFormatting sqref="C79:C80">
    <cfRule type="expression" dxfId="1" priority="1">
      <formula>SEARCH("[State: Not Applicable]", #REF!) &gt; 0</formula>
    </cfRule>
    <cfRule type="expression" dxfId="0" priority="2">
      <formula>SEARCH("[State: Not Applicable]", #REF!) &gt; 0</formula>
    </cfRule>
  </conditionalFormatting>
  <dataValidations count="16">
    <dataValidation type="list" allowBlank="1" showInputMessage="1" showErrorMessage="1" sqref="K13 K21 K29 K37 K46 K54 K62 K70 K78 K86">
      <formula1>PrivacyViolation</formula1>
    </dataValidation>
    <dataValidation type="list" allowBlank="1" showInputMessage="1" showErrorMessage="1" sqref="K12 K20 K28 K36 K45 K53 K61 K69 K77 K85">
      <formula1>NonCompliance</formula1>
    </dataValidation>
    <dataValidation type="list" allowBlank="1" showInputMessage="1" showErrorMessage="1" sqref="K11 K19 K27 K35 K44 K52 K60 K68 K76 K84">
      <formula1>ReputationDamage</formula1>
    </dataValidation>
    <dataValidation type="list" allowBlank="1" showInputMessage="1" showErrorMessage="1" sqref="K10 K18 K26 K34 K43 K51 K59 K67 K75 K83">
      <formula1>FinancialDamage</formula1>
    </dataValidation>
    <dataValidation type="list" allowBlank="1" showInputMessage="1" showErrorMessage="1" sqref="K9 K17 K25 K33 K42 K50 K58 K66 K74 K82">
      <formula1>LossOfAccountability</formula1>
    </dataValidation>
    <dataValidation type="list" allowBlank="1" showInputMessage="1" showErrorMessage="1" sqref="K8 K16 K24 K32 K41 K49 K57 K65 K73 K81">
      <formula1>LossOfAvailability</formula1>
    </dataValidation>
    <dataValidation type="list" allowBlank="1" showInputMessage="1" showErrorMessage="1" sqref="K7 K15 K23 K31 K40 K48 K56 K64 K72 K80">
      <formula1>LossOfIntegrity</formula1>
    </dataValidation>
    <dataValidation type="list" allowBlank="1" showInputMessage="1" showErrorMessage="1" sqref="K6 K14 K22 K30 K39 K47 K55 K63 K71 K79">
      <formula1>LossOfConfidentiality</formula1>
    </dataValidation>
    <dataValidation type="list" allowBlank="1" showInputMessage="1" showErrorMessage="1" sqref="F13 F21 F29 F37 F46 F54 F62 F70 F78 F86">
      <formula1>IntrusionDetection</formula1>
    </dataValidation>
    <dataValidation type="list" allowBlank="1" showInputMessage="1" showErrorMessage="1" sqref="F12 F20 F28 F36 F45 F53 F61 F69 F77 F85">
      <formula1>Awareness</formula1>
    </dataValidation>
    <dataValidation type="list" allowBlank="1" showInputMessage="1" showErrorMessage="1" sqref="F11 F19 F27 F35 F44 F52 F60 F68 F76 F84">
      <formula1>EaseOfExploit</formula1>
    </dataValidation>
    <dataValidation type="list" allowBlank="1" showInputMessage="1" showErrorMessage="1" sqref="F10 F18 F26 F34 F43 F51 F59 F67 F75 F83">
      <formula1>EaseOfDiscovery</formula1>
    </dataValidation>
    <dataValidation type="list" allowBlank="1" showInputMessage="1" showErrorMessage="1" sqref="F9 F17 F25 F33 F42 F50 F58 F66 F74 F82">
      <formula1>Size</formula1>
    </dataValidation>
    <dataValidation type="list" allowBlank="1" showInputMessage="1" showErrorMessage="1" sqref="F8 F16 F24 F32 F41 F49 F57 F65 F73 F81">
      <formula1>Opportunity</formula1>
    </dataValidation>
    <dataValidation type="list" allowBlank="1" showInputMessage="1" showErrorMessage="1" sqref="F7 F15 F23 F31 F40 F48 F56 F64 F72 F80">
      <formula1>Motive</formula1>
    </dataValidation>
    <dataValidation type="list" allowBlank="1" showInputMessage="1" showErrorMessage="1" sqref="F6 F14 F22 F30 F39 F47 F55 F63 F71 F79">
      <formula1>SkillLevel</formula1>
    </dataValidation>
  </dataValidations>
  <printOptions horizontalCentered="1"/>
  <pageMargins left="0" right="0" top="0.39370078740157483" bottom="0.19685039370078741" header="0.51181102362204722" footer="0.51181102362204722"/>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H2" activePane="bottomRight" state="frozen"/>
      <selection pane="topRight" activeCell="B1" sqref="B1"/>
      <selection pane="bottomLeft" activeCell="A2" sqref="A2"/>
      <selection pane="bottomRight" activeCell="H28" sqref="H28"/>
    </sheetView>
  </sheetViews>
  <sheetFormatPr defaultRowHeight="16.5" outlineLevelRow="1" x14ac:dyDescent="0.3"/>
  <cols>
    <col min="1" max="1" width="9.140625" style="8"/>
    <col min="2" max="4" width="19.7109375" style="8" customWidth="1"/>
    <col min="5" max="8" width="19.85546875" style="8" customWidth="1"/>
    <col min="9" max="18" width="20.28515625" style="8" customWidth="1"/>
    <col min="19" max="16384" width="9.140625" style="8"/>
  </cols>
  <sheetData>
    <row r="1" spans="1:17" s="14" customFormat="1" x14ac:dyDescent="0.3">
      <c r="A1" s="15"/>
      <c r="B1" s="15" t="s">
        <v>198</v>
      </c>
      <c r="C1" s="15" t="s">
        <v>199</v>
      </c>
      <c r="D1" s="15" t="s">
        <v>200</v>
      </c>
      <c r="E1" s="15" t="s">
        <v>201</v>
      </c>
      <c r="F1" s="15" t="s">
        <v>202</v>
      </c>
      <c r="G1" s="15" t="s">
        <v>203</v>
      </c>
      <c r="H1" s="15" t="s">
        <v>204</v>
      </c>
      <c r="I1" s="15" t="s">
        <v>205</v>
      </c>
      <c r="J1" s="15" t="s">
        <v>206</v>
      </c>
      <c r="K1" s="15" t="s">
        <v>207</v>
      </c>
      <c r="L1" s="15" t="s">
        <v>39</v>
      </c>
      <c r="M1" s="15" t="s">
        <v>208</v>
      </c>
      <c r="N1" s="15" t="s">
        <v>50</v>
      </c>
      <c r="O1" s="15" t="s">
        <v>53</v>
      </c>
      <c r="P1" s="15" t="s">
        <v>209</v>
      </c>
      <c r="Q1" s="15" t="s">
        <v>63</v>
      </c>
    </row>
    <row r="2" spans="1:17" s="9" customFormat="1" ht="25.5" x14ac:dyDescent="0.3">
      <c r="A2" s="13">
        <v>0</v>
      </c>
      <c r="B2" s="12"/>
      <c r="C2" s="12"/>
      <c r="D2" s="12" t="s">
        <v>210</v>
      </c>
      <c r="E2" s="12"/>
      <c r="F2" s="12"/>
      <c r="G2" s="12"/>
      <c r="H2" s="12"/>
      <c r="I2" s="12"/>
      <c r="J2" s="12"/>
      <c r="K2" s="12"/>
      <c r="L2" s="12"/>
      <c r="M2" s="12"/>
      <c r="N2" s="12"/>
      <c r="O2" s="12"/>
      <c r="P2" s="12"/>
      <c r="Q2" s="12"/>
    </row>
    <row r="3" spans="1:17" s="9" customFormat="1" ht="25.5" x14ac:dyDescent="0.3">
      <c r="A3" s="13">
        <f t="shared" ref="A3:A11" si="0">A2+1</f>
        <v>1</v>
      </c>
      <c r="B3" s="12" t="s">
        <v>211</v>
      </c>
      <c r="C3" s="12" t="s">
        <v>212</v>
      </c>
      <c r="D3" s="12"/>
      <c r="E3" s="12"/>
      <c r="F3" s="12" t="s">
        <v>213</v>
      </c>
      <c r="G3" s="12" t="s">
        <v>214</v>
      </c>
      <c r="H3" s="12" t="s">
        <v>215</v>
      </c>
      <c r="I3" s="12" t="s">
        <v>216</v>
      </c>
      <c r="J3" s="12"/>
      <c r="K3" s="12" t="s">
        <v>217</v>
      </c>
      <c r="L3" s="12" t="s">
        <v>218</v>
      </c>
      <c r="M3" s="12" t="s">
        <v>219</v>
      </c>
      <c r="N3" s="12" t="s">
        <v>220</v>
      </c>
      <c r="O3" s="12" t="s">
        <v>221</v>
      </c>
      <c r="P3" s="12"/>
      <c r="Q3" s="12"/>
    </row>
    <row r="4" spans="1:17" s="9" customFormat="1" ht="25.5" x14ac:dyDescent="0.3">
      <c r="A4" s="13">
        <f t="shared" si="0"/>
        <v>2</v>
      </c>
      <c r="B4" s="12"/>
      <c r="C4" s="12"/>
      <c r="D4" s="12"/>
      <c r="E4" s="12" t="s">
        <v>222</v>
      </c>
      <c r="F4" s="12"/>
      <c r="G4" s="12"/>
      <c r="H4" s="12"/>
      <c r="I4" s="12"/>
      <c r="J4" s="12" t="s">
        <v>223</v>
      </c>
      <c r="K4" s="12"/>
      <c r="L4" s="12"/>
      <c r="M4" s="12"/>
      <c r="N4" s="12"/>
      <c r="O4" s="12"/>
      <c r="P4" s="12" t="s">
        <v>224</v>
      </c>
      <c r="Q4" s="12"/>
    </row>
    <row r="5" spans="1:17" s="9" customFormat="1" ht="25.5" x14ac:dyDescent="0.3">
      <c r="A5" s="13">
        <f t="shared" si="0"/>
        <v>3</v>
      </c>
      <c r="B5" s="12" t="s">
        <v>225</v>
      </c>
      <c r="C5" s="12"/>
      <c r="D5" s="12"/>
      <c r="E5" s="12"/>
      <c r="F5" s="12" t="s">
        <v>226</v>
      </c>
      <c r="G5" s="12" t="s">
        <v>226</v>
      </c>
      <c r="H5" s="12"/>
      <c r="I5" s="12" t="s">
        <v>227</v>
      </c>
      <c r="J5" s="12"/>
      <c r="K5" s="12" t="s">
        <v>228</v>
      </c>
      <c r="L5" s="12"/>
      <c r="M5" s="12"/>
      <c r="N5" s="12" t="s">
        <v>229</v>
      </c>
      <c r="O5" s="12"/>
      <c r="P5" s="12"/>
      <c r="Q5" s="12" t="s">
        <v>230</v>
      </c>
    </row>
    <row r="6" spans="1:17" s="9" customFormat="1" ht="37.5" x14ac:dyDescent="0.3">
      <c r="A6" s="13">
        <f t="shared" si="0"/>
        <v>4</v>
      </c>
      <c r="B6" s="12" t="s">
        <v>231</v>
      </c>
      <c r="C6" s="12" t="s">
        <v>232</v>
      </c>
      <c r="D6" s="12" t="s">
        <v>233</v>
      </c>
      <c r="E6" s="12" t="s">
        <v>234</v>
      </c>
      <c r="F6" s="12"/>
      <c r="G6" s="12"/>
      <c r="H6" s="12" t="s">
        <v>235</v>
      </c>
      <c r="I6" s="12"/>
      <c r="J6" s="12" t="s">
        <v>236</v>
      </c>
      <c r="K6" s="12"/>
      <c r="L6" s="12"/>
      <c r="M6" s="12"/>
      <c r="N6" s="12"/>
      <c r="O6" s="12" t="s">
        <v>237</v>
      </c>
      <c r="P6" s="12"/>
      <c r="Q6" s="12"/>
    </row>
    <row r="7" spans="1:17" s="9" customFormat="1" ht="49.5" x14ac:dyDescent="0.3">
      <c r="A7" s="13">
        <f t="shared" si="0"/>
        <v>5</v>
      </c>
      <c r="B7" s="12"/>
      <c r="C7" s="12"/>
      <c r="D7" s="12"/>
      <c r="E7" s="12" t="s">
        <v>238</v>
      </c>
      <c r="F7" s="12"/>
      <c r="G7" s="12" t="s">
        <v>239</v>
      </c>
      <c r="H7" s="12"/>
      <c r="I7" s="12"/>
      <c r="J7" s="12" t="s">
        <v>240</v>
      </c>
      <c r="K7" s="12" t="s">
        <v>241</v>
      </c>
      <c r="L7" s="12" t="s">
        <v>242</v>
      </c>
      <c r="M7" s="12"/>
      <c r="N7" s="12"/>
      <c r="O7" s="12" t="s">
        <v>243</v>
      </c>
      <c r="P7" s="12" t="s">
        <v>244</v>
      </c>
      <c r="Q7" s="12" t="s">
        <v>245</v>
      </c>
    </row>
    <row r="8" spans="1:17" s="9" customFormat="1" ht="17.25" x14ac:dyDescent="0.3">
      <c r="A8" s="13">
        <f t="shared" si="0"/>
        <v>6</v>
      </c>
      <c r="B8" s="12" t="s">
        <v>246</v>
      </c>
      <c r="C8" s="12"/>
      <c r="D8" s="12"/>
      <c r="E8" s="12" t="s">
        <v>247</v>
      </c>
      <c r="F8" s="12"/>
      <c r="G8" s="12"/>
      <c r="H8" s="12" t="s">
        <v>248</v>
      </c>
      <c r="I8" s="12"/>
      <c r="J8" s="12"/>
      <c r="K8" s="12"/>
      <c r="L8" s="12"/>
      <c r="M8" s="12"/>
      <c r="N8" s="12"/>
      <c r="O8" s="12"/>
      <c r="P8" s="12"/>
      <c r="Q8" s="12"/>
    </row>
    <row r="9" spans="1:17" s="9" customFormat="1" ht="25.5" x14ac:dyDescent="0.3">
      <c r="A9" s="13">
        <f t="shared" si="0"/>
        <v>7</v>
      </c>
      <c r="B9" s="12"/>
      <c r="C9" s="12"/>
      <c r="D9" s="12" t="s">
        <v>249</v>
      </c>
      <c r="E9" s="12"/>
      <c r="F9" s="12" t="s">
        <v>239</v>
      </c>
      <c r="G9" s="12"/>
      <c r="H9" s="12"/>
      <c r="I9" s="12"/>
      <c r="J9" s="12"/>
      <c r="K9" s="12" t="s">
        <v>250</v>
      </c>
      <c r="L9" s="12" t="s">
        <v>251</v>
      </c>
      <c r="M9" s="12" t="s">
        <v>252</v>
      </c>
      <c r="N9" s="12" t="s">
        <v>253</v>
      </c>
      <c r="O9" s="12"/>
      <c r="P9" s="12" t="s">
        <v>254</v>
      </c>
      <c r="Q9" s="12" t="s">
        <v>255</v>
      </c>
    </row>
    <row r="10" spans="1:17" s="9" customFormat="1" ht="17.25" x14ac:dyDescent="0.3">
      <c r="A10" s="13">
        <f t="shared" si="0"/>
        <v>8</v>
      </c>
      <c r="B10" s="12"/>
      <c r="C10" s="12"/>
      <c r="D10" s="12"/>
      <c r="E10" s="12"/>
      <c r="F10" s="12"/>
      <c r="G10" s="12"/>
      <c r="H10" s="12"/>
      <c r="I10" s="12" t="s">
        <v>256</v>
      </c>
      <c r="J10" s="12"/>
      <c r="K10" s="12"/>
      <c r="L10" s="12"/>
      <c r="M10" s="12"/>
      <c r="N10" s="12"/>
      <c r="O10" s="12"/>
      <c r="P10" s="12"/>
      <c r="Q10" s="12"/>
    </row>
    <row r="11" spans="1:17" s="9" customFormat="1" ht="25.5" x14ac:dyDescent="0.3">
      <c r="A11" s="13">
        <f t="shared" si="0"/>
        <v>9</v>
      </c>
      <c r="B11" s="12" t="s">
        <v>257</v>
      </c>
      <c r="C11" s="12" t="s">
        <v>258</v>
      </c>
      <c r="D11" s="12" t="s">
        <v>259</v>
      </c>
      <c r="E11" s="12" t="s">
        <v>260</v>
      </c>
      <c r="F11" s="12" t="s">
        <v>261</v>
      </c>
      <c r="G11" s="12" t="s">
        <v>261</v>
      </c>
      <c r="H11" s="12" t="s">
        <v>262</v>
      </c>
      <c r="I11" s="12" t="s">
        <v>263</v>
      </c>
      <c r="J11" s="12" t="s">
        <v>264</v>
      </c>
      <c r="K11" s="12" t="s">
        <v>265</v>
      </c>
      <c r="L11" s="12" t="s">
        <v>266</v>
      </c>
      <c r="M11" s="12" t="s">
        <v>267</v>
      </c>
      <c r="N11" s="12" t="s">
        <v>268</v>
      </c>
      <c r="O11" s="12" t="s">
        <v>269</v>
      </c>
      <c r="P11" s="12"/>
      <c r="Q11" s="12" t="s">
        <v>270</v>
      </c>
    </row>
    <row r="12" spans="1:17" s="9" customFormat="1" ht="7.15" customHeight="1" x14ac:dyDescent="0.3">
      <c r="A12" s="11"/>
      <c r="B12" s="10"/>
      <c r="C12" s="10"/>
      <c r="D12" s="10"/>
      <c r="E12" s="10"/>
      <c r="F12" s="10"/>
      <c r="G12" s="10"/>
      <c r="H12" s="10"/>
      <c r="I12" s="10"/>
      <c r="J12" s="10"/>
      <c r="K12" s="10"/>
      <c r="L12" s="10"/>
      <c r="M12" s="10"/>
      <c r="N12" s="10"/>
      <c r="O12" s="10"/>
      <c r="P12" s="10"/>
      <c r="Q12" s="10"/>
    </row>
    <row r="13" spans="1:17" x14ac:dyDescent="0.3">
      <c r="B13" s="9"/>
      <c r="C13" s="9"/>
      <c r="D13" s="9"/>
      <c r="E13" s="9"/>
      <c r="F13" s="9"/>
      <c r="G13" s="9"/>
      <c r="H13" s="9"/>
      <c r="I13" s="9"/>
    </row>
    <row r="14" spans="1:17" hidden="1" outlineLevel="1" x14ac:dyDescent="0.3">
      <c r="A14" s="8" t="s">
        <v>271</v>
      </c>
      <c r="B14" s="9"/>
      <c r="C14" s="9"/>
      <c r="D14" s="9"/>
      <c r="E14" s="9"/>
      <c r="F14" s="9"/>
      <c r="G14" s="9"/>
      <c r="H14" s="9"/>
      <c r="I14" s="9"/>
    </row>
    <row r="15" spans="1:17" ht="37.5" hidden="1" outlineLevel="1" x14ac:dyDescent="0.3">
      <c r="B15" s="9" t="str">
        <f t="shared" ref="B15:Q15" si="1">CONCATENATE($A2," - ",B2)</f>
        <v xml:space="preserve">0 - </v>
      </c>
      <c r="C15" s="9" t="str">
        <f t="shared" si="1"/>
        <v xml:space="preserve">0 - </v>
      </c>
      <c r="D15" s="9" t="str">
        <f t="shared" si="1"/>
        <v>0 - Full access or expensive resources required</v>
      </c>
      <c r="E15" s="9" t="str">
        <f t="shared" si="1"/>
        <v xml:space="preserve">0 - </v>
      </c>
      <c r="F15" s="9" t="str">
        <f t="shared" si="1"/>
        <v xml:space="preserve">0 - </v>
      </c>
      <c r="G15" s="9" t="str">
        <f t="shared" si="1"/>
        <v xml:space="preserve">0 - </v>
      </c>
      <c r="H15" s="9" t="str">
        <f t="shared" si="1"/>
        <v xml:space="preserve">0 - </v>
      </c>
      <c r="I15" s="9" t="str">
        <f t="shared" si="1"/>
        <v xml:space="preserve">0 - </v>
      </c>
      <c r="J15" s="9" t="str">
        <f t="shared" si="1"/>
        <v xml:space="preserve">0 - </v>
      </c>
      <c r="K15" s="9" t="str">
        <f t="shared" si="1"/>
        <v xml:space="preserve">0 - </v>
      </c>
      <c r="L15" s="9" t="str">
        <f t="shared" si="1"/>
        <v xml:space="preserve">0 - </v>
      </c>
      <c r="M15" s="9" t="str">
        <f t="shared" si="1"/>
        <v xml:space="preserve">0 - </v>
      </c>
      <c r="N15" s="9" t="str">
        <f t="shared" si="1"/>
        <v xml:space="preserve">0 - </v>
      </c>
      <c r="O15" s="9" t="str">
        <f t="shared" si="1"/>
        <v xml:space="preserve">0 - </v>
      </c>
      <c r="P15" s="9" t="str">
        <f t="shared" si="1"/>
        <v xml:space="preserve">0 - </v>
      </c>
      <c r="Q15" s="9" t="str">
        <f t="shared" si="1"/>
        <v xml:space="preserve">0 - </v>
      </c>
    </row>
    <row r="16" spans="1:17" ht="25.5" hidden="1" outlineLevel="1" x14ac:dyDescent="0.3">
      <c r="B16" s="9" t="str">
        <f t="shared" ref="B16:Q16" si="2">CONCATENATE($A3," - ",B3)</f>
        <v>1 - Security penetration skills</v>
      </c>
      <c r="C16" s="9" t="str">
        <f t="shared" si="2"/>
        <v>1 - Low or no reward</v>
      </c>
      <c r="D16" s="9" t="str">
        <f t="shared" si="2"/>
        <v xml:space="preserve">1 - </v>
      </c>
      <c r="E16" s="9" t="str">
        <f t="shared" si="2"/>
        <v xml:space="preserve">1 - </v>
      </c>
      <c r="F16" s="9" t="str">
        <f t="shared" si="2"/>
        <v>1 - Practically impossible</v>
      </c>
      <c r="G16" s="9" t="str">
        <f t="shared" si="2"/>
        <v>1 - Theoretical</v>
      </c>
      <c r="H16" s="9" t="str">
        <f t="shared" si="2"/>
        <v>1 - Unknown</v>
      </c>
      <c r="I16" s="9" t="str">
        <f t="shared" si="2"/>
        <v>1 - Active detection in application</v>
      </c>
      <c r="J16" s="9" t="str">
        <f t="shared" si="2"/>
        <v xml:space="preserve">1 - </v>
      </c>
      <c r="K16" s="9" t="str">
        <f t="shared" si="2"/>
        <v>1 - Minimal slightly corrupt data</v>
      </c>
      <c r="L16" s="9" t="str">
        <f t="shared" si="2"/>
        <v>1 - Minimal secondary services interrupted</v>
      </c>
      <c r="M16" s="9" t="str">
        <f t="shared" si="2"/>
        <v>1 - Fully traceable</v>
      </c>
      <c r="N16" s="9" t="str">
        <f t="shared" si="2"/>
        <v>1 - Less than the cost to fix the vulnerability</v>
      </c>
      <c r="O16" s="9" t="str">
        <f t="shared" si="2"/>
        <v>1 - Minimal damage</v>
      </c>
      <c r="P16" s="9" t="str">
        <f t="shared" si="2"/>
        <v xml:space="preserve">1 - </v>
      </c>
      <c r="Q16" s="9" t="str">
        <f t="shared" si="2"/>
        <v xml:space="preserve">1 - </v>
      </c>
    </row>
    <row r="17" spans="2:17" ht="25.5" hidden="1" outlineLevel="1" x14ac:dyDescent="0.3">
      <c r="B17" s="9" t="str">
        <f t="shared" ref="B17:Q17" si="3">CONCATENATE($A4," - ",B4)</f>
        <v xml:space="preserve">2 - </v>
      </c>
      <c r="C17" s="9" t="str">
        <f t="shared" si="3"/>
        <v xml:space="preserve">2 - </v>
      </c>
      <c r="D17" s="9" t="str">
        <f t="shared" si="3"/>
        <v xml:space="preserve">2 - </v>
      </c>
      <c r="E17" s="9" t="str">
        <f t="shared" si="3"/>
        <v>2 - Developers, system administrators</v>
      </c>
      <c r="F17" s="9" t="str">
        <f t="shared" si="3"/>
        <v xml:space="preserve">2 - </v>
      </c>
      <c r="G17" s="9" t="str">
        <f t="shared" si="3"/>
        <v xml:space="preserve">2 - </v>
      </c>
      <c r="H17" s="9" t="str">
        <f t="shared" si="3"/>
        <v xml:space="preserve">2 - </v>
      </c>
      <c r="I17" s="9" t="str">
        <f t="shared" si="3"/>
        <v xml:space="preserve">2 - </v>
      </c>
      <c r="J17" s="9" t="str">
        <f t="shared" si="3"/>
        <v>2 - Minimal non-sensitive data disclosed</v>
      </c>
      <c r="K17" s="9" t="str">
        <f t="shared" si="3"/>
        <v xml:space="preserve">2 - </v>
      </c>
      <c r="L17" s="9" t="str">
        <f t="shared" si="3"/>
        <v xml:space="preserve">2 - </v>
      </c>
      <c r="M17" s="9" t="str">
        <f t="shared" si="3"/>
        <v xml:space="preserve">2 - </v>
      </c>
      <c r="N17" s="9" t="str">
        <f t="shared" si="3"/>
        <v xml:space="preserve">2 - </v>
      </c>
      <c r="O17" s="9" t="str">
        <f t="shared" si="3"/>
        <v xml:space="preserve">2 - </v>
      </c>
      <c r="P17" s="9" t="str">
        <f t="shared" si="3"/>
        <v>2 - Minor violation</v>
      </c>
      <c r="Q17" s="9" t="str">
        <f t="shared" si="3"/>
        <v xml:space="preserve">2 - </v>
      </c>
    </row>
    <row r="18" spans="2:17" ht="25.5" hidden="1" outlineLevel="1" x14ac:dyDescent="0.3">
      <c r="B18" s="9" t="str">
        <f t="shared" ref="B18:Q18" si="4">CONCATENATE($A5," - ",B5)</f>
        <v>3 - Network and programming skills</v>
      </c>
      <c r="C18" s="9" t="str">
        <f t="shared" si="4"/>
        <v xml:space="preserve">3 - </v>
      </c>
      <c r="D18" s="9" t="str">
        <f t="shared" si="4"/>
        <v xml:space="preserve">3 - </v>
      </c>
      <c r="E18" s="9" t="str">
        <f t="shared" si="4"/>
        <v xml:space="preserve">3 - </v>
      </c>
      <c r="F18" s="9" t="str">
        <f t="shared" si="4"/>
        <v>3 - Difficult</v>
      </c>
      <c r="G18" s="9" t="str">
        <f t="shared" si="4"/>
        <v>3 - Difficult</v>
      </c>
      <c r="H18" s="9" t="str">
        <f t="shared" si="4"/>
        <v xml:space="preserve">3 - </v>
      </c>
      <c r="I18" s="9" t="str">
        <f t="shared" si="4"/>
        <v>3 - Logged and reviewed</v>
      </c>
      <c r="J18" s="9" t="str">
        <f t="shared" si="4"/>
        <v xml:space="preserve">3 - </v>
      </c>
      <c r="K18" s="9" t="str">
        <f t="shared" si="4"/>
        <v>3 -  Minimal seriously corrupt data</v>
      </c>
      <c r="L18" s="9" t="str">
        <f t="shared" si="4"/>
        <v xml:space="preserve">3 - </v>
      </c>
      <c r="M18" s="9" t="str">
        <f t="shared" si="4"/>
        <v xml:space="preserve">3 - </v>
      </c>
      <c r="N18" s="9" t="str">
        <f t="shared" si="4"/>
        <v>3 - Minor effect on annual profit</v>
      </c>
      <c r="O18" s="9" t="str">
        <f t="shared" si="4"/>
        <v xml:space="preserve">3 - </v>
      </c>
      <c r="P18" s="9" t="str">
        <f t="shared" si="4"/>
        <v xml:space="preserve">3 - </v>
      </c>
      <c r="Q18" s="9" t="str">
        <f t="shared" si="4"/>
        <v>3 - One individual</v>
      </c>
    </row>
    <row r="19" spans="2:17" ht="37.5" hidden="1" outlineLevel="1" x14ac:dyDescent="0.3">
      <c r="B19" s="9" t="str">
        <f t="shared" ref="B19:Q19" si="5">CONCATENATE($A6," - ",B6)</f>
        <v>4 - Advanced computer user</v>
      </c>
      <c r="C19" s="9" t="str">
        <f t="shared" si="5"/>
        <v>4 - Possible reward</v>
      </c>
      <c r="D19" s="9" t="str">
        <f t="shared" si="5"/>
        <v>4 - Special access or resources required</v>
      </c>
      <c r="E19" s="9" t="str">
        <f t="shared" si="5"/>
        <v>4 - Intranet users</v>
      </c>
      <c r="F19" s="9" t="str">
        <f t="shared" si="5"/>
        <v xml:space="preserve">4 - </v>
      </c>
      <c r="G19" s="9" t="str">
        <f t="shared" si="5"/>
        <v xml:space="preserve">4 - </v>
      </c>
      <c r="H19" s="9" t="str">
        <f t="shared" si="5"/>
        <v>4 - Hidden</v>
      </c>
      <c r="I19" s="9" t="str">
        <f t="shared" si="5"/>
        <v xml:space="preserve">4 - </v>
      </c>
      <c r="J19" s="9" t="str">
        <f t="shared" si="5"/>
        <v>4 - Minimal critical data disclosed, extensive non-sensitive data disclosed</v>
      </c>
      <c r="K19" s="9" t="str">
        <f t="shared" si="5"/>
        <v xml:space="preserve">4 - </v>
      </c>
      <c r="L19" s="9" t="str">
        <f t="shared" si="5"/>
        <v xml:space="preserve">4 - </v>
      </c>
      <c r="M19" s="9" t="str">
        <f t="shared" si="5"/>
        <v xml:space="preserve">4 - </v>
      </c>
      <c r="N19" s="9" t="str">
        <f t="shared" si="5"/>
        <v xml:space="preserve">4 - </v>
      </c>
      <c r="O19" s="9" t="str">
        <f t="shared" si="5"/>
        <v>4 - Loss of major accounts</v>
      </c>
      <c r="P19" s="9" t="str">
        <f t="shared" si="5"/>
        <v xml:space="preserve">4 - </v>
      </c>
      <c r="Q19" s="9" t="str">
        <f t="shared" si="5"/>
        <v xml:space="preserve">4 - </v>
      </c>
    </row>
    <row r="20" spans="2:17" ht="49.5" hidden="1" outlineLevel="1" x14ac:dyDescent="0.3">
      <c r="B20" s="9" t="str">
        <f t="shared" ref="B20:Q20" si="6">CONCATENATE($A7," - ",B7)</f>
        <v xml:space="preserve">5 - </v>
      </c>
      <c r="C20" s="9" t="str">
        <f t="shared" si="6"/>
        <v xml:space="preserve">5 - </v>
      </c>
      <c r="D20" s="9" t="str">
        <f t="shared" si="6"/>
        <v xml:space="preserve">5 - </v>
      </c>
      <c r="E20" s="9" t="str">
        <f t="shared" si="6"/>
        <v>5 - Partners</v>
      </c>
      <c r="F20" s="9" t="str">
        <f t="shared" si="6"/>
        <v xml:space="preserve">5 - </v>
      </c>
      <c r="G20" s="9" t="str">
        <f t="shared" si="6"/>
        <v>5 - Easy</v>
      </c>
      <c r="H20" s="9" t="str">
        <f t="shared" si="6"/>
        <v xml:space="preserve">5 - </v>
      </c>
      <c r="I20" s="9" t="str">
        <f t="shared" si="6"/>
        <v xml:space="preserve">5 - </v>
      </c>
      <c r="J20" s="9" t="str">
        <f t="shared" si="6"/>
        <v>5 - Extensive critical data disclosed</v>
      </c>
      <c r="K20" s="9" t="str">
        <f t="shared" si="6"/>
        <v>5 - Extensive slightly corrupt data</v>
      </c>
      <c r="L20" s="9" t="str">
        <f t="shared" si="6"/>
        <v>5 - Minimal primary services interrupted, extensive secondary services interrupted</v>
      </c>
      <c r="M20" s="9" t="str">
        <f t="shared" si="6"/>
        <v xml:space="preserve">5 - </v>
      </c>
      <c r="N20" s="9" t="str">
        <f t="shared" si="6"/>
        <v xml:space="preserve">5 - </v>
      </c>
      <c r="O20" s="9" t="str">
        <f t="shared" si="6"/>
        <v>5 - Loss of goodwill</v>
      </c>
      <c r="P20" s="9" t="str">
        <f t="shared" si="6"/>
        <v>5 - Clear violation</v>
      </c>
      <c r="Q20" s="9" t="str">
        <f t="shared" si="6"/>
        <v>5 - Hundreds of people</v>
      </c>
    </row>
    <row r="21" spans="2:17" hidden="1" outlineLevel="1" x14ac:dyDescent="0.3">
      <c r="B21" s="9" t="str">
        <f t="shared" ref="B21:Q21" si="7">CONCATENATE($A8," - ",B8)</f>
        <v>6 - Some technical skills</v>
      </c>
      <c r="C21" s="9" t="str">
        <f t="shared" si="7"/>
        <v xml:space="preserve">6 - </v>
      </c>
      <c r="D21" s="9" t="str">
        <f t="shared" si="7"/>
        <v xml:space="preserve">6 - </v>
      </c>
      <c r="E21" s="9" t="str">
        <f t="shared" si="7"/>
        <v>6 - Authenticated users</v>
      </c>
      <c r="F21" s="9" t="str">
        <f t="shared" si="7"/>
        <v xml:space="preserve">6 - </v>
      </c>
      <c r="G21" s="9" t="str">
        <f t="shared" si="7"/>
        <v xml:space="preserve">6 - </v>
      </c>
      <c r="H21" s="9" t="str">
        <f t="shared" si="7"/>
        <v>6 - Obvious</v>
      </c>
      <c r="I21" s="9" t="str">
        <f t="shared" si="7"/>
        <v xml:space="preserve">6 - </v>
      </c>
      <c r="J21" s="9" t="str">
        <f t="shared" si="7"/>
        <v xml:space="preserve">6 - </v>
      </c>
      <c r="K21" s="9" t="str">
        <f t="shared" si="7"/>
        <v xml:space="preserve">6 - </v>
      </c>
      <c r="L21" s="9" t="str">
        <f t="shared" si="7"/>
        <v xml:space="preserve">6 - </v>
      </c>
      <c r="M21" s="9" t="str">
        <f t="shared" si="7"/>
        <v xml:space="preserve">6 - </v>
      </c>
      <c r="N21" s="9" t="str">
        <f t="shared" si="7"/>
        <v xml:space="preserve">6 - </v>
      </c>
      <c r="O21" s="9" t="str">
        <f t="shared" si="7"/>
        <v xml:space="preserve">6 - </v>
      </c>
      <c r="P21" s="9" t="str">
        <f t="shared" si="7"/>
        <v xml:space="preserve">6 - </v>
      </c>
      <c r="Q21" s="9" t="str">
        <f t="shared" si="7"/>
        <v xml:space="preserve">6 - </v>
      </c>
    </row>
    <row r="22" spans="2:17" ht="25.5" hidden="1" outlineLevel="1" x14ac:dyDescent="0.3">
      <c r="B22" s="9" t="str">
        <f t="shared" ref="B22:Q22" si="8">CONCATENATE($A9," - ",B9)</f>
        <v xml:space="preserve">7 - </v>
      </c>
      <c r="C22" s="9" t="str">
        <f t="shared" si="8"/>
        <v xml:space="preserve">7 - </v>
      </c>
      <c r="D22" s="9" t="str">
        <f t="shared" si="8"/>
        <v>7 - Some access or resources required</v>
      </c>
      <c r="E22" s="9" t="str">
        <f t="shared" si="8"/>
        <v xml:space="preserve">7 - </v>
      </c>
      <c r="F22" s="9" t="str">
        <f t="shared" si="8"/>
        <v>7 - Easy</v>
      </c>
      <c r="G22" s="9" t="str">
        <f t="shared" si="8"/>
        <v xml:space="preserve">7 - </v>
      </c>
      <c r="H22" s="9" t="str">
        <f t="shared" si="8"/>
        <v xml:space="preserve">7 - </v>
      </c>
      <c r="I22" s="9" t="str">
        <f t="shared" si="8"/>
        <v xml:space="preserve">7 - </v>
      </c>
      <c r="J22" s="9" t="str">
        <f t="shared" si="8"/>
        <v xml:space="preserve">7 - </v>
      </c>
      <c r="K22" s="9" t="str">
        <f t="shared" si="8"/>
        <v>7 - Extensive seriously corrupt data</v>
      </c>
      <c r="L22" s="9" t="str">
        <f t="shared" si="8"/>
        <v>7 - Extensive primary services interrupted</v>
      </c>
      <c r="M22" s="9" t="str">
        <f t="shared" si="8"/>
        <v>7 - Possibly traceable</v>
      </c>
      <c r="N22" s="9" t="str">
        <f t="shared" si="8"/>
        <v>7 - Significant effect on annual profit</v>
      </c>
      <c r="O22" s="9" t="str">
        <f t="shared" si="8"/>
        <v xml:space="preserve">7 - </v>
      </c>
      <c r="P22" s="9" t="str">
        <f t="shared" si="8"/>
        <v>7 - High profile violation</v>
      </c>
      <c r="Q22" s="9" t="str">
        <f t="shared" si="8"/>
        <v>7 - Thousands of people</v>
      </c>
    </row>
    <row r="23" spans="2:17" ht="25.5" hidden="1" outlineLevel="1" x14ac:dyDescent="0.3">
      <c r="B23" s="9" t="str">
        <f t="shared" ref="B23:Q23" si="9">CONCATENATE($A10," - ",B10)</f>
        <v xml:space="preserve">8 - </v>
      </c>
      <c r="C23" s="9" t="str">
        <f t="shared" si="9"/>
        <v xml:space="preserve">8 - </v>
      </c>
      <c r="D23" s="9" t="str">
        <f t="shared" si="9"/>
        <v xml:space="preserve">8 - </v>
      </c>
      <c r="E23" s="9" t="str">
        <f t="shared" si="9"/>
        <v xml:space="preserve">8 - </v>
      </c>
      <c r="F23" s="9" t="str">
        <f t="shared" si="9"/>
        <v xml:space="preserve">8 - </v>
      </c>
      <c r="G23" s="9" t="str">
        <f t="shared" si="9"/>
        <v xml:space="preserve">8 - </v>
      </c>
      <c r="H23" s="9" t="str">
        <f t="shared" si="9"/>
        <v xml:space="preserve">8 - </v>
      </c>
      <c r="I23" s="9" t="str">
        <f t="shared" si="9"/>
        <v>8 - Logged without review</v>
      </c>
      <c r="J23" s="9" t="str">
        <f t="shared" si="9"/>
        <v xml:space="preserve">8 - </v>
      </c>
      <c r="K23" s="9" t="str">
        <f t="shared" si="9"/>
        <v xml:space="preserve">8 - </v>
      </c>
      <c r="L23" s="9" t="str">
        <f t="shared" si="9"/>
        <v xml:space="preserve">8 - </v>
      </c>
      <c r="M23" s="9" t="str">
        <f t="shared" si="9"/>
        <v xml:space="preserve">8 - </v>
      </c>
      <c r="N23" s="9" t="str">
        <f t="shared" si="9"/>
        <v xml:space="preserve">8 - </v>
      </c>
      <c r="O23" s="9" t="str">
        <f t="shared" si="9"/>
        <v xml:space="preserve">8 - </v>
      </c>
      <c r="P23" s="9" t="str">
        <f t="shared" si="9"/>
        <v xml:space="preserve">8 - </v>
      </c>
      <c r="Q23" s="9" t="str">
        <f t="shared" si="9"/>
        <v xml:space="preserve">8 - </v>
      </c>
    </row>
    <row r="24" spans="2:17" ht="25.5" hidden="1" outlineLevel="1" x14ac:dyDescent="0.3">
      <c r="B24" s="9" t="str">
        <f t="shared" ref="B24:Q24" si="10">CONCATENATE($A11," - ",B11)</f>
        <v>9 - No technical skills</v>
      </c>
      <c r="C24" s="9" t="str">
        <f t="shared" si="10"/>
        <v>9 - High reward</v>
      </c>
      <c r="D24" s="9" t="str">
        <f t="shared" si="10"/>
        <v>9 - No access or resources required</v>
      </c>
      <c r="E24" s="9" t="str">
        <f t="shared" si="10"/>
        <v>9 - Anonymous Internet users</v>
      </c>
      <c r="F24" s="9" t="str">
        <f t="shared" si="10"/>
        <v>9 - Automated tools available</v>
      </c>
      <c r="G24" s="9" t="str">
        <f t="shared" si="10"/>
        <v>9 - Automated tools available</v>
      </c>
      <c r="H24" s="9" t="str">
        <f t="shared" si="10"/>
        <v>9 - Public knowledge</v>
      </c>
      <c r="I24" s="9" t="str">
        <f t="shared" si="10"/>
        <v>9 - Not logged</v>
      </c>
      <c r="J24" s="9" t="str">
        <f t="shared" si="10"/>
        <v>9 - All data disclosed</v>
      </c>
      <c r="K24" s="9" t="str">
        <f t="shared" si="10"/>
        <v>9 - All data totally corrupt</v>
      </c>
      <c r="L24" s="9" t="str">
        <f t="shared" si="10"/>
        <v>9 - All services completely lost</v>
      </c>
      <c r="M24" s="9" t="str">
        <f t="shared" si="10"/>
        <v>9 - Completely anonymous</v>
      </c>
      <c r="N24" s="9" t="str">
        <f t="shared" si="10"/>
        <v>9 - Bankruptcy</v>
      </c>
      <c r="O24" s="9" t="str">
        <f t="shared" si="10"/>
        <v>9 - Brand damage</v>
      </c>
      <c r="P24" s="9" t="str">
        <f t="shared" si="10"/>
        <v xml:space="preserve">9 - </v>
      </c>
      <c r="Q24" s="9" t="str">
        <f t="shared" si="10"/>
        <v>9 - Millions of people</v>
      </c>
    </row>
    <row r="25" spans="2:17" collapsed="1" x14ac:dyDescent="0.3"/>
  </sheetData>
  <phoneticPr fontId="4"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workbookViewId="0">
      <selection activeCell="G4" sqref="G4"/>
    </sheetView>
  </sheetViews>
  <sheetFormatPr defaultRowHeight="12.75" x14ac:dyDescent="0.2"/>
  <cols>
    <col min="1" max="1" width="9.140625" style="41"/>
    <col min="2" max="2" width="10.28515625" style="40" bestFit="1" customWidth="1"/>
    <col min="3" max="3" width="28.85546875" style="42" customWidth="1"/>
    <col min="4" max="4" width="39.85546875" style="41" bestFit="1" customWidth="1"/>
    <col min="5" max="5" width="72" style="41" customWidth="1"/>
    <col min="6" max="6" width="9.140625" style="40"/>
    <col min="7" max="7" width="11.28515625" style="41" customWidth="1"/>
    <col min="8" max="16384" width="9.140625" style="41"/>
  </cols>
  <sheetData>
    <row r="2" spans="2:8" ht="25.5" x14ac:dyDescent="0.2">
      <c r="B2" s="47" t="s">
        <v>272</v>
      </c>
      <c r="C2" s="47" t="s">
        <v>273</v>
      </c>
      <c r="D2" s="47" t="s">
        <v>274</v>
      </c>
      <c r="E2" s="47" t="s">
        <v>275</v>
      </c>
      <c r="F2" s="47" t="s">
        <v>276</v>
      </c>
      <c r="G2" s="47" t="s">
        <v>277</v>
      </c>
      <c r="H2" s="47" t="s">
        <v>278</v>
      </c>
    </row>
    <row r="3" spans="2:8" ht="38.25" x14ac:dyDescent="0.2">
      <c r="B3" s="109" t="s">
        <v>19</v>
      </c>
      <c r="C3" s="110" t="s">
        <v>279</v>
      </c>
      <c r="D3" s="43" t="s">
        <v>280</v>
      </c>
      <c r="E3" s="43" t="s">
        <v>281</v>
      </c>
      <c r="F3" s="44" t="s">
        <v>282</v>
      </c>
      <c r="G3" s="43">
        <f>(Server!G6 +Server!L6)/2</f>
        <v>5.8125</v>
      </c>
      <c r="H3" s="43"/>
    </row>
    <row r="4" spans="2:8" ht="50.25" customHeight="1" x14ac:dyDescent="0.2">
      <c r="B4" s="109"/>
      <c r="C4" s="110"/>
      <c r="D4" s="43" t="s">
        <v>283</v>
      </c>
      <c r="E4" s="43" t="s">
        <v>284</v>
      </c>
      <c r="F4" s="44" t="s">
        <v>285</v>
      </c>
      <c r="G4" s="43"/>
      <c r="H4" s="43"/>
    </row>
    <row r="5" spans="2:8" ht="25.5" x14ac:dyDescent="0.2">
      <c r="B5" s="109"/>
      <c r="C5" s="110"/>
      <c r="D5" s="43" t="s">
        <v>286</v>
      </c>
      <c r="E5" s="43" t="s">
        <v>287</v>
      </c>
      <c r="F5" s="44" t="s">
        <v>288</v>
      </c>
      <c r="G5" s="43"/>
      <c r="H5" s="43"/>
    </row>
    <row r="6" spans="2:8" ht="38.25" x14ac:dyDescent="0.2">
      <c r="B6" s="109" t="s">
        <v>67</v>
      </c>
      <c r="C6" s="110" t="s">
        <v>289</v>
      </c>
      <c r="D6" s="43" t="s">
        <v>290</v>
      </c>
      <c r="E6" s="43" t="s">
        <v>281</v>
      </c>
      <c r="F6" s="44" t="s">
        <v>282</v>
      </c>
      <c r="G6" s="43"/>
      <c r="H6" s="43"/>
    </row>
    <row r="7" spans="2:8" ht="48.75" customHeight="1" x14ac:dyDescent="0.2">
      <c r="B7" s="109"/>
      <c r="C7" s="110"/>
      <c r="D7" s="43" t="s">
        <v>291</v>
      </c>
      <c r="E7" s="43" t="s">
        <v>284</v>
      </c>
      <c r="F7" s="44" t="s">
        <v>285</v>
      </c>
      <c r="G7" s="43"/>
      <c r="H7" s="43"/>
    </row>
    <row r="8" spans="2:8" ht="25.5" x14ac:dyDescent="0.2">
      <c r="B8" s="109"/>
      <c r="C8" s="110"/>
      <c r="D8" s="43" t="s">
        <v>292</v>
      </c>
      <c r="E8" s="43" t="s">
        <v>287</v>
      </c>
      <c r="F8" s="44" t="s">
        <v>288</v>
      </c>
      <c r="G8" s="43"/>
      <c r="H8" s="43"/>
    </row>
    <row r="9" spans="2:8" ht="47.25" customHeight="1" x14ac:dyDescent="0.2">
      <c r="B9" s="109" t="s">
        <v>88</v>
      </c>
      <c r="C9" s="110" t="s">
        <v>293</v>
      </c>
      <c r="D9" s="43" t="s">
        <v>294</v>
      </c>
      <c r="E9" s="43" t="s">
        <v>295</v>
      </c>
      <c r="F9" s="44" t="s">
        <v>296</v>
      </c>
      <c r="G9" s="43"/>
      <c r="H9" s="43"/>
    </row>
    <row r="10" spans="2:8" ht="25.5" x14ac:dyDescent="0.2">
      <c r="B10" s="109"/>
      <c r="C10" s="110"/>
      <c r="D10" s="43" t="s">
        <v>297</v>
      </c>
      <c r="E10" s="43" t="s">
        <v>298</v>
      </c>
      <c r="F10" s="44" t="s">
        <v>299</v>
      </c>
      <c r="G10" s="43"/>
      <c r="H10" s="43"/>
    </row>
    <row r="11" spans="2:8" ht="38.25" x14ac:dyDescent="0.2">
      <c r="B11" s="44" t="s">
        <v>121</v>
      </c>
      <c r="C11" s="45" t="s">
        <v>300</v>
      </c>
      <c r="D11" s="43" t="s">
        <v>301</v>
      </c>
      <c r="E11" s="43" t="s">
        <v>302</v>
      </c>
      <c r="F11" s="44" t="s">
        <v>303</v>
      </c>
      <c r="G11" s="43"/>
      <c r="H11" s="43"/>
    </row>
    <row r="12" spans="2:8" ht="38.25" x14ac:dyDescent="0.2">
      <c r="B12" s="44" t="s">
        <v>129</v>
      </c>
      <c r="C12" s="45" t="s">
        <v>304</v>
      </c>
      <c r="D12" s="43" t="s">
        <v>301</v>
      </c>
      <c r="E12" s="43" t="s">
        <v>302</v>
      </c>
      <c r="F12" s="44" t="s">
        <v>303</v>
      </c>
      <c r="G12" s="43"/>
      <c r="H12" s="43"/>
    </row>
    <row r="13" spans="2:8" ht="25.5" x14ac:dyDescent="0.2">
      <c r="B13" s="44" t="s">
        <v>134</v>
      </c>
      <c r="C13" s="45" t="s">
        <v>305</v>
      </c>
      <c r="D13" s="43" t="s">
        <v>306</v>
      </c>
      <c r="E13" s="43" t="s">
        <v>307</v>
      </c>
      <c r="F13" s="44" t="s">
        <v>308</v>
      </c>
      <c r="G13" s="43"/>
      <c r="H13" s="43"/>
    </row>
    <row r="14" spans="2:8" ht="38.25" x14ac:dyDescent="0.2">
      <c r="B14" s="109" t="s">
        <v>137</v>
      </c>
      <c r="C14" s="110" t="s">
        <v>309</v>
      </c>
      <c r="D14" s="43" t="s">
        <v>310</v>
      </c>
      <c r="E14" s="43" t="s">
        <v>311</v>
      </c>
      <c r="F14" s="44" t="s">
        <v>312</v>
      </c>
      <c r="G14" s="43"/>
      <c r="H14" s="43"/>
    </row>
    <row r="15" spans="2:8" ht="25.5" x14ac:dyDescent="0.2">
      <c r="B15" s="109"/>
      <c r="C15" s="110"/>
      <c r="D15" s="43" t="s">
        <v>313</v>
      </c>
      <c r="E15" s="43" t="s">
        <v>314</v>
      </c>
      <c r="F15" s="44" t="s">
        <v>315</v>
      </c>
      <c r="G15" s="43"/>
      <c r="H15" s="43"/>
    </row>
    <row r="16" spans="2:8" ht="38.25" x14ac:dyDescent="0.2">
      <c r="B16" s="46" t="s">
        <v>142</v>
      </c>
      <c r="C16" s="45" t="s">
        <v>316</v>
      </c>
      <c r="D16" s="43" t="s">
        <v>317</v>
      </c>
      <c r="E16" s="43" t="s">
        <v>318</v>
      </c>
      <c r="F16" s="44" t="s">
        <v>319</v>
      </c>
      <c r="G16" s="44">
        <v>6</v>
      </c>
      <c r="H16" s="44">
        <v>2</v>
      </c>
    </row>
    <row r="17" spans="2:8" ht="38.25" x14ac:dyDescent="0.2">
      <c r="B17" s="44" t="s">
        <v>148</v>
      </c>
      <c r="C17" s="45" t="s">
        <v>316</v>
      </c>
      <c r="D17" s="43" t="s">
        <v>317</v>
      </c>
      <c r="E17" s="43" t="s">
        <v>318</v>
      </c>
      <c r="F17" s="44" t="s">
        <v>319</v>
      </c>
      <c r="G17" s="43"/>
      <c r="H17" s="43"/>
    </row>
    <row r="18" spans="2:8" ht="38.25" x14ac:dyDescent="0.2">
      <c r="B18" s="44" t="s">
        <v>152</v>
      </c>
      <c r="C18" s="45" t="s">
        <v>320</v>
      </c>
      <c r="D18" s="43" t="s">
        <v>321</v>
      </c>
      <c r="E18" s="43" t="s">
        <v>322</v>
      </c>
      <c r="F18" s="44" t="s">
        <v>323</v>
      </c>
      <c r="G18" s="43"/>
      <c r="H18" s="43"/>
    </row>
    <row r="19" spans="2:8" ht="25.5" x14ac:dyDescent="0.2">
      <c r="B19" s="44" t="s">
        <v>156</v>
      </c>
      <c r="C19" s="45" t="s">
        <v>324</v>
      </c>
      <c r="D19" s="43" t="s">
        <v>321</v>
      </c>
      <c r="E19" s="43" t="s">
        <v>322</v>
      </c>
      <c r="F19" s="44" t="s">
        <v>323</v>
      </c>
      <c r="G19" s="43"/>
      <c r="H19" s="43"/>
    </row>
    <row r="20" spans="2:8" ht="25.5" x14ac:dyDescent="0.2">
      <c r="B20" s="44" t="s">
        <v>161</v>
      </c>
      <c r="C20" s="45" t="s">
        <v>325</v>
      </c>
      <c r="D20" s="43" t="s">
        <v>326</v>
      </c>
      <c r="E20" s="43" t="s">
        <v>327</v>
      </c>
      <c r="F20" s="44" t="s">
        <v>328</v>
      </c>
      <c r="G20" s="43"/>
      <c r="H20" s="43"/>
    </row>
    <row r="21" spans="2:8" ht="24" customHeight="1" x14ac:dyDescent="0.2">
      <c r="B21" s="111" t="s">
        <v>169</v>
      </c>
      <c r="C21" s="110" t="s">
        <v>329</v>
      </c>
      <c r="D21" s="43" t="s">
        <v>330</v>
      </c>
      <c r="E21" s="43" t="s">
        <v>331</v>
      </c>
      <c r="F21" s="44" t="s">
        <v>332</v>
      </c>
      <c r="G21" s="44">
        <v>5.44</v>
      </c>
      <c r="H21" s="44">
        <v>3</v>
      </c>
    </row>
    <row r="22" spans="2:8" ht="25.5" x14ac:dyDescent="0.2">
      <c r="B22" s="111"/>
      <c r="C22" s="110"/>
      <c r="D22" s="43" t="s">
        <v>333</v>
      </c>
      <c r="E22" s="43" t="s">
        <v>334</v>
      </c>
      <c r="F22" s="44" t="s">
        <v>335</v>
      </c>
      <c r="G22" s="43"/>
      <c r="H22" s="43"/>
    </row>
    <row r="23" spans="2:8" ht="25.5" x14ac:dyDescent="0.2">
      <c r="B23" s="44" t="s">
        <v>172</v>
      </c>
      <c r="C23" s="45" t="s">
        <v>336</v>
      </c>
      <c r="D23" s="43" t="s">
        <v>326</v>
      </c>
      <c r="E23" s="43" t="s">
        <v>327</v>
      </c>
      <c r="F23" s="44" t="s">
        <v>328</v>
      </c>
      <c r="G23" s="43"/>
      <c r="H23" s="43"/>
    </row>
    <row r="24" spans="2:8" ht="37.5" customHeight="1" x14ac:dyDescent="0.2">
      <c r="B24" s="109" t="s">
        <v>176</v>
      </c>
      <c r="C24" s="106" t="s">
        <v>337</v>
      </c>
      <c r="D24" s="43" t="s">
        <v>338</v>
      </c>
      <c r="E24" s="43" t="s">
        <v>339</v>
      </c>
      <c r="F24" s="44" t="s">
        <v>340</v>
      </c>
      <c r="G24" s="43"/>
      <c r="H24" s="43"/>
    </row>
    <row r="25" spans="2:8" x14ac:dyDescent="0.2">
      <c r="B25" s="109"/>
      <c r="C25" s="106"/>
      <c r="D25" s="43" t="s">
        <v>341</v>
      </c>
      <c r="E25" s="43" t="s">
        <v>342</v>
      </c>
      <c r="F25" s="44" t="s">
        <v>343</v>
      </c>
      <c r="G25" s="43"/>
      <c r="H25" s="43"/>
    </row>
    <row r="26" spans="2:8" ht="25.5" x14ac:dyDescent="0.2">
      <c r="B26" s="46" t="s">
        <v>187</v>
      </c>
      <c r="C26" s="45" t="s">
        <v>344</v>
      </c>
      <c r="D26" s="43" t="s">
        <v>326</v>
      </c>
      <c r="E26" s="43" t="s">
        <v>327</v>
      </c>
      <c r="F26" s="44" t="s">
        <v>328</v>
      </c>
      <c r="G26" s="44">
        <v>6.06</v>
      </c>
      <c r="H26" s="44">
        <v>1</v>
      </c>
    </row>
    <row r="27" spans="2:8" ht="36.75" customHeight="1" x14ac:dyDescent="0.2">
      <c r="B27" s="44" t="s">
        <v>190</v>
      </c>
      <c r="C27" s="45" t="s">
        <v>345</v>
      </c>
      <c r="D27" s="43" t="s">
        <v>341</v>
      </c>
      <c r="E27" s="43" t="s">
        <v>346</v>
      </c>
      <c r="F27" s="44" t="s">
        <v>343</v>
      </c>
      <c r="G27" s="43"/>
      <c r="H27" s="43"/>
    </row>
    <row r="28" spans="2:8" ht="24" customHeight="1" x14ac:dyDescent="0.2">
      <c r="B28" s="109" t="s">
        <v>196</v>
      </c>
      <c r="C28" s="110" t="s">
        <v>347</v>
      </c>
      <c r="D28" s="43" t="s">
        <v>330</v>
      </c>
      <c r="E28" s="43" t="s">
        <v>331</v>
      </c>
      <c r="F28" s="44" t="s">
        <v>332</v>
      </c>
      <c r="G28" s="43"/>
      <c r="H28" s="43"/>
    </row>
    <row r="29" spans="2:8" ht="25.5" x14ac:dyDescent="0.2">
      <c r="B29" s="109"/>
      <c r="C29" s="110"/>
      <c r="D29" s="43" t="s">
        <v>333</v>
      </c>
      <c r="E29" s="43" t="s">
        <v>334</v>
      </c>
      <c r="F29" s="44" t="s">
        <v>335</v>
      </c>
      <c r="G29" s="43"/>
      <c r="H29" s="43"/>
    </row>
  </sheetData>
  <autoFilter ref="B2:H29"/>
  <mergeCells count="14">
    <mergeCell ref="B3:B5"/>
    <mergeCell ref="C3:C5"/>
    <mergeCell ref="B6:B8"/>
    <mergeCell ref="C6:C8"/>
    <mergeCell ref="B9:B10"/>
    <mergeCell ref="C9:C10"/>
    <mergeCell ref="B14:B15"/>
    <mergeCell ref="C14:C15"/>
    <mergeCell ref="B21:B22"/>
    <mergeCell ref="C21:C22"/>
    <mergeCell ref="B28:B29"/>
    <mergeCell ref="C28:C29"/>
    <mergeCell ref="B24:B25"/>
    <mergeCell ref="C24:C25"/>
  </mergeCells>
  <phoneticPr fontId="4"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9"/>
  <sheetViews>
    <sheetView tabSelected="1" workbookViewId="0">
      <selection activeCell="D14" sqref="D14"/>
    </sheetView>
  </sheetViews>
  <sheetFormatPr defaultRowHeight="12.75" x14ac:dyDescent="0.2"/>
  <cols>
    <col min="1" max="1" width="9.140625" style="41"/>
    <col min="2" max="2" width="9.140625" style="40"/>
    <col min="3" max="3" width="28.85546875" style="42" customWidth="1"/>
    <col min="4" max="4" width="39.85546875" style="41" bestFit="1" customWidth="1"/>
    <col min="5" max="5" width="69.7109375" style="41" customWidth="1"/>
    <col min="6" max="16384" width="9.140625" style="41"/>
  </cols>
  <sheetData>
    <row r="2" spans="2:6" ht="34.5" customHeight="1" x14ac:dyDescent="0.2">
      <c r="C2" s="42" t="s">
        <v>348</v>
      </c>
      <c r="D2" s="41" t="s">
        <v>274</v>
      </c>
      <c r="E2" s="41" t="s">
        <v>275</v>
      </c>
      <c r="F2" s="41" t="s">
        <v>276</v>
      </c>
    </row>
    <row r="3" spans="2:6" ht="38.25" x14ac:dyDescent="0.2">
      <c r="B3" s="112" t="s">
        <v>19</v>
      </c>
      <c r="C3" s="113" t="s">
        <v>349</v>
      </c>
      <c r="D3" s="41" t="s">
        <v>280</v>
      </c>
      <c r="E3" s="41" t="s">
        <v>350</v>
      </c>
      <c r="F3" s="41" t="s">
        <v>282</v>
      </c>
    </row>
    <row r="4" spans="2:6" ht="38.25" x14ac:dyDescent="0.2">
      <c r="B4" s="112"/>
      <c r="C4" s="113"/>
      <c r="D4" s="41" t="s">
        <v>351</v>
      </c>
      <c r="E4" s="41" t="s">
        <v>352</v>
      </c>
      <c r="F4" s="41" t="s">
        <v>285</v>
      </c>
    </row>
    <row r="5" spans="2:6" ht="25.5" x14ac:dyDescent="0.2">
      <c r="B5" s="112"/>
      <c r="C5" s="113"/>
      <c r="D5" s="41" t="s">
        <v>353</v>
      </c>
      <c r="E5" s="41" t="s">
        <v>354</v>
      </c>
      <c r="F5" s="41" t="s">
        <v>288</v>
      </c>
    </row>
    <row r="6" spans="2:6" ht="38.25" x14ac:dyDescent="0.2">
      <c r="B6" s="112" t="s">
        <v>67</v>
      </c>
      <c r="C6" s="113" t="s">
        <v>355</v>
      </c>
      <c r="D6" s="41" t="s">
        <v>290</v>
      </c>
      <c r="E6" s="41" t="s">
        <v>350</v>
      </c>
      <c r="F6" s="41" t="s">
        <v>282</v>
      </c>
    </row>
    <row r="7" spans="2:6" ht="38.25" x14ac:dyDescent="0.2">
      <c r="B7" s="112"/>
      <c r="C7" s="113"/>
      <c r="D7" s="41" t="s">
        <v>356</v>
      </c>
      <c r="E7" s="41" t="s">
        <v>352</v>
      </c>
      <c r="F7" s="41" t="s">
        <v>285</v>
      </c>
    </row>
    <row r="8" spans="2:6" ht="25.5" x14ac:dyDescent="0.2">
      <c r="B8" s="112"/>
      <c r="C8" s="113"/>
      <c r="D8" s="41" t="s">
        <v>292</v>
      </c>
      <c r="E8" s="41" t="s">
        <v>354</v>
      </c>
      <c r="F8" s="41" t="s">
        <v>288</v>
      </c>
    </row>
    <row r="9" spans="2:6" ht="25.5" x14ac:dyDescent="0.2">
      <c r="B9" s="112" t="s">
        <v>88</v>
      </c>
      <c r="C9" s="113" t="s">
        <v>357</v>
      </c>
      <c r="D9" s="41" t="s">
        <v>358</v>
      </c>
      <c r="E9" s="41" t="s">
        <v>359</v>
      </c>
      <c r="F9" s="41" t="s">
        <v>296</v>
      </c>
    </row>
    <row r="10" spans="2:6" ht="25.5" x14ac:dyDescent="0.2">
      <c r="B10" s="112"/>
      <c r="C10" s="113"/>
      <c r="D10" s="41" t="s">
        <v>360</v>
      </c>
      <c r="E10" s="41" t="s">
        <v>361</v>
      </c>
      <c r="F10" s="41" t="s">
        <v>299</v>
      </c>
    </row>
    <row r="11" spans="2:6" ht="38.25" x14ac:dyDescent="0.2">
      <c r="B11" s="40" t="s">
        <v>121</v>
      </c>
      <c r="C11" s="42" t="s">
        <v>362</v>
      </c>
      <c r="D11" s="41" t="s">
        <v>363</v>
      </c>
      <c r="E11" s="41" t="s">
        <v>364</v>
      </c>
      <c r="F11" s="41" t="s">
        <v>303</v>
      </c>
    </row>
    <row r="12" spans="2:6" ht="38.25" x14ac:dyDescent="0.2">
      <c r="B12" s="40" t="s">
        <v>129</v>
      </c>
      <c r="C12" s="42" t="s">
        <v>365</v>
      </c>
      <c r="D12" s="41" t="s">
        <v>366</v>
      </c>
      <c r="E12" s="41" t="s">
        <v>364</v>
      </c>
      <c r="F12" s="41" t="s">
        <v>303</v>
      </c>
    </row>
    <row r="13" spans="2:6" ht="25.5" x14ac:dyDescent="0.2">
      <c r="B13" s="40" t="s">
        <v>134</v>
      </c>
      <c r="C13" s="42" t="s">
        <v>367</v>
      </c>
      <c r="D13" s="41" t="s">
        <v>306</v>
      </c>
      <c r="E13" s="41" t="s">
        <v>368</v>
      </c>
      <c r="F13" s="41" t="s">
        <v>308</v>
      </c>
    </row>
    <row r="14" spans="2:6" ht="38.25" x14ac:dyDescent="0.2">
      <c r="B14" s="112" t="s">
        <v>137</v>
      </c>
      <c r="C14" s="113" t="s">
        <v>369</v>
      </c>
      <c r="D14" s="41" t="s">
        <v>370</v>
      </c>
      <c r="E14" s="41" t="s">
        <v>371</v>
      </c>
      <c r="F14" s="41" t="s">
        <v>312</v>
      </c>
    </row>
    <row r="15" spans="2:6" ht="25.5" x14ac:dyDescent="0.2">
      <c r="B15" s="112"/>
      <c r="C15" s="113"/>
      <c r="D15" s="41" t="s">
        <v>372</v>
      </c>
      <c r="E15" s="41" t="s">
        <v>373</v>
      </c>
      <c r="F15" s="41" t="s">
        <v>315</v>
      </c>
    </row>
    <row r="16" spans="2:6" ht="25.5" x14ac:dyDescent="0.2">
      <c r="B16" s="40" t="s">
        <v>142</v>
      </c>
      <c r="C16" s="42" t="s">
        <v>374</v>
      </c>
      <c r="D16" s="41" t="s">
        <v>375</v>
      </c>
      <c r="E16" s="41" t="s">
        <v>376</v>
      </c>
      <c r="F16" s="41" t="s">
        <v>319</v>
      </c>
    </row>
    <row r="17" spans="2:6" ht="25.5" x14ac:dyDescent="0.2">
      <c r="B17" s="40" t="s">
        <v>148</v>
      </c>
      <c r="C17" s="42" t="s">
        <v>377</v>
      </c>
      <c r="D17" s="41" t="s">
        <v>375</v>
      </c>
      <c r="E17" s="41" t="s">
        <v>376</v>
      </c>
      <c r="F17" s="41" t="s">
        <v>319</v>
      </c>
    </row>
    <row r="18" spans="2:6" ht="38.25" x14ac:dyDescent="0.2">
      <c r="B18" s="40" t="s">
        <v>152</v>
      </c>
      <c r="C18" s="42" t="s">
        <v>378</v>
      </c>
      <c r="D18" s="41" t="s">
        <v>321</v>
      </c>
      <c r="E18" s="41" t="s">
        <v>379</v>
      </c>
      <c r="F18" s="41" t="s">
        <v>323</v>
      </c>
    </row>
    <row r="19" spans="2:6" ht="38.25" x14ac:dyDescent="0.2">
      <c r="B19" s="40" t="s">
        <v>156</v>
      </c>
      <c r="C19" s="42" t="s">
        <v>380</v>
      </c>
      <c r="D19" s="41" t="s">
        <v>321</v>
      </c>
      <c r="E19" s="41" t="s">
        <v>379</v>
      </c>
      <c r="F19" s="41" t="s">
        <v>323</v>
      </c>
    </row>
    <row r="20" spans="2:6" ht="25.5" x14ac:dyDescent="0.2">
      <c r="B20" s="40" t="s">
        <v>161</v>
      </c>
      <c r="C20" s="42" t="s">
        <v>325</v>
      </c>
      <c r="D20" s="41" t="s">
        <v>326</v>
      </c>
      <c r="E20" s="41" t="s">
        <v>381</v>
      </c>
      <c r="F20" s="41" t="s">
        <v>328</v>
      </c>
    </row>
    <row r="21" spans="2:6" ht="24" customHeight="1" x14ac:dyDescent="0.2">
      <c r="B21" s="112" t="s">
        <v>169</v>
      </c>
      <c r="C21" s="113" t="s">
        <v>329</v>
      </c>
      <c r="D21" s="41" t="s">
        <v>330</v>
      </c>
      <c r="E21" s="41" t="s">
        <v>382</v>
      </c>
      <c r="F21" s="41" t="s">
        <v>332</v>
      </c>
    </row>
    <row r="22" spans="2:6" ht="25.5" x14ac:dyDescent="0.2">
      <c r="B22" s="112"/>
      <c r="C22" s="113"/>
      <c r="D22" s="41" t="s">
        <v>383</v>
      </c>
      <c r="E22" s="41" t="s">
        <v>384</v>
      </c>
      <c r="F22" s="41" t="s">
        <v>335</v>
      </c>
    </row>
    <row r="23" spans="2:6" ht="25.5" x14ac:dyDescent="0.2">
      <c r="B23" s="40" t="s">
        <v>172</v>
      </c>
      <c r="C23" s="42" t="s">
        <v>385</v>
      </c>
      <c r="D23" s="41" t="s">
        <v>326</v>
      </c>
      <c r="E23" s="41" t="s">
        <v>381</v>
      </c>
      <c r="F23" s="41" t="s">
        <v>328</v>
      </c>
    </row>
    <row r="24" spans="2:6" ht="38.25" x14ac:dyDescent="0.2">
      <c r="B24" s="40" t="s">
        <v>176</v>
      </c>
      <c r="C24" s="42" t="s">
        <v>345</v>
      </c>
      <c r="D24" s="41" t="s">
        <v>386</v>
      </c>
      <c r="E24" s="41" t="s">
        <v>387</v>
      </c>
      <c r="F24" s="41" t="s">
        <v>340</v>
      </c>
    </row>
    <row r="25" spans="2:6" x14ac:dyDescent="0.2">
      <c r="D25" s="41" t="s">
        <v>341</v>
      </c>
      <c r="E25" s="41" t="s">
        <v>388</v>
      </c>
      <c r="F25" s="41" t="s">
        <v>343</v>
      </c>
    </row>
    <row r="26" spans="2:6" ht="25.5" x14ac:dyDescent="0.2">
      <c r="B26" s="40" t="s">
        <v>187</v>
      </c>
      <c r="C26" s="42" t="s">
        <v>344</v>
      </c>
      <c r="D26" s="41" t="s">
        <v>326</v>
      </c>
      <c r="E26" s="41" t="s">
        <v>381</v>
      </c>
      <c r="F26" s="41" t="s">
        <v>328</v>
      </c>
    </row>
    <row r="27" spans="2:6" ht="38.25" x14ac:dyDescent="0.2">
      <c r="B27" s="40" t="s">
        <v>190</v>
      </c>
      <c r="C27" s="42" t="s">
        <v>345</v>
      </c>
      <c r="D27" s="41" t="s">
        <v>341</v>
      </c>
      <c r="E27" s="41" t="s">
        <v>388</v>
      </c>
      <c r="F27" s="41" t="s">
        <v>343</v>
      </c>
    </row>
    <row r="28" spans="2:6" ht="24" customHeight="1" x14ac:dyDescent="0.2">
      <c r="B28" s="112" t="s">
        <v>196</v>
      </c>
      <c r="C28" s="113" t="s">
        <v>347</v>
      </c>
      <c r="D28" s="41" t="s">
        <v>330</v>
      </c>
      <c r="E28" s="41" t="s">
        <v>382</v>
      </c>
      <c r="F28" s="41" t="s">
        <v>332</v>
      </c>
    </row>
    <row r="29" spans="2:6" ht="25.5" x14ac:dyDescent="0.2">
      <c r="B29" s="112"/>
      <c r="C29" s="113"/>
      <c r="D29" s="41" t="s">
        <v>383</v>
      </c>
      <c r="E29" s="41" t="s">
        <v>384</v>
      </c>
      <c r="F29" s="41" t="s">
        <v>335</v>
      </c>
    </row>
  </sheetData>
  <mergeCells count="12">
    <mergeCell ref="B3:B5"/>
    <mergeCell ref="C3:C5"/>
    <mergeCell ref="B6:B8"/>
    <mergeCell ref="C6:C8"/>
    <mergeCell ref="B9:B10"/>
    <mergeCell ref="C9:C10"/>
    <mergeCell ref="B14:B15"/>
    <mergeCell ref="C14:C15"/>
    <mergeCell ref="B21:B22"/>
    <mergeCell ref="C21:C22"/>
    <mergeCell ref="B28:B29"/>
    <mergeCell ref="C28:C29"/>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77BA0D5ADC9F6841BB999419F766B3CC" ma:contentTypeVersion="9" ma:contentTypeDescription="새 문서를 만듭니다." ma:contentTypeScope="" ma:versionID="ad2be7cf44ac73f54dd0aaab9d1c519d">
  <xsd:schema xmlns:xsd="http://www.w3.org/2001/XMLSchema" xmlns:xs="http://www.w3.org/2001/XMLSchema" xmlns:p="http://schemas.microsoft.com/office/2006/metadata/properties" xmlns:ns3="4cea12aa-0276-4c6b-b7b6-68e37b8e7413" xmlns:ns4="b6e6f57c-baeb-42f7-a310-1a7d9accdfa1" targetNamespace="http://schemas.microsoft.com/office/2006/metadata/properties" ma:root="true" ma:fieldsID="6543051d80fdbe586fadade7a46c3598" ns3:_="" ns4:_="">
    <xsd:import namespace="4cea12aa-0276-4c6b-b7b6-68e37b8e7413"/>
    <xsd:import namespace="b6e6f57c-baeb-42f7-a310-1a7d9accdfa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ea12aa-0276-4c6b-b7b6-68e37b8e7413" elementFormDefault="qualified">
    <xsd:import namespace="http://schemas.microsoft.com/office/2006/documentManagement/types"/>
    <xsd:import namespace="http://schemas.microsoft.com/office/infopath/2007/PartnerControls"/>
    <xsd:element name="SharedWithUsers" ma:index="8"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세부 정보 공유" ma:internalName="SharedWithDetails" ma:readOnly="true">
      <xsd:simpleType>
        <xsd:restriction base="dms:Note">
          <xsd:maxLength value="255"/>
        </xsd:restriction>
      </xsd:simpleType>
    </xsd:element>
    <xsd:element name="SharingHintHash" ma:index="10" nillable="true" ma:displayName="힌트 해시 공유"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e6f57c-baeb-42f7-a310-1a7d9accdfa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7D314-2269-4768-8EA9-FB817DABC0A5}">
  <ds:schemaRefs>
    <ds:schemaRef ds:uri="http://schemas.microsoft.com/sharepoint/v3/contenttype/forms"/>
  </ds:schemaRefs>
</ds:datastoreItem>
</file>

<file path=customXml/itemProps2.xml><?xml version="1.0" encoding="utf-8"?>
<ds:datastoreItem xmlns:ds="http://schemas.openxmlformats.org/officeDocument/2006/customXml" ds:itemID="{2D5A090C-F265-42F1-87E8-B488788A584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6E1FAAC-A050-43DB-9CB3-84514DE5FE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ea12aa-0276-4c6b-b7b6-68e37b8e7413"/>
    <ds:schemaRef ds:uri="b6e6f57c-baeb-42f7-a310-1a7d9accdf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31</vt:i4>
      </vt:variant>
    </vt:vector>
  </HeadingPairs>
  <TitlesOfParts>
    <vt:vector size="37" baseType="lpstr">
      <vt:lpstr>Server</vt:lpstr>
      <vt:lpstr>Client</vt:lpstr>
      <vt:lpstr>network</vt:lpstr>
      <vt:lpstr>Rating</vt:lpstr>
      <vt:lpstr>Threat_SecReq</vt:lpstr>
      <vt:lpstr>Threat_SecReq_STRIDE</vt:lpstr>
      <vt:lpstr>Awareness</vt:lpstr>
      <vt:lpstr>EaseOfDiscovery</vt:lpstr>
      <vt:lpstr>EaseOfExploit</vt:lpstr>
      <vt:lpstr>Client!EquipmentRange</vt:lpstr>
      <vt:lpstr>network!EquipmentRange</vt:lpstr>
      <vt:lpstr>Server!EquipmentRange</vt:lpstr>
      <vt:lpstr>Client!ExpertiseRange</vt:lpstr>
      <vt:lpstr>network!ExpertiseRange</vt:lpstr>
      <vt:lpstr>Server!ExpertiseRange</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Client!Print_Area</vt:lpstr>
      <vt:lpstr>network!Print_Area</vt:lpstr>
      <vt:lpstr>Server!Print_Area</vt:lpstr>
      <vt:lpstr>Client!Print_Titles</vt:lpstr>
      <vt:lpstr>network!Print_Titles</vt:lpstr>
      <vt:lpstr>Server!Print_Titles</vt:lpstr>
      <vt:lpstr>PrivacyViolation</vt:lpstr>
      <vt:lpstr>ReputationDamage</vt:lpstr>
      <vt:lpstr>Size</vt:lpstr>
      <vt:lpstr>SkillLevel</vt:lpstr>
      <vt:lpstr>Client!TimeRange</vt:lpstr>
      <vt:lpstr>network!TimeRange</vt:lpstr>
      <vt:lpstr>Server!TimeRange</vt:lpstr>
    </vt:vector>
  </TitlesOfParts>
  <Manager/>
  <Company>ETSI Secretariat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Randall</dc:creator>
  <cp:keywords/>
  <dc:description/>
  <cp:lastModifiedBy>user</cp:lastModifiedBy>
  <cp:revision/>
  <dcterms:created xsi:type="dcterms:W3CDTF">2009-09-08T12:11:23Z</dcterms:created>
  <dcterms:modified xsi:type="dcterms:W3CDTF">2022-07-11T04:20:35Z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56ec4f-41b4-4f73-af44-e5c120342660_Enabled">
    <vt:lpwstr>true</vt:lpwstr>
  </property>
  <property fmtid="{D5CDD505-2E9C-101B-9397-08002B2CF9AE}" pid="3" name="MSIP_Label_d456ec4f-41b4-4f73-af44-e5c120342660_SetDate">
    <vt:lpwstr>2022-06-17T04:42:11Z</vt:lpwstr>
  </property>
  <property fmtid="{D5CDD505-2E9C-101B-9397-08002B2CF9AE}" pid="4" name="MSIP_Label_d456ec4f-41b4-4f73-af44-e5c120342660_Method">
    <vt:lpwstr>Privileged</vt:lpwstr>
  </property>
  <property fmtid="{D5CDD505-2E9C-101B-9397-08002B2CF9AE}" pid="5" name="MSIP_Label_d456ec4f-41b4-4f73-af44-e5c120342660_Name">
    <vt:lpwstr>Public</vt:lpwstr>
  </property>
  <property fmtid="{D5CDD505-2E9C-101B-9397-08002B2CF9AE}" pid="6" name="MSIP_Label_d456ec4f-41b4-4f73-af44-e5c120342660_SiteId">
    <vt:lpwstr>e6c7989d-a5fe-4b7b-a335-3288406db2fd</vt:lpwstr>
  </property>
  <property fmtid="{D5CDD505-2E9C-101B-9397-08002B2CF9AE}" pid="7" name="MSIP_Label_d456ec4f-41b4-4f73-af44-e5c120342660_ActionId">
    <vt:lpwstr>ef8c321e-b0ad-41e9-9af9-b0f18af04d63</vt:lpwstr>
  </property>
  <property fmtid="{D5CDD505-2E9C-101B-9397-08002B2CF9AE}" pid="8" name="MSIP_Label_d456ec4f-41b4-4f73-af44-e5c120342660_ContentBits">
    <vt:lpwstr>0</vt:lpwstr>
  </property>
  <property fmtid="{D5CDD505-2E9C-101B-9397-08002B2CF9AE}" pid="9" name="ContentTypeId">
    <vt:lpwstr>0x01010077BA0D5ADC9F6841BB999419F766B3CC</vt:lpwstr>
  </property>
</Properties>
</file>