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paranet.intra\private\S-Nottwil\home\stacul_a\Desktop\"/>
    </mc:Choice>
  </mc:AlternateContent>
  <xr:revisionPtr revIDLastSave="0" documentId="13_ncr:1_{3E7C32AA-17FE-4337-B5BB-046A895A340A}" xr6:coauthVersionLast="47" xr6:coauthVersionMax="47" xr10:uidLastSave="{00000000-0000-0000-0000-000000000000}"/>
  <bookViews>
    <workbookView xWindow="-120" yWindow="-120" windowWidth="38640" windowHeight="21240" activeTab="1" xr2:uid="{9C4B4302-3617-44FD-B824-12AE0CD577FD}"/>
  </bookViews>
  <sheets>
    <sheet name="nach Person" sheetId="2" r:id="rId1"/>
    <sheet name="Tabelle1" sheetId="3" r:id="rId2"/>
    <sheet name="raw" sheetId="1" r:id="rId3"/>
  </sheets>
  <definedNames>
    <definedName name="_xlchart.v1.0" hidden="1">'nach Person'!$A$4</definedName>
    <definedName name="_xlchart.v1.1" hidden="1">('nach Person'!$H$4:$H$5,'nach Person'!$H$11:$H$12,'nach Person'!$H$19:$H$20,'nach Person'!$H$27,'nach Person'!$H$34)</definedName>
    <definedName name="_xlchart.v1.10" hidden="1">'nach Person'!$A$4</definedName>
    <definedName name="_xlchart.v1.11" hidden="1">('nach Person'!$H$4:$H$5,'nach Person'!$H$11:$H$12,'nach Person'!$H$19:$H$20,'nach Person'!$H$27,'nach Person'!$H$34)</definedName>
    <definedName name="_xlchart.v1.12" hidden="1">('nach Person'!$H$6,'nach Person'!$H$13:$H$14,'nach Person'!$H$21:$H$22,'nach Person'!$H$28:$H$29,'nach Person'!$H$35)</definedName>
    <definedName name="_xlchart.v1.13" hidden="1">('nach Person'!$H$8,'nach Person'!$H$15:$H$16,'nach Person'!$H$24,'nach Person'!$H$30:$H$31)</definedName>
    <definedName name="_xlchart.v1.14" hidden="1">('nach Person'!$H$9,'nach Person'!$H$17,'nach Person'!$H$25,'nach Person'!$H$32,'nach Person'!$H$38)</definedName>
    <definedName name="_xlchart.v1.2" hidden="1">('nach Person'!$H$6,'nach Person'!$H$13:$H$14,'nach Person'!$H$21:$H$22,'nach Person'!$H$28:$H$29,'nach Person'!$H$35)</definedName>
    <definedName name="_xlchart.v1.3" hidden="1">('nach Person'!$H$8,'nach Person'!$H$15:$H$16,'nach Person'!$H$24,'nach Person'!$H$30:$H$31)</definedName>
    <definedName name="_xlchart.v1.4" hidden="1">('nach Person'!$H$9,'nach Person'!$H$17,'nach Person'!$H$25,'nach Person'!$H$32,'nach Person'!$H$38)</definedName>
    <definedName name="_xlchart.v1.5" hidden="1">'nach Person'!$A$4</definedName>
    <definedName name="_xlchart.v1.6" hidden="1">('nach Person'!$H$4:$H$5,'nach Person'!$H$11:$H$12,'nach Person'!$H$19:$H$20,'nach Person'!$H$27,'nach Person'!$H$34)</definedName>
    <definedName name="_xlchart.v1.7" hidden="1">('nach Person'!$H$6,'nach Person'!$H$13:$H$14,'nach Person'!$H$21:$H$22,'nach Person'!$H$28:$H$29,'nach Person'!$H$35)</definedName>
    <definedName name="_xlchart.v1.8" hidden="1">('nach Person'!$H$8,'nach Person'!$H$15:$H$16,'nach Person'!$H$24,'nach Person'!$H$30:$H$31)</definedName>
    <definedName name="_xlchart.v1.9" hidden="1">('nach Person'!$H$9,'nach Person'!$H$17,'nach Person'!$H$25,'nach Person'!$H$32,'nach Person'!$H$38)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20" i="3"/>
  <c r="E22" i="3"/>
  <c r="E23" i="3"/>
  <c r="E24" i="3"/>
  <c r="E25" i="3"/>
  <c r="E26" i="3"/>
  <c r="E27" i="3"/>
  <c r="E28" i="3"/>
  <c r="E29" i="3"/>
  <c r="E32" i="3"/>
  <c r="F42" i="2"/>
  <c r="H42" i="2"/>
  <c r="H43" i="2"/>
  <c r="H44" i="2"/>
  <c r="G42" i="2"/>
  <c r="H39" i="2"/>
  <c r="G44" i="2"/>
  <c r="G43" i="2"/>
  <c r="F43" i="2"/>
  <c r="E43" i="2"/>
  <c r="E44" i="2"/>
  <c r="E45" i="2"/>
  <c r="D44" i="2"/>
  <c r="D42" i="2"/>
  <c r="F44" i="2"/>
  <c r="D43" i="2"/>
  <c r="E42" i="2"/>
  <c r="C45" i="2"/>
  <c r="C44" i="2"/>
  <c r="C43" i="2"/>
  <c r="C42" i="2"/>
  <c r="B45" i="2"/>
  <c r="B44" i="2"/>
  <c r="B43" i="2"/>
  <c r="I38" i="2"/>
  <c r="I35" i="2"/>
  <c r="I34" i="2"/>
  <c r="I32" i="2"/>
  <c r="I27" i="2"/>
  <c r="I25" i="2"/>
  <c r="I17" i="2"/>
  <c r="I9" i="2"/>
  <c r="I8" i="2"/>
  <c r="I6" i="2"/>
  <c r="B42" i="2"/>
  <c r="I30" i="2"/>
  <c r="I28" i="2"/>
  <c r="I21" i="2"/>
  <c r="I23" i="2"/>
  <c r="D45" i="2" s="1"/>
  <c r="I19" i="2"/>
  <c r="I13" i="2"/>
  <c r="I15" i="2"/>
  <c r="I11" i="2"/>
  <c r="I4" i="2"/>
  <c r="H19" i="2"/>
  <c r="H20" i="2"/>
  <c r="H24" i="2"/>
  <c r="H27" i="2"/>
  <c r="H28" i="2"/>
  <c r="H29" i="2"/>
  <c r="H30" i="2"/>
  <c r="H31" i="2"/>
  <c r="H32" i="2"/>
  <c r="H34" i="2"/>
  <c r="H35" i="2"/>
  <c r="H38" i="2"/>
  <c r="H14" i="2"/>
  <c r="H15" i="2"/>
  <c r="H16" i="2"/>
  <c r="H17" i="2"/>
  <c r="H4" i="2"/>
  <c r="H5" i="2"/>
  <c r="H6" i="2"/>
  <c r="H8" i="2"/>
  <c r="H9" i="2"/>
  <c r="H11" i="2"/>
  <c r="H12" i="2"/>
  <c r="H13" i="2"/>
  <c r="I3" i="1"/>
  <c r="I39" i="2" l="1"/>
  <c r="H45" i="2"/>
  <c r="G45" i="2"/>
</calcChain>
</file>

<file path=xl/sharedStrings.xml><?xml version="1.0" encoding="utf-8"?>
<sst xmlns="http://schemas.openxmlformats.org/spreadsheetml/2006/main" count="353" uniqueCount="41">
  <si>
    <t>capsule</t>
  </si>
  <si>
    <t>medium</t>
  </si>
  <si>
    <t>person</t>
  </si>
  <si>
    <t>intake date</t>
  </si>
  <si>
    <t>visualization</t>
  </si>
  <si>
    <t>Jivko</t>
  </si>
  <si>
    <t>good</t>
  </si>
  <si>
    <t>Cyra</t>
  </si>
  <si>
    <t>intake time</t>
  </si>
  <si>
    <t>empty stomach?</t>
  </si>
  <si>
    <t>no</t>
  </si>
  <si>
    <t>Julia</t>
  </si>
  <si>
    <t>WGTT (h)</t>
  </si>
  <si>
    <t>Alex</t>
  </si>
  <si>
    <t>Sebastian</t>
  </si>
  <si>
    <t>good, 2 visualizations</t>
  </si>
  <si>
    <t>gummy bear</t>
  </si>
  <si>
    <t xml:space="preserve">Cyra </t>
  </si>
  <si>
    <t>yes</t>
  </si>
  <si>
    <t>bad</t>
  </si>
  <si>
    <t>good, only one visualization</t>
  </si>
  <si>
    <t>Madeleine</t>
  </si>
  <si>
    <t>bad / no visualization</t>
  </si>
  <si>
    <t>n.a.</t>
  </si>
  <si>
    <t>mean WGTT</t>
  </si>
  <si>
    <t>Table: Intake of different mediums of the blue dye and whole gut transit time of 5 healthy people</t>
  </si>
  <si>
    <t>capsule and rice cracker</t>
  </si>
  <si>
    <t>blue powder (g)</t>
  </si>
  <si>
    <t>output time</t>
  </si>
  <si>
    <t>berechn.</t>
  </si>
  <si>
    <t>b</t>
  </si>
  <si>
    <t>28h 4 min</t>
  </si>
  <si>
    <t>25.5h</t>
  </si>
  <si>
    <t>32h 20 min</t>
  </si>
  <si>
    <t>19h 22 min</t>
  </si>
  <si>
    <t>37h 40 min</t>
  </si>
  <si>
    <t>rounded WGTT</t>
  </si>
  <si>
    <t>average</t>
  </si>
  <si>
    <t>average all</t>
  </si>
  <si>
    <t>std. dev</t>
  </si>
  <si>
    <t>intakedate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</si>
</sst>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3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20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4" xfId="0" applyFill="1" applyBorder="1"/>
    <xf numFmtId="0" fontId="0" fillId="0" borderId="6" xfId="0" applyFill="1" applyBorder="1"/>
    <xf numFmtId="0" fontId="0" fillId="0" borderId="8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46" fontId="0" fillId="0" borderId="0" xfId="0" applyNumberFormat="1" applyAlignment="1">
      <alignment horizontal="right"/>
    </xf>
    <xf numFmtId="20" fontId="0" fillId="0" borderId="0" xfId="0" applyNumberFormat="1" applyFill="1" applyAlignment="1">
      <alignment horizontal="right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right"/>
    </xf>
    <xf numFmtId="0" fontId="1" fillId="0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/>
    <xf numFmtId="164" fontId="0" fillId="0" borderId="0" xfId="0" applyNumberFormat="1" applyFill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2" fontId="0" fillId="0" borderId="0" xfId="0" applyNumberFormat="1" applyFill="1"/>
    <xf numFmtId="0" fontId="1" fillId="3" borderId="0" xfId="0" applyFont="1" applyFill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  <cx:data id="3">
      <cx:numDim type="val">
        <cx:f>_xlchart.v1.4</cx:f>
      </cx:numDim>
    </cx:data>
  </cx:chartData>
  <cx:chart>
    <cx:title pos="t" align="ctr" overlay="0"/>
    <cx:plotArea>
      <cx:plotAreaRegion>
        <cx:series layoutId="boxWhisker" uniqueId="{7976EB06-D649-4F64-8651-63735A06BF88}">
          <cx:tx>
            <cx:txData>
              <cx:f>_xlchart.v1.0</cx:f>
              <cx:v>capsule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323-4399-9F02-7B316A4300F2}">
          <cx:tx>
            <cx:txData>
              <cx:f/>
              <cx:v>gummy bear</cx:v>
            </cx:txData>
          </cx:tx>
          <cx:dataId val="1"/>
          <cx:layoutPr>
            <cx:statistics quartileMethod="exclusive"/>
          </cx:layoutPr>
        </cx:series>
        <cx:series layoutId="boxWhisker" uniqueId="{00000002-5323-4399-9F02-7B316A4300F2}">
          <cx:tx>
            <cx:txData>
              <cx:f/>
              <cx:v>muffin</cx:v>
            </cx:txData>
          </cx:tx>
          <cx:dataId val="2"/>
          <cx:layoutPr>
            <cx:statistics quartileMethod="exclusive"/>
          </cx:layoutPr>
        </cx:series>
        <cx:series layoutId="boxWhisker" uniqueId="{00000003-5323-4399-9F02-7B316A4300F2}">
          <cx:tx>
            <cx:txData>
              <cx:f/>
              <cx:v>capsule w rice cracker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534457</xdr:colOff>
      <xdr:row>29</xdr:row>
      <xdr:rowOff>30691</xdr:rowOff>
    </xdr:from>
    <xdr:to>
      <xdr:col>18</xdr:col>
      <xdr:colOff>534457</xdr:colOff>
      <xdr:row>46</xdr:row>
      <xdr:rowOff>75141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B7879F-9042-CAD1-9F33-E4D3ADE8F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2007" y="4726516"/>
              <a:ext cx="4572000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92A9-2EE1-4E86-9A2F-70ECDD7C2B7D}">
  <dimension ref="A1:J52"/>
  <sheetViews>
    <sheetView zoomScale="90" zoomScaleNormal="90" workbookViewId="0">
      <selection activeCell="H54" sqref="H54"/>
    </sheetView>
  </sheetViews>
  <sheetFormatPr baseColWidth="10" defaultColWidth="11.42578125" defaultRowHeight="12.75"/>
  <cols>
    <col min="1" max="1" width="23.140625" customWidth="1"/>
    <col min="2" max="2" width="17" style="3" bestFit="1" customWidth="1"/>
    <col min="3" max="6" width="11.42578125" style="3"/>
    <col min="7" max="7" width="15.85546875" style="3" bestFit="1" customWidth="1"/>
    <col min="8" max="8" width="14.85546875" bestFit="1" customWidth="1"/>
    <col min="9" max="9" width="12.28515625" customWidth="1"/>
    <col min="10" max="10" width="11.42578125" style="6"/>
  </cols>
  <sheetData>
    <row r="1" spans="1:10" s="2" customFormat="1">
      <c r="A1" s="2" t="s">
        <v>25</v>
      </c>
      <c r="B1" s="4"/>
      <c r="C1" s="4"/>
      <c r="D1" s="4"/>
      <c r="E1" s="4"/>
      <c r="F1" s="4"/>
      <c r="G1" s="4"/>
      <c r="J1" s="5"/>
    </row>
    <row r="3" spans="1:10">
      <c r="A3" s="2" t="s">
        <v>1</v>
      </c>
      <c r="B3" s="4" t="s">
        <v>27</v>
      </c>
      <c r="C3" s="4" t="s">
        <v>2</v>
      </c>
      <c r="D3" s="4" t="s">
        <v>3</v>
      </c>
      <c r="E3" s="4" t="s">
        <v>8</v>
      </c>
      <c r="F3" s="4" t="s">
        <v>28</v>
      </c>
      <c r="G3" s="4" t="s">
        <v>9</v>
      </c>
      <c r="H3" s="46" t="s">
        <v>36</v>
      </c>
      <c r="I3" s="33" t="s">
        <v>24</v>
      </c>
      <c r="J3" s="5" t="s">
        <v>4</v>
      </c>
    </row>
    <row r="4" spans="1:10">
      <c r="A4" t="s">
        <v>0</v>
      </c>
      <c r="B4">
        <v>1</v>
      </c>
      <c r="C4" s="23" t="s">
        <v>5</v>
      </c>
      <c r="D4">
        <v>15.04</v>
      </c>
      <c r="E4" s="1">
        <v>0.55694444444444446</v>
      </c>
      <c r="F4" s="25">
        <v>0.34930555555555554</v>
      </c>
      <c r="G4" s="23" t="s">
        <v>10</v>
      </c>
      <c r="H4" s="32">
        <f>MROUND(((F4 + 1) - E4) * 1440, 6) / 1440</f>
        <v>0.79166666666666663</v>
      </c>
      <c r="I4" s="47">
        <f>AVERAGE(H4:H5)</f>
        <v>0.69374999999999998</v>
      </c>
      <c r="J4" t="s">
        <v>6</v>
      </c>
    </row>
    <row r="5" spans="1:10">
      <c r="A5" t="s">
        <v>0</v>
      </c>
      <c r="B5">
        <v>0.5</v>
      </c>
      <c r="C5" s="23" t="s">
        <v>5</v>
      </c>
      <c r="D5">
        <v>16.04</v>
      </c>
      <c r="E5" s="1">
        <v>0.61388888888888882</v>
      </c>
      <c r="F5" s="25">
        <v>0.20833333333333334</v>
      </c>
      <c r="G5" s="23" t="s">
        <v>10</v>
      </c>
      <c r="H5" s="32">
        <f>MROUND(((F5 + 1) - E5) * 1440, 6) / 1440</f>
        <v>0.59583333333333333</v>
      </c>
      <c r="I5" s="47"/>
      <c r="J5" t="s">
        <v>6</v>
      </c>
    </row>
    <row r="6" spans="1:10">
      <c r="A6" t="s">
        <v>16</v>
      </c>
      <c r="B6">
        <v>0.25</v>
      </c>
      <c r="C6" s="23" t="s">
        <v>5</v>
      </c>
      <c r="D6">
        <v>22.04</v>
      </c>
      <c r="E6" s="1">
        <v>0.34652777777777777</v>
      </c>
      <c r="F6" s="21">
        <v>0.22569444444444445</v>
      </c>
      <c r="G6" s="23" t="s">
        <v>18</v>
      </c>
      <c r="H6" s="32">
        <f>MROUND(((F6 + 1) - E6) * 1440, 6) / 1440</f>
        <v>0.87916666666666665</v>
      </c>
      <c r="I6" s="32">
        <f>H6</f>
        <v>0.87916666666666665</v>
      </c>
      <c r="J6" t="s">
        <v>15</v>
      </c>
    </row>
    <row r="7" spans="1:10">
      <c r="A7" t="s">
        <v>16</v>
      </c>
      <c r="B7">
        <v>0.125</v>
      </c>
      <c r="C7" s="23" t="s">
        <v>5</v>
      </c>
      <c r="D7">
        <v>24.04</v>
      </c>
      <c r="E7" s="1">
        <v>0.29652777777777778</v>
      </c>
      <c r="F7" s="21" t="s">
        <v>23</v>
      </c>
      <c r="G7" s="23" t="s">
        <v>18</v>
      </c>
      <c r="H7" s="32"/>
      <c r="I7" s="32"/>
      <c r="J7" t="s">
        <v>23</v>
      </c>
    </row>
    <row r="8" spans="1:10">
      <c r="A8" s="7" t="s">
        <v>21</v>
      </c>
      <c r="B8" s="7">
        <v>0.4</v>
      </c>
      <c r="C8" s="22" t="s">
        <v>5</v>
      </c>
      <c r="D8" s="7">
        <v>2.0499999999999998</v>
      </c>
      <c r="E8" s="8">
        <v>0.37847222222222227</v>
      </c>
      <c r="F8" s="25">
        <v>0.29722222222222222</v>
      </c>
      <c r="G8" s="22" t="s">
        <v>18</v>
      </c>
      <c r="H8" s="32">
        <f>MROUND(((F8 + 1) - E8) * 1440, 6) / 1440</f>
        <v>0.92083333333333328</v>
      </c>
      <c r="I8" s="32">
        <f>H8</f>
        <v>0.92083333333333328</v>
      </c>
      <c r="J8" s="9" t="s">
        <v>6</v>
      </c>
    </row>
    <row r="9" spans="1:10">
      <c r="A9" t="s">
        <v>26</v>
      </c>
      <c r="B9">
        <v>0.25</v>
      </c>
      <c r="C9" s="23" t="s">
        <v>5</v>
      </c>
      <c r="D9">
        <v>20.05</v>
      </c>
      <c r="E9" s="1">
        <v>0.38541666666666669</v>
      </c>
      <c r="F9" s="21">
        <v>0.29791666666666666</v>
      </c>
      <c r="G9" s="23" t="s">
        <v>18</v>
      </c>
      <c r="H9" s="32">
        <f>MROUND(((F9 + 1) - E9) * 1440, 6) / 1440</f>
        <v>0.91249999999999998</v>
      </c>
      <c r="I9" s="32">
        <f>H9</f>
        <v>0.91249999999999998</v>
      </c>
      <c r="J9" t="s">
        <v>6</v>
      </c>
    </row>
    <row r="10" spans="1:10" s="7" customFormat="1">
      <c r="B10" s="11"/>
      <c r="C10" s="22"/>
      <c r="D10" s="11"/>
      <c r="E10" s="31"/>
      <c r="F10" s="25"/>
      <c r="G10" s="22"/>
      <c r="H10" s="32"/>
      <c r="I10" s="32"/>
      <c r="J10" s="17"/>
    </row>
    <row r="11" spans="1:10">
      <c r="A11" t="s">
        <v>0</v>
      </c>
      <c r="B11">
        <v>0.5</v>
      </c>
      <c r="C11" s="23" t="s">
        <v>7</v>
      </c>
      <c r="D11">
        <v>15.04</v>
      </c>
      <c r="E11" s="1">
        <v>0.55694444444444446</v>
      </c>
      <c r="F11" s="25">
        <v>0.46736111111111112</v>
      </c>
      <c r="G11" s="23" t="s">
        <v>10</v>
      </c>
      <c r="H11" s="32">
        <f t="shared" ref="H11:H17" si="0">MROUND(((F11 + 1) - E11) * 1440, 6) / 1440</f>
        <v>0.91249999999999998</v>
      </c>
      <c r="I11" s="47">
        <f>AVERAGE(H11:H12)</f>
        <v>0.8354166666666667</v>
      </c>
      <c r="J11" t="s">
        <v>6</v>
      </c>
    </row>
    <row r="12" spans="1:10">
      <c r="A12" t="s">
        <v>0</v>
      </c>
      <c r="B12">
        <v>1</v>
      </c>
      <c r="C12" s="23" t="s">
        <v>7</v>
      </c>
      <c r="D12">
        <v>16.04</v>
      </c>
      <c r="E12" s="1">
        <v>0.59097222222222223</v>
      </c>
      <c r="F12" s="21">
        <v>0.34791666666666665</v>
      </c>
      <c r="G12" s="23" t="s">
        <v>10</v>
      </c>
      <c r="H12" s="32">
        <f t="shared" si="0"/>
        <v>0.7583333333333333</v>
      </c>
      <c r="I12" s="47"/>
      <c r="J12" t="s">
        <v>15</v>
      </c>
    </row>
    <row r="13" spans="1:10">
      <c r="A13" t="s">
        <v>16</v>
      </c>
      <c r="B13">
        <v>0.25</v>
      </c>
      <c r="C13" s="23" t="s">
        <v>17</v>
      </c>
      <c r="D13">
        <v>22.04</v>
      </c>
      <c r="E13" s="1">
        <v>0.34652777777777777</v>
      </c>
      <c r="F13" s="21">
        <v>0.36805555555555558</v>
      </c>
      <c r="G13" s="23" t="s">
        <v>18</v>
      </c>
      <c r="H13" s="32">
        <f t="shared" si="0"/>
        <v>1.0208333333333333</v>
      </c>
      <c r="I13" s="47">
        <f t="shared" ref="I13" si="1">AVERAGE(H13:H14)</f>
        <v>1.2145833333333333</v>
      </c>
      <c r="J13" t="s">
        <v>6</v>
      </c>
    </row>
    <row r="14" spans="1:10">
      <c r="A14" t="s">
        <v>16</v>
      </c>
      <c r="B14">
        <v>0.125</v>
      </c>
      <c r="C14" s="23" t="s">
        <v>17</v>
      </c>
      <c r="D14">
        <v>25.04</v>
      </c>
      <c r="E14" s="1">
        <v>0.33333333333333331</v>
      </c>
      <c r="F14" s="21">
        <v>0.73958333333333337</v>
      </c>
      <c r="G14" s="23" t="s">
        <v>18</v>
      </c>
      <c r="H14" s="32">
        <f t="shared" si="0"/>
        <v>1.4083333333333334</v>
      </c>
      <c r="I14" s="47"/>
      <c r="J14" t="s">
        <v>19</v>
      </c>
    </row>
    <row r="15" spans="1:10">
      <c r="A15" t="s">
        <v>21</v>
      </c>
      <c r="B15">
        <v>0.125</v>
      </c>
      <c r="C15" s="23" t="s">
        <v>7</v>
      </c>
      <c r="D15">
        <v>28.04</v>
      </c>
      <c r="E15" s="1">
        <v>0.33958333333333335</v>
      </c>
      <c r="F15" s="21">
        <v>0.4861111111111111</v>
      </c>
      <c r="G15" s="23" t="s">
        <v>18</v>
      </c>
      <c r="H15" s="32">
        <f t="shared" si="0"/>
        <v>1.1458333333333333</v>
      </c>
      <c r="I15" s="47">
        <f t="shared" ref="I15" si="2">AVERAGE(H15:H16)</f>
        <v>1.2916666666666665</v>
      </c>
      <c r="J15" t="s">
        <v>19</v>
      </c>
    </row>
    <row r="16" spans="1:10">
      <c r="A16" t="s">
        <v>21</v>
      </c>
      <c r="B16">
        <v>0.2</v>
      </c>
      <c r="C16" s="23" t="s">
        <v>7</v>
      </c>
      <c r="D16">
        <v>1.05</v>
      </c>
      <c r="E16" s="1">
        <v>0.28472222222222221</v>
      </c>
      <c r="F16" s="21">
        <v>0.72222222222222221</v>
      </c>
      <c r="G16" s="23" t="s">
        <v>18</v>
      </c>
      <c r="H16" s="32">
        <f t="shared" si="0"/>
        <v>1.4375</v>
      </c>
      <c r="I16" s="47"/>
      <c r="J16" t="s">
        <v>6</v>
      </c>
    </row>
    <row r="17" spans="1:10">
      <c r="A17" t="s">
        <v>26</v>
      </c>
      <c r="B17">
        <v>0.25</v>
      </c>
      <c r="C17" s="23" t="s">
        <v>7</v>
      </c>
      <c r="D17">
        <v>7.05</v>
      </c>
      <c r="E17" s="1">
        <v>0.3298611111111111</v>
      </c>
      <c r="F17" s="21">
        <v>0.36805555555555558</v>
      </c>
      <c r="G17" s="23" t="s">
        <v>18</v>
      </c>
      <c r="H17" s="32">
        <f t="shared" si="0"/>
        <v>1.0375000000000001</v>
      </c>
      <c r="I17" s="32">
        <f>H17</f>
        <v>1.0375000000000001</v>
      </c>
      <c r="J17" t="s">
        <v>6</v>
      </c>
    </row>
    <row r="18" spans="1:10">
      <c r="E18" s="30"/>
      <c r="F18" s="30"/>
      <c r="H18" s="32"/>
      <c r="I18" s="32"/>
    </row>
    <row r="19" spans="1:10">
      <c r="A19" t="s">
        <v>0</v>
      </c>
      <c r="B19">
        <v>0.5</v>
      </c>
      <c r="C19" s="23" t="s">
        <v>11</v>
      </c>
      <c r="D19">
        <v>15.04</v>
      </c>
      <c r="E19" s="1">
        <v>0.58333333333333337</v>
      </c>
      <c r="F19" s="21">
        <v>0.3888888888888889</v>
      </c>
      <c r="G19" s="23" t="s">
        <v>10</v>
      </c>
      <c r="H19" s="32">
        <f>MROUND(((F19 + 1) - E19) * 1440, 6) / 1440</f>
        <v>0.8041666666666667</v>
      </c>
      <c r="I19" s="47">
        <f t="shared" ref="I19:I23" si="3">AVERAGE(H19:H20)</f>
        <v>0.90208333333333335</v>
      </c>
      <c r="J19" t="s">
        <v>6</v>
      </c>
    </row>
    <row r="20" spans="1:10">
      <c r="A20" t="s">
        <v>0</v>
      </c>
      <c r="B20">
        <v>1</v>
      </c>
      <c r="C20" s="23" t="s">
        <v>11</v>
      </c>
      <c r="D20">
        <v>17.04</v>
      </c>
      <c r="E20" s="1">
        <v>0.38125000000000003</v>
      </c>
      <c r="F20" s="21">
        <v>0.3833333333333333</v>
      </c>
      <c r="G20" s="23" t="s">
        <v>10</v>
      </c>
      <c r="H20" s="32">
        <f>MROUND(((F20 + 1) - E20) * 1440, 6) / 1440</f>
        <v>1</v>
      </c>
      <c r="I20" s="47"/>
      <c r="J20" t="s">
        <v>15</v>
      </c>
    </row>
    <row r="21" spans="1:10">
      <c r="A21" t="s">
        <v>16</v>
      </c>
      <c r="B21">
        <v>0.25</v>
      </c>
      <c r="C21" s="23" t="s">
        <v>11</v>
      </c>
      <c r="D21">
        <v>22.04</v>
      </c>
      <c r="E21" s="1">
        <v>0.34652777777777777</v>
      </c>
      <c r="F21" s="21">
        <v>0.58333333333333337</v>
      </c>
      <c r="G21" s="23" t="s">
        <v>18</v>
      </c>
      <c r="H21" s="32">
        <v>1.3458333333333332</v>
      </c>
      <c r="I21" s="47">
        <f t="shared" si="3"/>
        <v>1.2576388888888888</v>
      </c>
      <c r="J21" t="s">
        <v>6</v>
      </c>
    </row>
    <row r="22" spans="1:10">
      <c r="A22" t="s">
        <v>16</v>
      </c>
      <c r="B22">
        <v>0.125</v>
      </c>
      <c r="C22" s="23" t="s">
        <v>11</v>
      </c>
      <c r="D22">
        <v>25.04</v>
      </c>
      <c r="E22" s="21" t="s">
        <v>23</v>
      </c>
      <c r="F22" s="21" t="s">
        <v>23</v>
      </c>
      <c r="G22" s="23" t="s">
        <v>18</v>
      </c>
      <c r="H22" s="32">
        <v>1.1694444444444445</v>
      </c>
      <c r="I22" s="47"/>
      <c r="J22" t="s">
        <v>19</v>
      </c>
    </row>
    <row r="23" spans="1:10">
      <c r="A23" t="s">
        <v>21</v>
      </c>
      <c r="B23">
        <v>0.125</v>
      </c>
      <c r="C23" s="23" t="s">
        <v>11</v>
      </c>
      <c r="D23">
        <v>28.04</v>
      </c>
      <c r="E23" s="21">
        <v>0.33958333333333335</v>
      </c>
      <c r="F23" s="21" t="s">
        <v>23</v>
      </c>
      <c r="G23" s="23" t="s">
        <v>18</v>
      </c>
      <c r="H23" s="32"/>
      <c r="I23" s="47">
        <f t="shared" si="3"/>
        <v>1.0166666666666666</v>
      </c>
      <c r="J23" t="s">
        <v>22</v>
      </c>
    </row>
    <row r="24" spans="1:10">
      <c r="A24" t="s">
        <v>21</v>
      </c>
      <c r="B24">
        <v>0.2</v>
      </c>
      <c r="C24" s="23" t="s">
        <v>11</v>
      </c>
      <c r="D24">
        <v>1.05</v>
      </c>
      <c r="E24" s="21">
        <v>0.34027777777777773</v>
      </c>
      <c r="F24" s="21">
        <v>0.35694444444444445</v>
      </c>
      <c r="G24" s="23" t="s">
        <v>18</v>
      </c>
      <c r="H24" s="32">
        <f>MROUND(((F24 + 1) - E24) * 1440, 6) / 1440</f>
        <v>1.0166666666666666</v>
      </c>
      <c r="I24" s="47"/>
      <c r="J24" t="s">
        <v>19</v>
      </c>
    </row>
    <row r="25" spans="1:10">
      <c r="A25" t="s">
        <v>26</v>
      </c>
      <c r="B25">
        <v>0.25</v>
      </c>
      <c r="C25" s="23" t="s">
        <v>11</v>
      </c>
      <c r="D25">
        <v>7.05</v>
      </c>
      <c r="E25" s="21" t="s">
        <v>23</v>
      </c>
      <c r="F25" s="21" t="s">
        <v>23</v>
      </c>
      <c r="G25" s="23" t="s">
        <v>18</v>
      </c>
      <c r="H25" s="32">
        <v>1.5694444444444444</v>
      </c>
      <c r="I25" s="32">
        <f>H25</f>
        <v>1.5694444444444444</v>
      </c>
      <c r="J25" t="s">
        <v>6</v>
      </c>
    </row>
    <row r="26" spans="1:10" s="7" customFormat="1">
      <c r="B26" s="11"/>
      <c r="C26" s="22"/>
      <c r="D26" s="11"/>
      <c r="E26" s="31"/>
      <c r="F26" s="25"/>
      <c r="G26" s="22"/>
      <c r="H26" s="32"/>
      <c r="I26" s="32"/>
      <c r="J26" s="17"/>
    </row>
    <row r="27" spans="1:10">
      <c r="A27" t="s">
        <v>0</v>
      </c>
      <c r="B27">
        <v>0.5</v>
      </c>
      <c r="C27" s="23" t="s">
        <v>13</v>
      </c>
      <c r="D27">
        <v>16.04</v>
      </c>
      <c r="E27" s="1">
        <v>0.59097222222222223</v>
      </c>
      <c r="F27" s="25">
        <v>0.18611111111111112</v>
      </c>
      <c r="G27" s="23" t="s">
        <v>10</v>
      </c>
      <c r="H27" s="32">
        <f t="shared" ref="H27:H32" si="4">MROUND(((F27 + 1) - E27) * 1440, 6) / 1440</f>
        <v>0.59583333333333333</v>
      </c>
      <c r="I27" s="32">
        <f>H27</f>
        <v>0.59583333333333333</v>
      </c>
      <c r="J27" t="s">
        <v>6</v>
      </c>
    </row>
    <row r="28" spans="1:10">
      <c r="A28" t="s">
        <v>16</v>
      </c>
      <c r="B28">
        <v>0.25</v>
      </c>
      <c r="C28" s="23" t="s">
        <v>13</v>
      </c>
      <c r="D28">
        <v>22.04</v>
      </c>
      <c r="E28" s="1">
        <v>0.34652777777777777</v>
      </c>
      <c r="F28" s="21">
        <v>0.24861111111111112</v>
      </c>
      <c r="G28" s="23" t="s">
        <v>18</v>
      </c>
      <c r="H28" s="32">
        <f t="shared" si="4"/>
        <v>0.90416666666666667</v>
      </c>
      <c r="I28" s="47">
        <f t="shared" ref="I28:I30" si="5">AVERAGE(H28:H29)</f>
        <v>0.94374999999999998</v>
      </c>
      <c r="J28" t="s">
        <v>6</v>
      </c>
    </row>
    <row r="29" spans="1:10">
      <c r="A29" t="s">
        <v>16</v>
      </c>
      <c r="B29">
        <v>0.125</v>
      </c>
      <c r="C29" s="23" t="s">
        <v>13</v>
      </c>
      <c r="D29">
        <v>25.04</v>
      </c>
      <c r="E29" s="1">
        <v>0.23750000000000002</v>
      </c>
      <c r="F29" s="21">
        <v>0.21875</v>
      </c>
      <c r="G29" s="23" t="s">
        <v>18</v>
      </c>
      <c r="H29" s="32">
        <f t="shared" si="4"/>
        <v>0.98333333333333328</v>
      </c>
      <c r="I29" s="47"/>
      <c r="J29" t="s">
        <v>20</v>
      </c>
    </row>
    <row r="30" spans="1:10">
      <c r="A30" t="s">
        <v>21</v>
      </c>
      <c r="B30">
        <v>0.125</v>
      </c>
      <c r="C30" s="23" t="s">
        <v>13</v>
      </c>
      <c r="D30">
        <v>29.04</v>
      </c>
      <c r="E30" s="1">
        <v>0.3263888888888889</v>
      </c>
      <c r="F30" s="21">
        <v>0.23124999999999998</v>
      </c>
      <c r="G30" s="23" t="s">
        <v>18</v>
      </c>
      <c r="H30" s="32">
        <f t="shared" si="4"/>
        <v>0.90416666666666667</v>
      </c>
      <c r="I30" s="47">
        <f t="shared" si="5"/>
        <v>0.91041666666666665</v>
      </c>
      <c r="J30" t="s">
        <v>6</v>
      </c>
    </row>
    <row r="31" spans="1:10">
      <c r="A31" t="s">
        <v>21</v>
      </c>
      <c r="B31">
        <v>0.2</v>
      </c>
      <c r="C31" s="23" t="s">
        <v>13</v>
      </c>
      <c r="D31">
        <v>1.05</v>
      </c>
      <c r="E31" s="1">
        <v>0.3263888888888889</v>
      </c>
      <c r="F31" s="21">
        <v>0.24097222222222223</v>
      </c>
      <c r="G31" s="23" t="s">
        <v>18</v>
      </c>
      <c r="H31" s="32">
        <f t="shared" si="4"/>
        <v>0.91666666666666663</v>
      </c>
      <c r="I31" s="47"/>
      <c r="J31" t="s">
        <v>19</v>
      </c>
    </row>
    <row r="32" spans="1:10">
      <c r="A32" t="s">
        <v>26</v>
      </c>
      <c r="B32">
        <v>0.25</v>
      </c>
      <c r="C32" s="23" t="s">
        <v>13</v>
      </c>
      <c r="D32">
        <v>7.05</v>
      </c>
      <c r="E32" s="1">
        <v>0.33680555555555558</v>
      </c>
      <c r="F32" s="21">
        <v>0.24652777777777779</v>
      </c>
      <c r="G32" s="23" t="s">
        <v>18</v>
      </c>
      <c r="H32" s="32">
        <f t="shared" si="4"/>
        <v>0.90833333333333333</v>
      </c>
      <c r="I32" s="32">
        <f>H32</f>
        <v>0.90833333333333333</v>
      </c>
      <c r="J32" t="s">
        <v>6</v>
      </c>
    </row>
    <row r="33" spans="1:10" s="7" customFormat="1">
      <c r="B33" s="11"/>
      <c r="C33" s="22"/>
      <c r="D33" s="11"/>
      <c r="E33" s="31"/>
      <c r="F33" s="25"/>
      <c r="G33" s="22"/>
      <c r="H33" s="32"/>
      <c r="I33" s="32"/>
      <c r="J33" s="17"/>
    </row>
    <row r="34" spans="1:10">
      <c r="A34" t="s">
        <v>0</v>
      </c>
      <c r="B34">
        <v>0.5</v>
      </c>
      <c r="C34" s="23" t="s">
        <v>14</v>
      </c>
      <c r="D34">
        <v>16.04</v>
      </c>
      <c r="E34" s="1">
        <v>0.63750000000000007</v>
      </c>
      <c r="F34" s="21">
        <v>0.54513888888888895</v>
      </c>
      <c r="G34" s="23" t="s">
        <v>10</v>
      </c>
      <c r="H34" s="32">
        <f>MROUND(((F34 + 1) - E34) * 1440, 6) / 1440</f>
        <v>0.90833333333333333</v>
      </c>
      <c r="I34" s="32">
        <f t="shared" ref="I34:I35" si="6">H34</f>
        <v>0.90833333333333333</v>
      </c>
      <c r="J34" t="s">
        <v>6</v>
      </c>
    </row>
    <row r="35" spans="1:10" s="7" customFormat="1">
      <c r="A35" t="s">
        <v>16</v>
      </c>
      <c r="B35">
        <v>0.25</v>
      </c>
      <c r="C35" s="23" t="s">
        <v>14</v>
      </c>
      <c r="D35">
        <v>22.04</v>
      </c>
      <c r="E35" s="1">
        <v>0.35347222222222219</v>
      </c>
      <c r="F35" s="21">
        <v>0.41597222222222219</v>
      </c>
      <c r="G35" s="23" t="s">
        <v>18</v>
      </c>
      <c r="H35" s="32">
        <f>MROUND(((F35 + 1) - E35) * 1440, 6) / 1440</f>
        <v>1.0625</v>
      </c>
      <c r="I35" s="32">
        <f t="shared" si="6"/>
        <v>1.0625</v>
      </c>
      <c r="J35" t="s">
        <v>6</v>
      </c>
    </row>
    <row r="36" spans="1:10">
      <c r="A36" t="s">
        <v>21</v>
      </c>
      <c r="B36">
        <v>0.125</v>
      </c>
      <c r="C36" s="23" t="s">
        <v>14</v>
      </c>
      <c r="D36">
        <v>28.04</v>
      </c>
      <c r="E36" s="1">
        <v>0.33958333333333335</v>
      </c>
      <c r="F36" s="21" t="s">
        <v>23</v>
      </c>
      <c r="G36" s="23" t="s">
        <v>18</v>
      </c>
      <c r="H36" s="32"/>
      <c r="I36" s="32"/>
      <c r="J36" t="s">
        <v>22</v>
      </c>
    </row>
    <row r="37" spans="1:10">
      <c r="A37" t="s">
        <v>21</v>
      </c>
      <c r="B37">
        <v>0.2</v>
      </c>
      <c r="C37" s="23" t="s">
        <v>14</v>
      </c>
      <c r="D37">
        <v>1.05</v>
      </c>
      <c r="E37" s="1">
        <v>0.35416666666666669</v>
      </c>
      <c r="F37" s="21" t="s">
        <v>23</v>
      </c>
      <c r="G37" s="23" t="s">
        <v>18</v>
      </c>
      <c r="H37" s="32"/>
      <c r="I37" s="32"/>
      <c r="J37" t="s">
        <v>22</v>
      </c>
    </row>
    <row r="38" spans="1:10">
      <c r="A38" t="s">
        <v>26</v>
      </c>
      <c r="B38">
        <v>0.25</v>
      </c>
      <c r="C38" s="23" t="s">
        <v>14</v>
      </c>
      <c r="D38">
        <v>7.05</v>
      </c>
      <c r="E38" s="1">
        <v>0.35416666666666669</v>
      </c>
      <c r="F38" s="21">
        <v>0.40625</v>
      </c>
      <c r="G38" s="23" t="s">
        <v>18</v>
      </c>
      <c r="H38" s="32">
        <f>MROUND(((F38 + 1) - E38) * 1440, 6) / 1440</f>
        <v>1.0541666666666667</v>
      </c>
      <c r="I38" s="32">
        <f>H38</f>
        <v>1.0541666666666667</v>
      </c>
      <c r="J38" t="s">
        <v>6</v>
      </c>
    </row>
    <row r="39" spans="1:10" s="7" customFormat="1">
      <c r="A39" s="33" t="s">
        <v>38</v>
      </c>
      <c r="B39" s="11"/>
      <c r="C39" s="11"/>
      <c r="D39" s="11"/>
      <c r="E39" s="11"/>
      <c r="F39" s="11"/>
      <c r="G39" s="11"/>
      <c r="H39" s="42">
        <f>AVERAGE(H4:H38)</f>
        <v>0.99866255144032934</v>
      </c>
      <c r="I39" s="42">
        <f>AVERAGE(I4:I38)</f>
        <v>0.99550438596491231</v>
      </c>
      <c r="J39" s="9"/>
    </row>
    <row r="40" spans="1:10" s="7" customFormat="1">
      <c r="B40" s="11"/>
      <c r="C40" s="11"/>
      <c r="D40" s="11"/>
      <c r="E40" s="11"/>
      <c r="F40" s="11"/>
      <c r="G40" s="11"/>
      <c r="H40" s="12"/>
      <c r="I40" s="12"/>
      <c r="J40" s="9"/>
    </row>
    <row r="41" spans="1:10" s="7" customFormat="1">
      <c r="A41" s="18" t="s">
        <v>1</v>
      </c>
      <c r="B41" s="19" t="s">
        <v>5</v>
      </c>
      <c r="C41" s="19" t="s">
        <v>7</v>
      </c>
      <c r="D41" s="19" t="s">
        <v>11</v>
      </c>
      <c r="E41" s="19" t="s">
        <v>13</v>
      </c>
      <c r="F41" s="20" t="s">
        <v>14</v>
      </c>
      <c r="G41" s="44" t="s">
        <v>37</v>
      </c>
      <c r="H41" s="43" t="s">
        <v>39</v>
      </c>
      <c r="J41" s="9"/>
    </row>
    <row r="42" spans="1:10" s="7" customFormat="1">
      <c r="A42" s="13" t="s">
        <v>0</v>
      </c>
      <c r="B42" s="34">
        <f>I4</f>
        <v>0.69374999999999998</v>
      </c>
      <c r="C42" s="34">
        <f>I11</f>
        <v>0.8354166666666667</v>
      </c>
      <c r="D42" s="34">
        <f>I19</f>
        <v>0.90208333333333335</v>
      </c>
      <c r="E42" s="34">
        <f>I27</f>
        <v>0.59583333333333333</v>
      </c>
      <c r="F42" s="38">
        <f>I34</f>
        <v>0.90833333333333333</v>
      </c>
      <c r="G42" s="41">
        <f>AVERAGE(B42:F42)</f>
        <v>0.78708333333333336</v>
      </c>
      <c r="H42" s="45">
        <f>STDEV(B42:F42)</f>
        <v>0.13743211708169084</v>
      </c>
      <c r="J42" s="9"/>
    </row>
    <row r="43" spans="1:10" s="7" customFormat="1">
      <c r="A43" s="16" t="s">
        <v>26</v>
      </c>
      <c r="B43" s="35">
        <f>I9</f>
        <v>0.91249999999999998</v>
      </c>
      <c r="C43" s="35">
        <f>I17</f>
        <v>1.0375000000000001</v>
      </c>
      <c r="D43" s="37">
        <f>I25</f>
        <v>1.5694444444444444</v>
      </c>
      <c r="E43" s="37">
        <f>I32</f>
        <v>0.90833333333333333</v>
      </c>
      <c r="F43" s="39">
        <f>I38</f>
        <v>1.0541666666666667</v>
      </c>
      <c r="G43" s="41">
        <f>AVERAGE(B43:F43)</f>
        <v>1.0963888888888889</v>
      </c>
      <c r="H43" s="45">
        <f t="shared" ref="H43:H45" si="7">STDEV(B43:F43)</f>
        <v>0.27304404010984462</v>
      </c>
      <c r="J43" s="9"/>
    </row>
    <row r="44" spans="1:10" s="7" customFormat="1">
      <c r="A44" s="13" t="s">
        <v>16</v>
      </c>
      <c r="B44" s="34">
        <f>I6</f>
        <v>0.87916666666666665</v>
      </c>
      <c r="C44" s="34">
        <f>I13</f>
        <v>1.2145833333333333</v>
      </c>
      <c r="D44" s="34">
        <f>I21</f>
        <v>1.2576388888888888</v>
      </c>
      <c r="E44" s="34">
        <f>I28</f>
        <v>0.94374999999999998</v>
      </c>
      <c r="F44" s="38">
        <f>I35</f>
        <v>1.0625</v>
      </c>
      <c r="G44" s="41">
        <f>AVERAGE(B44:F44)</f>
        <v>1.0715277777777776</v>
      </c>
      <c r="H44" s="45">
        <f t="shared" si="7"/>
        <v>0.16470708544842216</v>
      </c>
      <c r="J44" s="9"/>
    </row>
    <row r="45" spans="1:10" s="7" customFormat="1">
      <c r="A45" s="14" t="s">
        <v>21</v>
      </c>
      <c r="B45" s="36">
        <f>I8</f>
        <v>0.92083333333333328</v>
      </c>
      <c r="C45" s="36">
        <f>I15</f>
        <v>1.2916666666666665</v>
      </c>
      <c r="D45" s="36">
        <f>I23</f>
        <v>1.0166666666666666</v>
      </c>
      <c r="E45" s="36">
        <f>I30</f>
        <v>0.91041666666666665</v>
      </c>
      <c r="F45" s="15" t="s">
        <v>23</v>
      </c>
      <c r="G45" s="41">
        <f>AVERAGE(B45:F45)</f>
        <v>1.0348958333333333</v>
      </c>
      <c r="H45" s="45">
        <f t="shared" si="7"/>
        <v>0.17773470886720755</v>
      </c>
      <c r="J45" s="9"/>
    </row>
    <row r="46" spans="1:10">
      <c r="A46" s="10"/>
      <c r="G46" s="40"/>
    </row>
    <row r="50" spans="5:7">
      <c r="E50" s="26"/>
      <c r="F50" s="26"/>
      <c r="G50" s="26"/>
    </row>
    <row r="51" spans="5:7">
      <c r="E51" s="27"/>
      <c r="F51" s="27"/>
      <c r="G51" s="28"/>
    </row>
    <row r="52" spans="5:7">
      <c r="E52" s="29"/>
      <c r="F52" s="27"/>
      <c r="G52" s="28"/>
    </row>
  </sheetData>
  <mergeCells count="9">
    <mergeCell ref="I23:I24"/>
    <mergeCell ref="I28:I29"/>
    <mergeCell ref="I30:I31"/>
    <mergeCell ref="I4:I5"/>
    <mergeCell ref="I11:I12"/>
    <mergeCell ref="I13:I14"/>
    <mergeCell ref="I15:I16"/>
    <mergeCell ref="I19:I20"/>
    <mergeCell ref="I21:I2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198E-CD78-4875-8D82-35B87E26550E}">
  <dimension ref="A1:E36"/>
  <sheetViews>
    <sheetView tabSelected="1" workbookViewId="0">
      <selection activeCell="G5" sqref="G5"/>
    </sheetView>
  </sheetViews>
  <sheetFormatPr baseColWidth="10" defaultColWidth="11.42578125" defaultRowHeight="12.75"/>
  <cols>
    <col min="1" max="1" width="23.140625" customWidth="1"/>
    <col min="2" max="4" width="11.42578125" style="3"/>
    <col min="5" max="5" width="14.85546875" bestFit="1" customWidth="1"/>
  </cols>
  <sheetData>
    <row r="1" spans="1:5">
      <c r="A1" s="2" t="s">
        <v>1</v>
      </c>
      <c r="B1" s="4" t="s">
        <v>40</v>
      </c>
      <c r="C1" s="4" t="s">
        <v>8</v>
      </c>
      <c r="D1" s="4" t="s">
        <v>28</v>
      </c>
      <c r="E1" s="46" t="s">
        <v>36</v>
      </c>
    </row>
    <row r="2" spans="1:5">
      <c r="A2" t="s">
        <v>0</v>
      </c>
      <c r="B2">
        <v>15.04</v>
      </c>
      <c r="C2" s="1">
        <v>0.55694444444444446</v>
      </c>
      <c r="D2" s="25">
        <v>0.34930555555555554</v>
      </c>
      <c r="E2" s="32">
        <v>0.79166666666666663</v>
      </c>
    </row>
    <row r="3" spans="1:5">
      <c r="A3" t="s">
        <v>0</v>
      </c>
      <c r="B3">
        <v>16.04</v>
      </c>
      <c r="C3" s="1">
        <v>0.61388888888888882</v>
      </c>
      <c r="D3" s="25">
        <v>0.20833333333333334</v>
      </c>
      <c r="E3" s="32">
        <v>0.59583333333333333</v>
      </c>
    </row>
    <row r="4" spans="1:5">
      <c r="A4" t="s">
        <v>16</v>
      </c>
      <c r="B4">
        <v>22.04</v>
      </c>
      <c r="C4" s="1">
        <v>0.34652777777777777</v>
      </c>
      <c r="D4" s="21">
        <v>0.22569444444444445</v>
      </c>
      <c r="E4" s="32">
        <v>0.87916666666666676</v>
      </c>
    </row>
    <row r="5" spans="1:5">
      <c r="A5" t="s">
        <v>16</v>
      </c>
      <c r="B5">
        <v>24.04</v>
      </c>
      <c r="C5" s="1">
        <v>0.29652777777777778</v>
      </c>
      <c r="D5" s="21" t="s">
        <v>23</v>
      </c>
      <c r="E5" s="32"/>
    </row>
    <row r="6" spans="1:5">
      <c r="A6" s="7" t="s">
        <v>21</v>
      </c>
      <c r="B6" s="7">
        <v>2.0499999999999998</v>
      </c>
      <c r="C6" s="8">
        <v>0.37847222222222227</v>
      </c>
      <c r="D6" s="25">
        <v>0.29722222222222222</v>
      </c>
      <c r="E6" s="32">
        <v>0.92083333333333339</v>
      </c>
    </row>
    <row r="7" spans="1:5">
      <c r="A7" t="s">
        <v>26</v>
      </c>
      <c r="B7">
        <v>20.05</v>
      </c>
      <c r="C7" s="1">
        <v>0.38541666666666669</v>
      </c>
      <c r="D7" s="21">
        <v>0.29791666666666666</v>
      </c>
      <c r="E7" s="32">
        <v>0.91249999999999998</v>
      </c>
    </row>
    <row r="8" spans="1:5">
      <c r="A8" t="s">
        <v>0</v>
      </c>
      <c r="B8">
        <v>15.04</v>
      </c>
      <c r="C8" s="1">
        <v>0.55694444444444446</v>
      </c>
      <c r="D8" s="25">
        <v>0.46736111111111112</v>
      </c>
      <c r="E8" s="32">
        <v>0.91249999999999998</v>
      </c>
    </row>
    <row r="9" spans="1:5">
      <c r="A9" t="s">
        <v>0</v>
      </c>
      <c r="B9">
        <v>16.04</v>
      </c>
      <c r="C9" s="1">
        <v>0.59097222222222223</v>
      </c>
      <c r="D9" s="21">
        <v>0.34791666666666665</v>
      </c>
      <c r="E9" s="32">
        <v>0.7583333333333333</v>
      </c>
    </row>
    <row r="10" spans="1:5">
      <c r="A10" t="s">
        <v>16</v>
      </c>
      <c r="B10">
        <v>22.04</v>
      </c>
      <c r="C10" s="1">
        <v>0.34652777777777777</v>
      </c>
      <c r="D10" s="21">
        <v>0.36805555555555558</v>
      </c>
      <c r="E10" s="32">
        <v>1.0208333333333333</v>
      </c>
    </row>
    <row r="11" spans="1:5">
      <c r="A11" t="s">
        <v>16</v>
      </c>
      <c r="B11">
        <v>25.04</v>
      </c>
      <c r="C11" s="1">
        <v>0.33333333333333331</v>
      </c>
      <c r="D11" s="21">
        <v>0.73958333333333337</v>
      </c>
      <c r="E11" s="32">
        <f>MROUND(((D11 + 1) - C11) * 1440, 6) / 1440</f>
        <v>1.4083333333333334</v>
      </c>
    </row>
    <row r="12" spans="1:5">
      <c r="A12" t="s">
        <v>21</v>
      </c>
      <c r="B12">
        <v>28.04</v>
      </c>
      <c r="C12" s="1">
        <v>0.33958333333333335</v>
      </c>
      <c r="D12" s="21">
        <v>0.4861111111111111</v>
      </c>
      <c r="E12" s="32">
        <f>MROUND(((D12 + 1) - C12) * 1440, 6) / 1440</f>
        <v>1.1458333333333333</v>
      </c>
    </row>
    <row r="13" spans="1:5">
      <c r="A13" t="s">
        <v>21</v>
      </c>
      <c r="B13">
        <v>1.05</v>
      </c>
      <c r="C13" s="1">
        <v>0.28472222222222221</v>
      </c>
      <c r="D13" s="21">
        <v>0.72222222222222221</v>
      </c>
      <c r="E13" s="32">
        <f>MROUND(((D13 + 1) - C13) * 1440, 6) / 1440</f>
        <v>1.4375</v>
      </c>
    </row>
    <row r="14" spans="1:5">
      <c r="A14" t="s">
        <v>26</v>
      </c>
      <c r="B14">
        <v>7.05</v>
      </c>
      <c r="C14" s="1">
        <v>0.3298611111111111</v>
      </c>
      <c r="D14" s="21">
        <v>0.36805555555555558</v>
      </c>
      <c r="E14" s="32">
        <f>MROUND(((D14 + 1) - C14) * 1440, 6) / 1440</f>
        <v>1.0375000000000001</v>
      </c>
    </row>
    <row r="15" spans="1:5">
      <c r="A15" t="s">
        <v>0</v>
      </c>
      <c r="B15">
        <v>15.04</v>
      </c>
      <c r="C15" s="1">
        <v>0.58333333333333337</v>
      </c>
      <c r="D15" s="21">
        <v>0.3888888888888889</v>
      </c>
      <c r="E15" s="32">
        <f>MROUND(((D15 + 1) - C15) * 1440, 6) / 1440</f>
        <v>0.8041666666666667</v>
      </c>
    </row>
    <row r="16" spans="1:5">
      <c r="A16" t="s">
        <v>0</v>
      </c>
      <c r="B16">
        <v>17.04</v>
      </c>
      <c r="C16" s="1">
        <v>0.38125000000000003</v>
      </c>
      <c r="D16" s="21">
        <v>0.3833333333333333</v>
      </c>
      <c r="E16" s="32">
        <f>MROUND(((D16 + 1) - C16) * 1440, 6) / 1440</f>
        <v>1</v>
      </c>
    </row>
    <row r="17" spans="1:5">
      <c r="A17" t="s">
        <v>16</v>
      </c>
      <c r="B17">
        <v>22.04</v>
      </c>
      <c r="C17" s="1">
        <v>0.34652777777777777</v>
      </c>
      <c r="D17" s="21">
        <v>0.58333333333333337</v>
      </c>
      <c r="E17" s="32">
        <v>1.3458333333333332</v>
      </c>
    </row>
    <row r="18" spans="1:5">
      <c r="A18" t="s">
        <v>16</v>
      </c>
      <c r="B18">
        <v>25.04</v>
      </c>
      <c r="C18" s="21" t="s">
        <v>23</v>
      </c>
      <c r="D18" s="21" t="s">
        <v>23</v>
      </c>
      <c r="E18" s="32">
        <v>1.1694444444444445</v>
      </c>
    </row>
    <row r="19" spans="1:5">
      <c r="A19" t="s">
        <v>21</v>
      </c>
      <c r="B19">
        <v>28.04</v>
      </c>
      <c r="C19" s="21">
        <v>0.33958333333333335</v>
      </c>
      <c r="D19" s="21" t="s">
        <v>23</v>
      </c>
      <c r="E19" s="32"/>
    </row>
    <row r="20" spans="1:5">
      <c r="A20" t="s">
        <v>21</v>
      </c>
      <c r="B20">
        <v>1.05</v>
      </c>
      <c r="C20" s="21">
        <v>0.34027777777777773</v>
      </c>
      <c r="D20" s="21">
        <v>0.35694444444444445</v>
      </c>
      <c r="E20" s="32">
        <f>MROUND(((D20 + 1) - C20) * 1440, 6) / 1440</f>
        <v>1.0166666666666666</v>
      </c>
    </row>
    <row r="21" spans="1:5">
      <c r="A21" t="s">
        <v>26</v>
      </c>
      <c r="B21">
        <v>7.05</v>
      </c>
      <c r="C21" s="21" t="s">
        <v>23</v>
      </c>
      <c r="D21" s="21" t="s">
        <v>23</v>
      </c>
      <c r="E21" s="32">
        <v>1.5694444444444444</v>
      </c>
    </row>
    <row r="22" spans="1:5">
      <c r="A22" t="s">
        <v>0</v>
      </c>
      <c r="B22">
        <v>16.04</v>
      </c>
      <c r="C22" s="1">
        <v>0.59097222222222223</v>
      </c>
      <c r="D22" s="25">
        <v>0.18611111111111112</v>
      </c>
      <c r="E22" s="32">
        <f>MROUND(((D22 + 1) - C22) * 1440, 6) / 1440</f>
        <v>0.59583333333333333</v>
      </c>
    </row>
    <row r="23" spans="1:5">
      <c r="A23" t="s">
        <v>16</v>
      </c>
      <c r="B23">
        <v>22.04</v>
      </c>
      <c r="C23" s="1">
        <v>0.34652777777777777</v>
      </c>
      <c r="D23" s="21">
        <v>0.24861111111111112</v>
      </c>
      <c r="E23" s="32">
        <f>MROUND(((D23 + 1) - C23) * 1440, 6) / 1440</f>
        <v>0.90416666666666667</v>
      </c>
    </row>
    <row r="24" spans="1:5">
      <c r="A24" t="s">
        <v>16</v>
      </c>
      <c r="B24">
        <v>25.04</v>
      </c>
      <c r="C24" s="1">
        <v>0.23750000000000002</v>
      </c>
      <c r="D24" s="21">
        <v>0.21875</v>
      </c>
      <c r="E24" s="32">
        <f>MROUND(((D24 + 1) - C24) * 1440, 6) / 1440</f>
        <v>0.98333333333333328</v>
      </c>
    </row>
    <row r="25" spans="1:5">
      <c r="A25" t="s">
        <v>21</v>
      </c>
      <c r="B25">
        <v>29.04</v>
      </c>
      <c r="C25" s="1">
        <v>0.3263888888888889</v>
      </c>
      <c r="D25" s="21">
        <v>0.23124999999999998</v>
      </c>
      <c r="E25" s="32">
        <f>MROUND(((D25 + 1) - C25) * 1440, 6) / 1440</f>
        <v>0.90416666666666667</v>
      </c>
    </row>
    <row r="26" spans="1:5">
      <c r="A26" t="s">
        <v>21</v>
      </c>
      <c r="B26">
        <v>1.05</v>
      </c>
      <c r="C26" s="1">
        <v>0.3263888888888889</v>
      </c>
      <c r="D26" s="21">
        <v>0.24097222222222223</v>
      </c>
      <c r="E26" s="32">
        <f>MROUND(((D26 + 1) - C26) * 1440, 6) / 1440</f>
        <v>0.91666666666666663</v>
      </c>
    </row>
    <row r="27" spans="1:5">
      <c r="A27" t="s">
        <v>26</v>
      </c>
      <c r="B27">
        <v>7.05</v>
      </c>
      <c r="C27" s="1">
        <v>0.33680555555555558</v>
      </c>
      <c r="D27" s="21">
        <v>0.24652777777777779</v>
      </c>
      <c r="E27" s="32">
        <f>MROUND(((D27 + 1) - C27) * 1440, 6) / 1440</f>
        <v>0.90833333333333333</v>
      </c>
    </row>
    <row r="28" spans="1:5">
      <c r="A28" t="s">
        <v>0</v>
      </c>
      <c r="B28">
        <v>16.04</v>
      </c>
      <c r="C28" s="1">
        <v>0.63750000000000007</v>
      </c>
      <c r="D28" s="21">
        <v>0.54513888888888895</v>
      </c>
      <c r="E28" s="32">
        <f>MROUND(((D28 + 1) - C28) * 1440, 6) / 1440</f>
        <v>0.90833333333333333</v>
      </c>
    </row>
    <row r="29" spans="1:5" s="7" customFormat="1">
      <c r="A29" t="s">
        <v>16</v>
      </c>
      <c r="B29">
        <v>22.04</v>
      </c>
      <c r="C29" s="1">
        <v>0.35347222222222219</v>
      </c>
      <c r="D29" s="21">
        <v>0.41597222222222219</v>
      </c>
      <c r="E29" s="32">
        <f>MROUND(((D29 + 1) - C29) * 1440, 6) / 1440</f>
        <v>1.0625</v>
      </c>
    </row>
    <row r="30" spans="1:5">
      <c r="A30" t="s">
        <v>21</v>
      </c>
      <c r="B30">
        <v>28.04</v>
      </c>
      <c r="C30" s="1">
        <v>0.33958333333333335</v>
      </c>
      <c r="D30" s="21" t="s">
        <v>23</v>
      </c>
      <c r="E30" s="32"/>
    </row>
    <row r="31" spans="1:5">
      <c r="A31" t="s">
        <v>21</v>
      </c>
      <c r="B31">
        <v>1.05</v>
      </c>
      <c r="C31" s="1">
        <v>0.35416666666666669</v>
      </c>
      <c r="D31" s="21" t="s">
        <v>23</v>
      </c>
      <c r="E31" s="32"/>
    </row>
    <row r="32" spans="1:5">
      <c r="A32" t="s">
        <v>26</v>
      </c>
      <c r="B32">
        <v>7.05</v>
      </c>
      <c r="C32" s="1">
        <v>0.35416666666666669</v>
      </c>
      <c r="D32" s="21">
        <v>0.40625</v>
      </c>
      <c r="E32" s="32">
        <f>MROUND(((D32 + 1) - C32) * 1440, 6) / 1440</f>
        <v>1.0541666666666667</v>
      </c>
    </row>
    <row r="34" spans="3:4">
      <c r="C34" s="26"/>
      <c r="D34" s="26"/>
    </row>
    <row r="35" spans="3:4">
      <c r="C35" s="27"/>
      <c r="D35" s="27"/>
    </row>
    <row r="36" spans="3:4">
      <c r="C36" s="29"/>
      <c r="D36" s="2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16E2-AB7D-4A81-A148-F290C62E8EE7}">
  <dimension ref="A2:J37"/>
  <sheetViews>
    <sheetView zoomScale="90" zoomScaleNormal="90" workbookViewId="0">
      <selection activeCell="F6" sqref="F6"/>
    </sheetView>
  </sheetViews>
  <sheetFormatPr baseColWidth="10" defaultColWidth="11.42578125" defaultRowHeight="12.75"/>
  <cols>
    <col min="2" max="2" width="17.42578125" customWidth="1"/>
  </cols>
  <sheetData>
    <row r="2" spans="1:10">
      <c r="A2" s="2" t="s">
        <v>1</v>
      </c>
      <c r="B2" s="2" t="s">
        <v>27</v>
      </c>
      <c r="C2" s="2" t="s">
        <v>2</v>
      </c>
      <c r="D2" s="2" t="s">
        <v>3</v>
      </c>
      <c r="E2" s="2" t="s">
        <v>8</v>
      </c>
      <c r="F2" s="2" t="s">
        <v>28</v>
      </c>
      <c r="G2" s="2" t="s">
        <v>9</v>
      </c>
      <c r="H2" s="2" t="s">
        <v>12</v>
      </c>
      <c r="I2" s="2"/>
      <c r="J2" s="2" t="s">
        <v>4</v>
      </c>
    </row>
    <row r="3" spans="1:10">
      <c r="A3" t="s">
        <v>0</v>
      </c>
      <c r="B3">
        <v>0.5</v>
      </c>
      <c r="C3" t="s">
        <v>13</v>
      </c>
      <c r="D3">
        <v>16.04</v>
      </c>
      <c r="E3" s="1">
        <v>0.59097222222222223</v>
      </c>
      <c r="F3" s="25">
        <v>0.18611111111111112</v>
      </c>
      <c r="G3" s="23" t="s">
        <v>10</v>
      </c>
      <c r="H3" s="23">
        <v>14</v>
      </c>
      <c r="I3" s="21">
        <f>INT(F3-E3)*24</f>
        <v>-24</v>
      </c>
      <c r="J3" t="s">
        <v>6</v>
      </c>
    </row>
    <row r="4" spans="1:10">
      <c r="A4" t="s">
        <v>16</v>
      </c>
      <c r="B4">
        <v>0.25</v>
      </c>
      <c r="C4" t="s">
        <v>13</v>
      </c>
      <c r="D4">
        <v>22.04</v>
      </c>
      <c r="E4" s="1">
        <v>0.34652777777777777</v>
      </c>
      <c r="F4" s="21">
        <v>0.24861111111111112</v>
      </c>
      <c r="G4" s="23" t="s">
        <v>18</v>
      </c>
      <c r="H4" s="23">
        <v>22</v>
      </c>
      <c r="I4" s="23"/>
      <c r="J4" t="s">
        <v>6</v>
      </c>
    </row>
    <row r="5" spans="1:10">
      <c r="A5" t="s">
        <v>16</v>
      </c>
      <c r="B5">
        <v>0.125</v>
      </c>
      <c r="C5" t="s">
        <v>13</v>
      </c>
      <c r="D5">
        <v>25.04</v>
      </c>
      <c r="E5" s="1">
        <v>0.23750000000000002</v>
      </c>
      <c r="F5" s="21">
        <v>0.21875</v>
      </c>
      <c r="G5" s="23" t="s">
        <v>18</v>
      </c>
      <c r="H5" s="23">
        <v>24</v>
      </c>
      <c r="I5" s="23"/>
      <c r="J5" t="s">
        <v>20</v>
      </c>
    </row>
    <row r="6" spans="1:10">
      <c r="A6" t="s">
        <v>21</v>
      </c>
      <c r="B6">
        <v>0.125</v>
      </c>
      <c r="C6" t="s">
        <v>13</v>
      </c>
      <c r="D6">
        <v>29.04</v>
      </c>
      <c r="E6" s="1">
        <v>0.3263888888888889</v>
      </c>
      <c r="F6" s="21">
        <v>0.23124999999999998</v>
      </c>
      <c r="G6" s="23" t="s">
        <v>18</v>
      </c>
      <c r="H6" s="23">
        <v>21.5</v>
      </c>
      <c r="I6" s="23"/>
      <c r="J6" t="s">
        <v>6</v>
      </c>
    </row>
    <row r="7" spans="1:10">
      <c r="A7" t="s">
        <v>21</v>
      </c>
      <c r="B7">
        <v>0.2</v>
      </c>
      <c r="C7" t="s">
        <v>13</v>
      </c>
      <c r="D7">
        <v>1.05</v>
      </c>
      <c r="E7" s="1">
        <v>0.3263888888888889</v>
      </c>
      <c r="F7" s="21">
        <v>0.24097222222222223</v>
      </c>
      <c r="G7" s="23" t="s">
        <v>18</v>
      </c>
      <c r="H7" s="23">
        <v>22</v>
      </c>
      <c r="I7" s="23"/>
      <c r="J7" t="s">
        <v>19</v>
      </c>
    </row>
    <row r="8" spans="1:10">
      <c r="A8" t="s">
        <v>26</v>
      </c>
      <c r="B8">
        <v>0.25</v>
      </c>
      <c r="C8" t="s">
        <v>13</v>
      </c>
      <c r="D8">
        <v>7.05</v>
      </c>
      <c r="E8" s="1">
        <v>0.33680555555555558</v>
      </c>
      <c r="F8" s="21">
        <v>0.24652777777777779</v>
      </c>
      <c r="G8" s="23" t="s">
        <v>18</v>
      </c>
      <c r="H8" s="23">
        <v>22</v>
      </c>
      <c r="I8" s="23"/>
      <c r="J8" t="s">
        <v>6</v>
      </c>
    </row>
    <row r="9" spans="1:10">
      <c r="A9" t="s">
        <v>0</v>
      </c>
      <c r="B9">
        <v>0.5</v>
      </c>
      <c r="C9" t="s">
        <v>7</v>
      </c>
      <c r="D9">
        <v>15.04</v>
      </c>
      <c r="E9" s="1">
        <v>0.55694444444444446</v>
      </c>
      <c r="F9" s="25">
        <v>0.46736111111111112</v>
      </c>
      <c r="G9" s="23" t="s">
        <v>10</v>
      </c>
      <c r="H9" s="23">
        <v>22</v>
      </c>
      <c r="I9" s="23"/>
      <c r="J9" t="s">
        <v>6</v>
      </c>
    </row>
    <row r="10" spans="1:10">
      <c r="A10" t="s">
        <v>0</v>
      </c>
      <c r="B10">
        <v>1</v>
      </c>
      <c r="C10" t="s">
        <v>7</v>
      </c>
      <c r="D10">
        <v>16.04</v>
      </c>
      <c r="E10" s="1">
        <v>0.59097222222222223</v>
      </c>
      <c r="F10" s="21">
        <v>0.34791666666666665</v>
      </c>
      <c r="G10" s="23" t="s">
        <v>10</v>
      </c>
      <c r="H10" s="23">
        <v>18</v>
      </c>
      <c r="I10" s="23"/>
      <c r="J10" t="s">
        <v>15</v>
      </c>
    </row>
    <row r="11" spans="1:10">
      <c r="A11" t="s">
        <v>21</v>
      </c>
      <c r="B11">
        <v>0.125</v>
      </c>
      <c r="C11" t="s">
        <v>7</v>
      </c>
      <c r="D11">
        <v>28.04</v>
      </c>
      <c r="E11" s="1">
        <v>0.33958333333333335</v>
      </c>
      <c r="F11" s="21">
        <v>0.4861111111111111</v>
      </c>
      <c r="G11" s="23" t="s">
        <v>18</v>
      </c>
      <c r="H11" s="23">
        <v>28</v>
      </c>
      <c r="I11" s="23"/>
      <c r="J11" t="s">
        <v>19</v>
      </c>
    </row>
    <row r="12" spans="1:10">
      <c r="A12" t="s">
        <v>21</v>
      </c>
      <c r="B12">
        <v>0.2</v>
      </c>
      <c r="C12" t="s">
        <v>7</v>
      </c>
      <c r="D12">
        <v>1.05</v>
      </c>
      <c r="E12" s="1">
        <v>0.28472222222222221</v>
      </c>
      <c r="F12" s="21">
        <v>0.72222222222222221</v>
      </c>
      <c r="G12" s="23" t="s">
        <v>18</v>
      </c>
      <c r="H12" s="23">
        <v>34</v>
      </c>
      <c r="I12" s="23"/>
      <c r="J12" t="s">
        <v>6</v>
      </c>
    </row>
    <row r="13" spans="1:10">
      <c r="A13" t="s">
        <v>26</v>
      </c>
      <c r="B13">
        <v>0.25</v>
      </c>
      <c r="C13" t="s">
        <v>7</v>
      </c>
      <c r="D13">
        <v>7.05</v>
      </c>
      <c r="E13" s="1">
        <v>0.3298611111111111</v>
      </c>
      <c r="F13" s="21">
        <v>0.36805555555555558</v>
      </c>
      <c r="G13" s="23" t="s">
        <v>18</v>
      </c>
      <c r="H13" s="23">
        <v>25</v>
      </c>
      <c r="I13" s="23"/>
      <c r="J13" t="s">
        <v>6</v>
      </c>
    </row>
    <row r="14" spans="1:10">
      <c r="A14" t="s">
        <v>16</v>
      </c>
      <c r="B14">
        <v>0.25</v>
      </c>
      <c r="C14" t="s">
        <v>17</v>
      </c>
      <c r="D14">
        <v>22.04</v>
      </c>
      <c r="E14" s="1">
        <v>0.34652777777777777</v>
      </c>
      <c r="F14" s="21">
        <v>0.36805555555555558</v>
      </c>
      <c r="G14" s="23" t="s">
        <v>18</v>
      </c>
      <c r="H14" s="23">
        <v>24</v>
      </c>
      <c r="I14" s="23"/>
      <c r="J14" t="s">
        <v>6</v>
      </c>
    </row>
    <row r="15" spans="1:10">
      <c r="A15" t="s">
        <v>16</v>
      </c>
      <c r="B15">
        <v>0.125</v>
      </c>
      <c r="C15" t="s">
        <v>17</v>
      </c>
      <c r="D15">
        <v>25.04</v>
      </c>
      <c r="E15" s="1">
        <v>0.33333333333333331</v>
      </c>
      <c r="F15" s="21">
        <v>0.73958333333333337</v>
      </c>
      <c r="G15" s="23" t="s">
        <v>18</v>
      </c>
      <c r="H15" s="23">
        <v>34</v>
      </c>
      <c r="I15" s="23"/>
      <c r="J15" t="s">
        <v>19</v>
      </c>
    </row>
    <row r="16" spans="1:10">
      <c r="A16" t="s">
        <v>0</v>
      </c>
      <c r="B16">
        <v>1</v>
      </c>
      <c r="C16" t="s">
        <v>5</v>
      </c>
      <c r="D16">
        <v>15.04</v>
      </c>
      <c r="E16" s="1">
        <v>0.55694444444444446</v>
      </c>
      <c r="F16" s="25">
        <v>0.34930555555555554</v>
      </c>
      <c r="G16" s="23" t="s">
        <v>10</v>
      </c>
      <c r="H16" s="23">
        <v>19</v>
      </c>
      <c r="I16" s="23"/>
      <c r="J16" t="s">
        <v>6</v>
      </c>
    </row>
    <row r="17" spans="1:10">
      <c r="A17" t="s">
        <v>0</v>
      </c>
      <c r="B17">
        <v>0.5</v>
      </c>
      <c r="C17" t="s">
        <v>5</v>
      </c>
      <c r="D17">
        <v>16.04</v>
      </c>
      <c r="E17" s="1">
        <v>0.61388888888888882</v>
      </c>
      <c r="F17" s="25">
        <v>0.20833333333333334</v>
      </c>
      <c r="G17" s="23" t="s">
        <v>10</v>
      </c>
      <c r="H17" s="23">
        <v>14</v>
      </c>
      <c r="I17" s="23"/>
      <c r="J17" t="s">
        <v>6</v>
      </c>
    </row>
    <row r="18" spans="1:10">
      <c r="A18" t="s">
        <v>16</v>
      </c>
      <c r="B18">
        <v>0.25</v>
      </c>
      <c r="C18" t="s">
        <v>5</v>
      </c>
      <c r="D18">
        <v>22.04</v>
      </c>
      <c r="E18" s="1">
        <v>0.34652777777777777</v>
      </c>
      <c r="F18" s="21">
        <v>0.22569444444444445</v>
      </c>
      <c r="G18" s="23" t="s">
        <v>18</v>
      </c>
      <c r="H18" s="23">
        <v>21</v>
      </c>
      <c r="I18" s="23"/>
      <c r="J18" t="s">
        <v>15</v>
      </c>
    </row>
    <row r="19" spans="1:10">
      <c r="A19" t="s">
        <v>16</v>
      </c>
      <c r="B19">
        <v>0.125</v>
      </c>
      <c r="C19" t="s">
        <v>5</v>
      </c>
      <c r="D19">
        <v>24.04</v>
      </c>
      <c r="E19" s="1">
        <v>0.29652777777777778</v>
      </c>
      <c r="F19" s="21" t="s">
        <v>23</v>
      </c>
      <c r="G19" s="23" t="s">
        <v>18</v>
      </c>
      <c r="H19" s="23" t="s">
        <v>23</v>
      </c>
      <c r="I19" s="23"/>
      <c r="J19" t="s">
        <v>23</v>
      </c>
    </row>
    <row r="20" spans="1:10">
      <c r="A20" s="7" t="s">
        <v>21</v>
      </c>
      <c r="B20" s="7">
        <v>0.4</v>
      </c>
      <c r="C20" s="7" t="s">
        <v>5</v>
      </c>
      <c r="D20" s="7">
        <v>2.0499999999999998</v>
      </c>
      <c r="E20" s="8">
        <v>0.37847222222222227</v>
      </c>
      <c r="F20" s="25">
        <v>0.29722222222222222</v>
      </c>
      <c r="G20" s="22" t="s">
        <v>18</v>
      </c>
      <c r="H20" s="22">
        <v>22</v>
      </c>
      <c r="I20" s="22"/>
      <c r="J20" s="9" t="s">
        <v>6</v>
      </c>
    </row>
    <row r="21" spans="1:10">
      <c r="A21" t="s">
        <v>26</v>
      </c>
      <c r="B21">
        <v>0.25</v>
      </c>
      <c r="C21" t="s">
        <v>5</v>
      </c>
      <c r="D21">
        <v>20.05</v>
      </c>
      <c r="E21" s="1">
        <v>0.38541666666666669</v>
      </c>
      <c r="F21" s="21">
        <v>0.29791666666666666</v>
      </c>
      <c r="G21" s="23" t="s">
        <v>18</v>
      </c>
      <c r="H21" s="23">
        <v>25</v>
      </c>
      <c r="I21" s="23"/>
      <c r="J21" t="s">
        <v>6</v>
      </c>
    </row>
    <row r="22" spans="1:10">
      <c r="A22" t="s">
        <v>0</v>
      </c>
      <c r="B22">
        <v>0.5</v>
      </c>
      <c r="C22" t="s">
        <v>11</v>
      </c>
      <c r="D22">
        <v>15.04</v>
      </c>
      <c r="E22" s="1">
        <v>0.58333333333333337</v>
      </c>
      <c r="F22" s="21" t="s">
        <v>29</v>
      </c>
      <c r="G22" s="23" t="s">
        <v>10</v>
      </c>
      <c r="H22" s="21" t="s">
        <v>34</v>
      </c>
      <c r="I22" s="21"/>
      <c r="J22" t="s">
        <v>6</v>
      </c>
    </row>
    <row r="23" spans="1:10">
      <c r="A23" t="s">
        <v>0</v>
      </c>
      <c r="B23">
        <v>1</v>
      </c>
      <c r="C23" t="s">
        <v>11</v>
      </c>
      <c r="D23">
        <v>17.04</v>
      </c>
      <c r="E23" s="1">
        <v>0.38125000000000003</v>
      </c>
      <c r="F23" s="21">
        <v>0.3833333333333333</v>
      </c>
      <c r="G23" s="23" t="s">
        <v>10</v>
      </c>
      <c r="H23" s="23">
        <v>24</v>
      </c>
      <c r="I23" s="23"/>
      <c r="J23" t="s">
        <v>15</v>
      </c>
    </row>
    <row r="24" spans="1:10">
      <c r="A24" t="s">
        <v>16</v>
      </c>
      <c r="B24">
        <v>0.25</v>
      </c>
      <c r="C24" t="s">
        <v>11</v>
      </c>
      <c r="D24">
        <v>22.04</v>
      </c>
      <c r="E24" s="1">
        <v>0.34652777777777777</v>
      </c>
      <c r="F24" s="21" t="s">
        <v>30</v>
      </c>
      <c r="G24" s="23" t="s">
        <v>18</v>
      </c>
      <c r="H24" s="24" t="s">
        <v>33</v>
      </c>
      <c r="I24" s="24"/>
      <c r="J24" t="s">
        <v>6</v>
      </c>
    </row>
    <row r="25" spans="1:10">
      <c r="A25" t="s">
        <v>16</v>
      </c>
      <c r="B25">
        <v>0.125</v>
      </c>
      <c r="C25" t="s">
        <v>11</v>
      </c>
      <c r="D25">
        <v>25.04</v>
      </c>
      <c r="E25" t="s">
        <v>23</v>
      </c>
      <c r="F25" s="23" t="s">
        <v>23</v>
      </c>
      <c r="G25" s="23" t="s">
        <v>18</v>
      </c>
      <c r="H25" s="23" t="s">
        <v>31</v>
      </c>
      <c r="I25" s="23"/>
      <c r="J25" t="s">
        <v>19</v>
      </c>
    </row>
    <row r="26" spans="1:10">
      <c r="A26" t="s">
        <v>21</v>
      </c>
      <c r="B26">
        <v>0.125</v>
      </c>
      <c r="C26" t="s">
        <v>11</v>
      </c>
      <c r="D26">
        <v>28.04</v>
      </c>
      <c r="E26" s="1">
        <v>0.33958333333333335</v>
      </c>
      <c r="F26" s="23" t="s">
        <v>23</v>
      </c>
      <c r="G26" s="23" t="s">
        <v>18</v>
      </c>
      <c r="H26" s="23" t="s">
        <v>23</v>
      </c>
      <c r="I26" s="23"/>
      <c r="J26" t="s">
        <v>22</v>
      </c>
    </row>
    <row r="27" spans="1:10">
      <c r="A27" t="s">
        <v>21</v>
      </c>
      <c r="B27">
        <v>0.2</v>
      </c>
      <c r="C27" t="s">
        <v>11</v>
      </c>
      <c r="D27">
        <v>1.05</v>
      </c>
      <c r="E27" s="1">
        <v>0.34027777777777773</v>
      </c>
      <c r="F27" s="21">
        <v>0.35694444444444445</v>
      </c>
      <c r="G27" s="23" t="s">
        <v>18</v>
      </c>
      <c r="H27" s="23">
        <v>24</v>
      </c>
      <c r="I27" s="23"/>
      <c r="J27" t="s">
        <v>19</v>
      </c>
    </row>
    <row r="28" spans="1:10">
      <c r="A28" t="s">
        <v>26</v>
      </c>
      <c r="B28">
        <v>0.25</v>
      </c>
      <c r="C28" t="s">
        <v>11</v>
      </c>
      <c r="D28">
        <v>7.05</v>
      </c>
      <c r="E28" t="s">
        <v>23</v>
      </c>
      <c r="F28" s="23" t="s">
        <v>23</v>
      </c>
      <c r="G28" s="23" t="s">
        <v>18</v>
      </c>
      <c r="H28" s="23" t="s">
        <v>35</v>
      </c>
      <c r="I28" s="23"/>
      <c r="J28" t="s">
        <v>6</v>
      </c>
    </row>
    <row r="29" spans="1:10">
      <c r="A29" t="s">
        <v>0</v>
      </c>
      <c r="B29">
        <v>0.5</v>
      </c>
      <c r="C29" t="s">
        <v>14</v>
      </c>
      <c r="D29">
        <v>16.04</v>
      </c>
      <c r="E29" s="1">
        <v>0.63750000000000007</v>
      </c>
      <c r="F29" s="21">
        <v>0.54513888888888895</v>
      </c>
      <c r="G29" s="23" t="s">
        <v>10</v>
      </c>
      <c r="H29" s="23">
        <v>22</v>
      </c>
      <c r="I29" s="23"/>
      <c r="J29" t="s">
        <v>6</v>
      </c>
    </row>
    <row r="30" spans="1:10" s="7" customFormat="1">
      <c r="A30" t="s">
        <v>16</v>
      </c>
      <c r="B30">
        <v>0.25</v>
      </c>
      <c r="C30" t="s">
        <v>14</v>
      </c>
      <c r="D30">
        <v>22.04</v>
      </c>
      <c r="E30" s="1">
        <v>0.35347222222222219</v>
      </c>
      <c r="F30" s="21"/>
      <c r="G30" s="23" t="s">
        <v>18</v>
      </c>
      <c r="H30" s="24" t="s">
        <v>32</v>
      </c>
      <c r="I30" s="24"/>
      <c r="J30" t="s">
        <v>6</v>
      </c>
    </row>
    <row r="31" spans="1:10">
      <c r="A31" t="s">
        <v>21</v>
      </c>
      <c r="B31">
        <v>0.125</v>
      </c>
      <c r="C31" t="s">
        <v>14</v>
      </c>
      <c r="D31">
        <v>28.04</v>
      </c>
      <c r="E31" s="1">
        <v>0.33958333333333335</v>
      </c>
      <c r="F31" s="23" t="s">
        <v>23</v>
      </c>
      <c r="G31" s="23" t="s">
        <v>18</v>
      </c>
      <c r="H31" s="23" t="s">
        <v>23</v>
      </c>
      <c r="I31" s="23"/>
      <c r="J31" t="s">
        <v>22</v>
      </c>
    </row>
    <row r="32" spans="1:10">
      <c r="A32" t="s">
        <v>21</v>
      </c>
      <c r="B32">
        <v>0.2</v>
      </c>
      <c r="C32" t="s">
        <v>14</v>
      </c>
      <c r="D32">
        <v>1.05</v>
      </c>
      <c r="E32" s="1">
        <v>0.35416666666666669</v>
      </c>
      <c r="F32" s="23" t="s">
        <v>23</v>
      </c>
      <c r="G32" s="23" t="s">
        <v>18</v>
      </c>
      <c r="H32" s="23" t="s">
        <v>23</v>
      </c>
      <c r="I32" s="23"/>
      <c r="J32" t="s">
        <v>22</v>
      </c>
    </row>
    <row r="33" spans="1:10">
      <c r="A33" t="s">
        <v>26</v>
      </c>
      <c r="B33">
        <v>0.25</v>
      </c>
      <c r="C33" t="s">
        <v>14</v>
      </c>
      <c r="D33">
        <v>7.05</v>
      </c>
      <c r="E33" s="1">
        <v>0.35416666666666669</v>
      </c>
      <c r="F33" s="21">
        <v>0.40625</v>
      </c>
      <c r="G33" s="23" t="s">
        <v>18</v>
      </c>
      <c r="H33" s="23">
        <v>25</v>
      </c>
      <c r="I33" s="23"/>
      <c r="J33" t="s">
        <v>6</v>
      </c>
    </row>
    <row r="37" spans="1:10">
      <c r="E37" s="1"/>
      <c r="F37" s="1"/>
    </row>
  </sheetData>
  <sortState xmlns:xlrd2="http://schemas.microsoft.com/office/spreadsheetml/2017/richdata2" ref="A3:J37">
    <sortCondition ref="C1:C3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nach Person</vt:lpstr>
      <vt:lpstr>Tabelle1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Schmandt Cyra</dc:creator>
  <cp:lastModifiedBy>Stacul Alexander</cp:lastModifiedBy>
  <dcterms:created xsi:type="dcterms:W3CDTF">2025-05-06T06:12:44Z</dcterms:created>
  <dcterms:modified xsi:type="dcterms:W3CDTF">2025-07-02T13:30:35Z</dcterms:modified>
</cp:coreProperties>
</file>