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i\GoogleDrive\HSR\SA-OST-2021\fleet-monitor-hardware\Fleet-Monitor\"/>
    </mc:Choice>
  </mc:AlternateContent>
  <xr:revisionPtr revIDLastSave="0" documentId="13_ncr:1_{08440A5F-0959-44D6-98CF-4D85EEC0BDC0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4" i="1" l="1"/>
  <c r="K62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2" i="1"/>
  <c r="K65" i="1"/>
  <c r="B8" i="1"/>
  <c r="K66" i="1" l="1"/>
</calcChain>
</file>

<file path=xl/sharedStrings.xml><?xml version="1.0" encoding="utf-8"?>
<sst xmlns="http://schemas.openxmlformats.org/spreadsheetml/2006/main" count="387" uniqueCount="338">
  <si>
    <t>Creation Date:</t>
  </si>
  <si>
    <t>Print Date:</t>
  </si>
  <si>
    <t xml:space="preserve"> </t>
  </si>
  <si>
    <t>Autor</t>
  </si>
  <si>
    <t>Bill of Materials</t>
  </si>
  <si>
    <t>File name:</t>
  </si>
  <si>
    <t>Project:</t>
  </si>
  <si>
    <t>Variant:</t>
  </si>
  <si>
    <t>Total Price</t>
  </si>
  <si>
    <t>Fleet-Monitor.PrjPcb</t>
  </si>
  <si>
    <t>24.10.2021</t>
  </si>
  <si>
    <t>Florian Baumgarnter &amp; Luca Jost</t>
  </si>
  <si>
    <t/>
  </si>
  <si>
    <t>Designator</t>
  </si>
  <si>
    <t>C1, C32, C33</t>
  </si>
  <si>
    <t>C2, C4, C10, C11, C12, C13, C14, C15, C16, C17, C31, C34, C35</t>
  </si>
  <si>
    <t>C3</t>
  </si>
  <si>
    <t>C5, C6, C18, C19</t>
  </si>
  <si>
    <t>C7</t>
  </si>
  <si>
    <t>C8, C9</t>
  </si>
  <si>
    <t>C20</t>
  </si>
  <si>
    <t>C21, C23, C24, C25</t>
  </si>
  <si>
    <t>C22</t>
  </si>
  <si>
    <t>C26</t>
  </si>
  <si>
    <t>C27</t>
  </si>
  <si>
    <t>C28, C29, C30</t>
  </si>
  <si>
    <t>D1, D2, D3</t>
  </si>
  <si>
    <t>D4, D5</t>
  </si>
  <si>
    <t>F1</t>
  </si>
  <si>
    <t>F2</t>
  </si>
  <si>
    <t>J1</t>
  </si>
  <si>
    <t>J2, J3, J4</t>
  </si>
  <si>
    <t>L1</t>
  </si>
  <si>
    <t>L2, L3</t>
  </si>
  <si>
    <t>L4</t>
  </si>
  <si>
    <t>P1, P2</t>
  </si>
  <si>
    <t>P3</t>
  </si>
  <si>
    <t>P4</t>
  </si>
  <si>
    <t>Q1</t>
  </si>
  <si>
    <t>R1, R3, R9</t>
  </si>
  <si>
    <t>R2, R7, R8, R27, R28</t>
  </si>
  <si>
    <t>R4, R10</t>
  </si>
  <si>
    <t>R5</t>
  </si>
  <si>
    <t>R6</t>
  </si>
  <si>
    <t>R11</t>
  </si>
  <si>
    <t>R12, R13, R15, R16, R17, R21, R22, R23</t>
  </si>
  <si>
    <t>R14</t>
  </si>
  <si>
    <t>R18, R25</t>
  </si>
  <si>
    <t>R19, R26</t>
  </si>
  <si>
    <t>R20, R24</t>
  </si>
  <si>
    <t>S1, S2</t>
  </si>
  <si>
    <t>T1</t>
  </si>
  <si>
    <t>U1</t>
  </si>
  <si>
    <t>U2</t>
  </si>
  <si>
    <t>U3</t>
  </si>
  <si>
    <t>U4</t>
  </si>
  <si>
    <t>U5</t>
  </si>
  <si>
    <t>U6</t>
  </si>
  <si>
    <t>U7</t>
  </si>
  <si>
    <t>X1</t>
  </si>
  <si>
    <t>X2</t>
  </si>
  <si>
    <t>X3</t>
  </si>
  <si>
    <t>X4</t>
  </si>
  <si>
    <t>X5</t>
  </si>
  <si>
    <t>Component Description</t>
  </si>
  <si>
    <t>Multilayer Ceramic Capacitors MLCC</t>
  </si>
  <si>
    <t>ESD Suppressor</t>
  </si>
  <si>
    <t>Schottky Barrier Diode</t>
  </si>
  <si>
    <t>PTC Resettable Fuse</t>
  </si>
  <si>
    <t>Through Hole Jumper</t>
  </si>
  <si>
    <t>Solder Jumper</t>
  </si>
  <si>
    <t>Common Mode Filter</t>
  </si>
  <si>
    <t>Power Inductor</t>
  </si>
  <si>
    <t>RGB LED</t>
  </si>
  <si>
    <t>General Purpose LED</t>
  </si>
  <si>
    <t>Crystal</t>
  </si>
  <si>
    <t>Isolated Resistor Array</t>
  </si>
  <si>
    <t>Chip Resistor</t>
  </si>
  <si>
    <t>Tactile Switch</t>
  </si>
  <si>
    <t>RJ45 Transformer</t>
  </si>
  <si>
    <t>Xtensa single-core 32-bit LX7 MCU</t>
  </si>
  <si>
    <t>Isolated DC-DC-Converter</t>
  </si>
  <si>
    <t>Unidirectional Digital Isolator</t>
  </si>
  <si>
    <t>CAN Transceiver 1Mbps</t>
  </si>
  <si>
    <t>Ethernet Controller</t>
  </si>
  <si>
    <t>DC-DC Stepdown Converter</t>
  </si>
  <si>
    <t>High-Performance 3-Xxis Accelerometer</t>
  </si>
  <si>
    <t>M12 Receptacle Connector PCB Assembly</t>
  </si>
  <si>
    <t>Pin Header Through Hole Wire To Board</t>
  </si>
  <si>
    <t>USB-Buchse</t>
  </si>
  <si>
    <t>RJ45 etherCON IP65</t>
  </si>
  <si>
    <t>JTAG-Header (ARM-Cortex)</t>
  </si>
  <si>
    <t>Component Value</t>
  </si>
  <si>
    <t>10µF 10V</t>
  </si>
  <si>
    <t>100nF 50V</t>
  </si>
  <si>
    <t>1µF 50V</t>
  </si>
  <si>
    <t>22pF 50V</t>
  </si>
  <si>
    <t>470pF 3kV</t>
  </si>
  <si>
    <t>22µF 25V</t>
  </si>
  <si>
    <t>4.7µF 16V</t>
  </si>
  <si>
    <t>10nF 50V</t>
  </si>
  <si>
    <t>22nF 50V</t>
  </si>
  <si>
    <t>4.7nF 50V</t>
  </si>
  <si>
    <t>1nF 3kV</t>
  </si>
  <si>
    <t>10µF 50V</t>
  </si>
  <si>
    <t>PD4E1U06</t>
  </si>
  <si>
    <t>SS54</t>
  </si>
  <si>
    <t>60V/300mA/600mA/100ms</t>
  </si>
  <si>
    <t>15V/500mA/1000mA/100ms</t>
  </si>
  <si>
    <t>2-Pol</t>
  </si>
  <si>
    <t>ACT45B-101-2P-TL003</t>
  </si>
  <si>
    <t>4.7uH</t>
  </si>
  <si>
    <t>2.2uH</t>
  </si>
  <si>
    <t>67-23/R6GHBHC-B01/2T</t>
  </si>
  <si>
    <t>Yellow (5mA, 2.0V)</t>
  </si>
  <si>
    <t>Green (5mA, 2.4V)</t>
  </si>
  <si>
    <t>25MHz</t>
  </si>
  <si>
    <t>330 (4x, 50V, 62.5mW, 5%)</t>
  </si>
  <si>
    <t>10k (4x, 50V, 62.5mW, 5%)</t>
  </si>
  <si>
    <t>1M (75V, 100mW, 1%)</t>
  </si>
  <si>
    <t>120 (75V, 100mW, 1%)</t>
  </si>
  <si>
    <t>4.7k (75V, 100mW, 1%)</t>
  </si>
  <si>
    <t>12.4k (75V, 100mW, 1%)</t>
  </si>
  <si>
    <t>49.9 (75V, 100mW, 1%)</t>
  </si>
  <si>
    <t>10 (75V, 100mW, 1%)</t>
  </si>
  <si>
    <t>75 (75V, 100mW, 1%)</t>
  </si>
  <si>
    <t>150 (75V, 100mW, 1%)</t>
  </si>
  <si>
    <t>82 (75V, 100mW, 1%)</t>
  </si>
  <si>
    <t>TS-1187A-B-A-B</t>
  </si>
  <si>
    <t>HR601680</t>
  </si>
  <si>
    <t>ESP32-S2-WROOM</t>
  </si>
  <si>
    <t>R1SX-3.305/H-R</t>
  </si>
  <si>
    <t>ISO7221BDR</t>
  </si>
  <si>
    <t>MCP2551T-I/SN</t>
  </si>
  <si>
    <t>W5500</t>
  </si>
  <si>
    <t>RPMB3.3-3.0</t>
  </si>
  <si>
    <t>LIS2DH12TR</t>
  </si>
  <si>
    <t>T4145015021-001</t>
  </si>
  <si>
    <t>MUSBD111M5</t>
  </si>
  <si>
    <t>NE8FDH-C5E-TOP</t>
  </si>
  <si>
    <t>SHF-105-01-L-D-SM (2x5)</t>
  </si>
  <si>
    <t>Footprint</t>
  </si>
  <si>
    <t>SMD Keramikkondensator 0603</t>
  </si>
  <si>
    <t>SMD Keramikkondensator 1808</t>
  </si>
  <si>
    <t>SMD Keramikkondensator 0805</t>
  </si>
  <si>
    <t>SMD IC SOT-363 (SC-70-6)</t>
  </si>
  <si>
    <t>SMD Diode DO-214-AC</t>
  </si>
  <si>
    <t>SMD PPTC-Fuse 1812</t>
  </si>
  <si>
    <t>SMD PPTC-Fuse 1206</t>
  </si>
  <si>
    <t>THT  Jumper</t>
  </si>
  <si>
    <t>SMD Solder Jumper 1x2mm</t>
  </si>
  <si>
    <t>SMD Common Mode Choke 4.5x3.2</t>
  </si>
  <si>
    <t>SMD INDUCTOR/FERRITE 0805</t>
  </si>
  <si>
    <t>SMD LED PLCC-4</t>
  </si>
  <si>
    <t>SMD LED 0603</t>
  </si>
  <si>
    <t>SMD Crystal 2520</t>
  </si>
  <si>
    <t>SMD Widerstand Array 4-Fach 0603</t>
  </si>
  <si>
    <t>SMD Widerstand 0603</t>
  </si>
  <si>
    <t>SMD Button 5.2x5.2</t>
  </si>
  <si>
    <t>SMD Transformer 500x375</t>
  </si>
  <si>
    <t>SMD ESP32-S2-WROOM</t>
  </si>
  <si>
    <t>SMD DCDC R1SX</t>
  </si>
  <si>
    <t>SMD IC SOIC-8</t>
  </si>
  <si>
    <t>SMD IC LQFP-48</t>
  </si>
  <si>
    <t>SMD DCDC RPM 2.0</t>
  </si>
  <si>
    <t>SMD IC LGA-12</t>
  </si>
  <si>
    <t>THT Connector M12</t>
  </si>
  <si>
    <t>THT Connector 0436500315</t>
  </si>
  <si>
    <t>THT Connector MUSBD111M5</t>
  </si>
  <si>
    <t>THT Connector NE8FDH-C5E-TOP</t>
  </si>
  <si>
    <t>SMD Connector 1.27mm (2x5)</t>
  </si>
  <si>
    <t>JLC-Parts</t>
  </si>
  <si>
    <t>C19702</t>
  </si>
  <si>
    <t>C14663</t>
  </si>
  <si>
    <t>C15849</t>
  </si>
  <si>
    <t>C1653</t>
  </si>
  <si>
    <t>C106130</t>
  </si>
  <si>
    <t>C45783</t>
  </si>
  <si>
    <t>C19666</t>
  </si>
  <si>
    <t>C57112</t>
  </si>
  <si>
    <t>C21122</t>
  </si>
  <si>
    <t>C53987</t>
  </si>
  <si>
    <t>C173224</t>
  </si>
  <si>
    <t>C440198</t>
  </si>
  <si>
    <t>C194628</t>
  </si>
  <si>
    <t>C22452</t>
  </si>
  <si>
    <t>C117855</t>
  </si>
  <si>
    <t>C315893</t>
  </si>
  <si>
    <t>C88056</t>
  </si>
  <si>
    <t>C86094</t>
  </si>
  <si>
    <t>C136243</t>
  </si>
  <si>
    <t>C264607</t>
  </si>
  <si>
    <t>C72038</t>
  </si>
  <si>
    <t>C252264</t>
  </si>
  <si>
    <t>C12018</t>
  </si>
  <si>
    <t>C29718</t>
  </si>
  <si>
    <t>C22935</t>
  </si>
  <si>
    <t>C22787</t>
  </si>
  <si>
    <t>C23162</t>
  </si>
  <si>
    <t>C194071</t>
  </si>
  <si>
    <t>C23184</t>
  </si>
  <si>
    <t>C22859</t>
  </si>
  <si>
    <t>C4275</t>
  </si>
  <si>
    <t>C22808</t>
  </si>
  <si>
    <t>C23255</t>
  </si>
  <si>
    <t>C318884</t>
  </si>
  <si>
    <t>C172799</t>
  </si>
  <si>
    <t>C967026</t>
  </si>
  <si>
    <t>C138522</t>
  </si>
  <si>
    <t>C49558</t>
  </si>
  <si>
    <t>C32843</t>
  </si>
  <si>
    <t>C110926</t>
  </si>
  <si>
    <t>C293546</t>
  </si>
  <si>
    <t>Farnell</t>
  </si>
  <si>
    <t>Mouser</t>
  </si>
  <si>
    <t>963-LMK107BBJ106MALT</t>
  </si>
  <si>
    <t>810-CGA2B3X7R1H104K</t>
  </si>
  <si>
    <t>187-CL10A105KB8NNNC</t>
  </si>
  <si>
    <t>187-CL10C220JB8NNNC</t>
  </si>
  <si>
    <t>710-885342210003</t>
  </si>
  <si>
    <t>187-CL21A226MAQNNNE</t>
  </si>
  <si>
    <t>187-CL10A475KO8NNNC</t>
  </si>
  <si>
    <t>581-06031C103J</t>
  </si>
  <si>
    <t>187-CL10B223KB8NNNC</t>
  </si>
  <si>
    <t>581-06035C472JAT2A</t>
  </si>
  <si>
    <t>605-302R29W102KV4E</t>
  </si>
  <si>
    <t>81-GRM21BR61H106KE3L</t>
  </si>
  <si>
    <t>595-TPD4E1U06DCKR</t>
  </si>
  <si>
    <t>750-SS54-HF</t>
  </si>
  <si>
    <t>576-1812L035/60MR</t>
  </si>
  <si>
    <t>576-1206L050/15YR</t>
  </si>
  <si>
    <t>538-22-28-4023</t>
  </si>
  <si>
    <t>810-ACT45B1012PTL003</t>
  </si>
  <si>
    <t>81-LQM2MPN4R7MG0L</t>
  </si>
  <si>
    <t>810-TFM201610GHM2R2A</t>
  </si>
  <si>
    <t>593-VAOS-SP4RGB4</t>
  </si>
  <si>
    <t>645-598-8040-107F</t>
  </si>
  <si>
    <t>645-598-8070-107F</t>
  </si>
  <si>
    <t>520-250-10-36B-CTNT</t>
  </si>
  <si>
    <t>667-EXB-V8V331JV</t>
  </si>
  <si>
    <t>667-EXB-V8V103JV</t>
  </si>
  <si>
    <t>667-ERJ-3EKF1004V</t>
  </si>
  <si>
    <t>667-ERJ-3EKF1200V</t>
  </si>
  <si>
    <t>667-ERJ-3EKF4701V</t>
  </si>
  <si>
    <t>667-ERJ-3EKF1242V</t>
  </si>
  <si>
    <t>667-ERJ-3EKF49R9V</t>
  </si>
  <si>
    <t>667-ERJ-3EKF10R0V</t>
  </si>
  <si>
    <t>667-ERJ-3EKF75R0V</t>
  </si>
  <si>
    <t>667-ERJ-3EKF1500V</t>
  </si>
  <si>
    <t>667-ERJ-3EKF82R0V</t>
  </si>
  <si>
    <t>611-PTS526SK15SMR2L</t>
  </si>
  <si>
    <t>652-SM13072APEL</t>
  </si>
  <si>
    <t>356-ESP32S2WRMI320UH</t>
  </si>
  <si>
    <t>919-R1SX-3.305/H-R</t>
  </si>
  <si>
    <t>595-ISO7221BDR</t>
  </si>
  <si>
    <t>579-MCP2551T-I/SN</t>
  </si>
  <si>
    <t>950-W5500</t>
  </si>
  <si>
    <t>919-RPMB3.3-3.0</t>
  </si>
  <si>
    <t>511-LIS2DH12TR</t>
  </si>
  <si>
    <t>538-43650-0315</t>
  </si>
  <si>
    <t>523-MUSBD111M5</t>
  </si>
  <si>
    <t>568-NE8FDH-C5E-TOP</t>
  </si>
  <si>
    <t>200-SHF10501LDSM</t>
  </si>
  <si>
    <t>Digikey</t>
  </si>
  <si>
    <t>587-3258-1-ND</t>
  </si>
  <si>
    <t>445-6899-1-ND</t>
  </si>
  <si>
    <t>1276-1860-1-ND</t>
  </si>
  <si>
    <t>1276-1023-1-ND</t>
  </si>
  <si>
    <t>732-12100-1-ND</t>
  </si>
  <si>
    <t>1276-2908-1-ND</t>
  </si>
  <si>
    <t>1276-1784-1-ND</t>
  </si>
  <si>
    <t>478-3700-1-ND</t>
  </si>
  <si>
    <t>1276-1104-1-ND</t>
  </si>
  <si>
    <t>478-10355-1-ND</t>
  </si>
  <si>
    <t>709-1047-1-ND</t>
  </si>
  <si>
    <t>490-18663-1-ND</t>
  </si>
  <si>
    <t>296-39347-1-ND</t>
  </si>
  <si>
    <t>641-SS54-HFCT-ND</t>
  </si>
  <si>
    <t>F8131CT-ND</t>
  </si>
  <si>
    <t>F3733CT-ND</t>
  </si>
  <si>
    <t>WM50016-02-ND</t>
  </si>
  <si>
    <t>445-3959-1-ND</t>
  </si>
  <si>
    <t>490-12073-1-ND</t>
  </si>
  <si>
    <t>445-173104-1-ND</t>
  </si>
  <si>
    <t>VAOS-SP4RGB4CT-ND</t>
  </si>
  <si>
    <t>350-2032-1-ND</t>
  </si>
  <si>
    <t>350-2035-1-ND</t>
  </si>
  <si>
    <t>XC3050CT-ND</t>
  </si>
  <si>
    <t>Y4331CT-ND</t>
  </si>
  <si>
    <t>Y4103CT-ND</t>
  </si>
  <si>
    <t>P1.00MHCT-ND</t>
  </si>
  <si>
    <t>P120HCT-ND</t>
  </si>
  <si>
    <t>P4.70KHCT-ND</t>
  </si>
  <si>
    <t>P12.4KHCT-ND</t>
  </si>
  <si>
    <t>P49.9HCT-ND</t>
  </si>
  <si>
    <t>P10.0HCT-ND</t>
  </si>
  <si>
    <t>P75.0HCT-ND</t>
  </si>
  <si>
    <t>P150HCT-ND</t>
  </si>
  <si>
    <t>P82.0HCT-ND</t>
  </si>
  <si>
    <t>CKN12221-1-ND</t>
  </si>
  <si>
    <t>SM13072APELCT-ND</t>
  </si>
  <si>
    <t>1965-ESP32-S2-WROOMTR-ND</t>
  </si>
  <si>
    <t>945-3197-1-ND</t>
  </si>
  <si>
    <t>296-38965-2-ND</t>
  </si>
  <si>
    <t>MCP2551T-I/SNTR-ND</t>
  </si>
  <si>
    <t>1278-W5500TR-ND</t>
  </si>
  <si>
    <t>945-RPMB3.3-3.0CT-ND</t>
  </si>
  <si>
    <t>497-14851-2-ND</t>
  </si>
  <si>
    <t>A126521-ND</t>
  </si>
  <si>
    <t>WM1918-ND</t>
  </si>
  <si>
    <t>MUSBD111M5-ND</t>
  </si>
  <si>
    <t>SAM10710-ND</t>
  </si>
  <si>
    <t>Quantity</t>
  </si>
  <si>
    <t>Unit Price</t>
  </si>
  <si>
    <t>Fleet-Monitor</t>
  </si>
  <si>
    <t>V1.0</t>
  </si>
  <si>
    <t>Case</t>
  </si>
  <si>
    <t>1554J2GYCL</t>
  </si>
  <si>
    <t>HM1799-ND</t>
  </si>
  <si>
    <t>546-1554J2GYCL</t>
  </si>
  <si>
    <t>Cable Assembly</t>
  </si>
  <si>
    <t>Micro-Fit 3.0 Female-to-Micro-Fit 3.0 Female</t>
  </si>
  <si>
    <t>900-2147501032-ND</t>
  </si>
  <si>
    <t>538-214750-1032</t>
  </si>
  <si>
    <t>Plastic Vent</t>
  </si>
  <si>
    <t>Polycarbonat with Transparent Lid</t>
  </si>
  <si>
    <t>VENT-PS2NBK-O8001</t>
  </si>
  <si>
    <t>Vent Screw-Type M6</t>
  </si>
  <si>
    <t>1754-1549-ND</t>
  </si>
  <si>
    <t>523-VENT-PS2NBKO8001</t>
  </si>
  <si>
    <t>FMS-Connector</t>
  </si>
  <si>
    <t>1-0967325-1 (1x), 
1-0967402-1 (1x),
0-0965687-1 (1x),
0-0962981-1 (4x),
0-0962971-1 (4x),
0-0828920-1 (8x)</t>
  </si>
  <si>
    <t>KALI-2004 DIN 72585 4 Pole (Set),
Kalitec Shop: 00013385</t>
  </si>
  <si>
    <t>Connector Cable-Cap</t>
  </si>
  <si>
    <t>0-0965785-1</t>
  </si>
  <si>
    <t>Cap 180° for Corrugated Pipe NW 8.5,
Kalitec Shop: 00011856</t>
  </si>
  <si>
    <t>C358684</t>
  </si>
  <si>
    <t>C72043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</si>
</sst>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SFr.&quot;\ 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0" xfId="0" applyAlignment="1">
      <alignment horizontal="left" vertical="top"/>
    </xf>
    <xf numFmtId="0" fontId="7" fillId="2" borderId="6" xfId="0" applyNumberFormat="1" applyFont="1" applyFill="1" applyBorder="1" applyAlignment="1" applyProtection="1">
      <alignment vertical="top" wrapText="1"/>
      <protection locked="0"/>
    </xf>
    <xf numFmtId="0" fontId="1" fillId="2" borderId="7" xfId="0" applyNumberFormat="1" applyFont="1" applyFill="1" applyBorder="1" applyAlignment="1" applyProtection="1">
      <alignment horizontal="left" vertical="top" wrapText="1"/>
      <protection locked="0"/>
    </xf>
    <xf numFmtId="0" fontId="7" fillId="2" borderId="7" xfId="0" applyNumberFormat="1" applyFont="1" applyFill="1" applyBorder="1" applyAlignment="1" applyProtection="1">
      <alignment vertical="top" wrapText="1"/>
      <protection locked="0"/>
    </xf>
    <xf numFmtId="0" fontId="7" fillId="2" borderId="8" xfId="0" applyNumberFormat="1" applyFont="1" applyFill="1" applyBorder="1" applyAlignment="1" applyProtection="1">
      <alignment vertical="top" wrapText="1"/>
      <protection locked="0"/>
    </xf>
    <xf numFmtId="0" fontId="1" fillId="2" borderId="9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0" fillId="0" borderId="0" xfId="0" applyBorder="1" applyAlignment="1">
      <alignment horizontal="left"/>
    </xf>
    <xf numFmtId="0" fontId="3" fillId="4" borderId="11" xfId="0" applyFont="1" applyFill="1" applyBorder="1" applyAlignment="1">
      <alignment vertical="center"/>
    </xf>
    <xf numFmtId="0" fontId="3" fillId="4" borderId="1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0" fillId="3" borderId="7" xfId="0" applyFill="1" applyBorder="1" applyAlignment="1"/>
    <xf numFmtId="0" fontId="0" fillId="3" borderId="8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2" fillId="0" borderId="9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0" xfId="0" applyBorder="1" applyAlignment="1"/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6" xfId="0" applyNumberFormat="1" applyBorder="1" applyAlignment="1">
      <alignment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1" fillId="0" borderId="7" xfId="0" applyNumberFormat="1" applyFont="1" applyFill="1" applyBorder="1" applyAlignment="1" applyProtection="1">
      <alignment vertical="top"/>
      <protection locked="0"/>
    </xf>
    <xf numFmtId="165" fontId="5" fillId="0" borderId="19" xfId="0" applyNumberFormat="1" applyFont="1" applyBorder="1" applyAlignment="1">
      <alignment horizontal="right" vertical="top"/>
    </xf>
    <xf numFmtId="0" fontId="5" fillId="0" borderId="20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center" vertical="top" shrinkToFit="1"/>
    </xf>
    <xf numFmtId="0" fontId="2" fillId="0" borderId="21" xfId="0" applyFont="1" applyBorder="1" applyAlignment="1"/>
    <xf numFmtId="164" fontId="0" fillId="0" borderId="0" xfId="0" applyNumberFormat="1" applyBorder="1" applyAlignment="1">
      <alignment horizontal="left"/>
    </xf>
    <xf numFmtId="0" fontId="8" fillId="3" borderId="3" xfId="0" applyFont="1" applyFill="1" applyBorder="1" applyAlignment="1">
      <alignment vertical="center"/>
    </xf>
    <xf numFmtId="0" fontId="0" fillId="3" borderId="6" xfId="0" applyFill="1" applyBorder="1" applyAlignment="1"/>
    <xf numFmtId="0" fontId="0" fillId="3" borderId="7" xfId="0" applyFill="1" applyBorder="1" applyAlignment="1">
      <alignment horizontal="left"/>
    </xf>
    <xf numFmtId="0" fontId="8" fillId="3" borderId="22" xfId="0" applyFont="1" applyFill="1" applyBorder="1" applyAlignment="1">
      <alignment vertical="center"/>
    </xf>
    <xf numFmtId="0" fontId="2" fillId="0" borderId="0" xfId="0" applyFont="1" applyBorder="1" applyAlignment="1"/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5" fillId="0" borderId="19" xfId="0" applyFont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left" vertical="top"/>
    </xf>
    <xf numFmtId="0" fontId="0" fillId="0" borderId="8" xfId="0" applyBorder="1" applyAlignment="1">
      <alignment horizontal="right" vertical="top"/>
    </xf>
    <xf numFmtId="165" fontId="5" fillId="0" borderId="23" xfId="0" applyNumberFormat="1" applyFont="1" applyBorder="1" applyAlignment="1">
      <alignment horizontal="right" vertical="top"/>
    </xf>
    <xf numFmtId="0" fontId="8" fillId="3" borderId="3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164" fontId="0" fillId="0" borderId="7" xfId="0" quotePrefix="1" applyNumberFormat="1" applyBorder="1" applyAlignment="1">
      <alignment horizontal="left"/>
    </xf>
    <xf numFmtId="0" fontId="1" fillId="0" borderId="6" xfId="0" quotePrefix="1" applyNumberFormat="1" applyFont="1" applyFill="1" applyBorder="1" applyAlignment="1" applyProtection="1">
      <alignment vertical="top"/>
      <protection locked="0"/>
    </xf>
    <xf numFmtId="0" fontId="1" fillId="0" borderId="16" xfId="0" quotePrefix="1" applyNumberFormat="1" applyFont="1" applyFill="1" applyBorder="1" applyAlignment="1" applyProtection="1">
      <alignment vertical="top"/>
      <protection locked="0"/>
    </xf>
    <xf numFmtId="0" fontId="1" fillId="0" borderId="14" xfId="0" quotePrefix="1" applyNumberFormat="1" applyFont="1" applyFill="1" applyBorder="1" applyAlignment="1" applyProtection="1">
      <alignment vertical="top"/>
      <protection locked="0"/>
    </xf>
    <xf numFmtId="0" fontId="1" fillId="0" borderId="18" xfId="0" quotePrefix="1" applyNumberFormat="1" applyFont="1" applyFill="1" applyBorder="1" applyAlignment="1" applyProtection="1">
      <alignment vertical="top"/>
      <protection locked="0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top"/>
      <protection locked="0"/>
    </xf>
    <xf numFmtId="0" fontId="0" fillId="0" borderId="2" xfId="0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167749</xdr:colOff>
      <xdr:row>67</xdr:row>
      <xdr:rowOff>85484</xdr:rowOff>
    </xdr:from>
    <xdr:to>
      <xdr:col>10</xdr:col>
      <xdr:colOff>762323</xdr:colOff>
      <xdr:row>71</xdr:row>
      <xdr:rowOff>125505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3B1B23B-CFEE-4396-9AA7-90C2A6A63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550874" y="11067809"/>
          <a:ext cx="1385149" cy="687721"/>
        </a:xfrm>
        <a:prstGeom prst="rect">
          <a:avLst/>
        </a:prstGeom>
      </xdr:spPr>
    </xdr:pic>
    <xdr:clientData/>
  </xdr:twoCellAnchor>
  <xdr:twoCellAnchor editAs="oneCell">
    <xdr:from>
      <xdr:col>7</xdr:col>
      <xdr:colOff>1199029</xdr:colOff>
      <xdr:row>67</xdr:row>
      <xdr:rowOff>99811</xdr:rowOff>
    </xdr:from>
    <xdr:to>
      <xdr:col>8</xdr:col>
      <xdr:colOff>523874</xdr:colOff>
      <xdr:row>71</xdr:row>
      <xdr:rowOff>43782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00FC27A-8DDC-4D81-9BF9-68989B0E5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5886579" y="11082136"/>
          <a:ext cx="1286995" cy="591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5"/>
  <sheetViews>
    <sheetView showGridLines="0" tabSelected="1" topLeftCell="A14" zoomScale="85" zoomScaleNormal="85" workbookViewId="0">
      <selection activeCell="L41" sqref="L41"/>
    </sheetView>
  </sheetViews>
  <sheetFormatPr baseColWidth="10" defaultColWidth="9.15234375" defaultRowHeight="12.45" x14ac:dyDescent="0.3"/>
  <cols>
    <col min="1" max="1" width="62" style="6" customWidth="1"/>
    <col min="2" max="2" width="41.3828125" style="13" customWidth="1"/>
    <col min="3" max="3" width="29" style="6" customWidth="1"/>
    <col min="4" max="4" width="35.3046875" style="6" customWidth="1"/>
    <col min="5" max="5" width="14.3828125" style="6" customWidth="1"/>
    <col min="6" max="6" width="11.69140625" style="6" customWidth="1"/>
    <col min="7" max="7" width="26.3828125" style="6" customWidth="1"/>
    <col min="8" max="8" width="29.3828125" style="6" customWidth="1"/>
    <col min="9" max="9" width="11" style="6" customWidth="1"/>
    <col min="10" max="10" width="11.84375" style="6" customWidth="1"/>
    <col min="11" max="11" width="12.3828125" style="6" customWidth="1"/>
    <col min="12" max="16384" width="9.15234375" style="6"/>
  </cols>
  <sheetData>
    <row r="1" spans="1:12" x14ac:dyDescent="0.3">
      <c r="A1" s="57"/>
      <c r="B1" s="58"/>
      <c r="C1" s="32"/>
      <c r="D1" s="32"/>
      <c r="E1" s="32"/>
      <c r="F1" s="32"/>
      <c r="G1" s="32"/>
      <c r="H1" s="32"/>
      <c r="I1" s="32"/>
      <c r="J1" s="32"/>
      <c r="K1" s="33"/>
      <c r="L1" s="2"/>
    </row>
    <row r="2" spans="1:12" ht="37.5" customHeight="1" thickBot="1" x14ac:dyDescent="0.35">
      <c r="A2" s="59" t="s">
        <v>4</v>
      </c>
      <c r="B2" s="56"/>
      <c r="C2" s="67"/>
      <c r="D2" s="56"/>
      <c r="E2" s="56"/>
      <c r="F2" s="56"/>
      <c r="G2" s="7"/>
      <c r="H2" s="7"/>
      <c r="I2" s="7"/>
      <c r="J2" s="7"/>
      <c r="K2" s="8"/>
      <c r="L2" s="2"/>
    </row>
    <row r="3" spans="1:12" ht="23.25" customHeight="1" x14ac:dyDescent="0.3">
      <c r="A3" s="9" t="s">
        <v>5</v>
      </c>
      <c r="B3" s="68" t="s">
        <v>314</v>
      </c>
      <c r="C3" s="54"/>
      <c r="D3" s="60"/>
      <c r="E3" s="60"/>
      <c r="F3" s="60"/>
      <c r="G3" s="5"/>
      <c r="H3" s="5"/>
      <c r="I3" s="5"/>
      <c r="J3" s="5"/>
      <c r="K3" s="10"/>
      <c r="L3" s="2"/>
    </row>
    <row r="4" spans="1:12" ht="17.25" customHeight="1" x14ac:dyDescent="0.3">
      <c r="A4" s="9" t="s">
        <v>6</v>
      </c>
      <c r="B4" s="68" t="s">
        <v>9</v>
      </c>
      <c r="C4" s="5"/>
      <c r="D4" s="5"/>
      <c r="E4" s="5"/>
      <c r="F4" s="5"/>
      <c r="G4" s="5"/>
      <c r="H4" s="5"/>
      <c r="I4" s="5"/>
      <c r="J4" s="5"/>
      <c r="K4" s="10"/>
      <c r="L4" s="2"/>
    </row>
    <row r="5" spans="1:12" ht="17.25" customHeight="1" x14ac:dyDescent="0.3">
      <c r="A5" s="9" t="s">
        <v>7</v>
      </c>
      <c r="B5" s="68" t="s">
        <v>315</v>
      </c>
      <c r="C5" s="5"/>
      <c r="D5" s="5"/>
      <c r="E5" s="5"/>
      <c r="F5" s="5"/>
      <c r="G5" s="5"/>
      <c r="H5" s="5"/>
      <c r="I5" s="5"/>
      <c r="J5" s="5"/>
      <c r="K5" s="10"/>
      <c r="L5" s="2"/>
    </row>
    <row r="6" spans="1:12" x14ac:dyDescent="0.3">
      <c r="A6" s="42"/>
      <c r="B6" s="43"/>
      <c r="C6" s="4"/>
      <c r="D6" s="4"/>
      <c r="E6" s="4"/>
      <c r="F6" s="4"/>
      <c r="G6" s="44"/>
      <c r="H6" s="44"/>
      <c r="I6" s="44"/>
      <c r="J6" s="44"/>
      <c r="K6" s="45"/>
      <c r="L6" s="2"/>
    </row>
    <row r="7" spans="1:12" ht="15.75" customHeight="1" x14ac:dyDescent="0.3">
      <c r="A7" s="11" t="s">
        <v>0</v>
      </c>
      <c r="B7" s="69" t="s">
        <v>10</v>
      </c>
      <c r="C7" s="12"/>
      <c r="D7" s="12"/>
      <c r="E7" s="12"/>
      <c r="F7" s="12"/>
      <c r="G7" s="5"/>
      <c r="H7" s="5"/>
      <c r="I7" s="5"/>
      <c r="J7" s="5"/>
      <c r="K7" s="10"/>
      <c r="L7" s="1"/>
    </row>
    <row r="8" spans="1:12" ht="15.75" customHeight="1" x14ac:dyDescent="0.3">
      <c r="A8" s="3" t="s">
        <v>1</v>
      </c>
      <c r="B8" s="55">
        <f ca="1">TODAY()</f>
        <v>44524</v>
      </c>
      <c r="C8" s="12"/>
      <c r="D8" s="12"/>
      <c r="E8" s="12"/>
      <c r="F8" s="12"/>
      <c r="G8" s="5"/>
      <c r="H8" s="5"/>
      <c r="I8" s="5"/>
      <c r="J8" s="5"/>
      <c r="K8" s="10"/>
      <c r="L8" s="1"/>
    </row>
    <row r="9" spans="1:12" ht="15.75" customHeight="1" x14ac:dyDescent="0.3">
      <c r="A9" s="3"/>
      <c r="B9" s="22"/>
      <c r="C9" s="5"/>
      <c r="D9" s="5"/>
      <c r="E9" s="5"/>
      <c r="F9" s="5"/>
      <c r="G9" s="5"/>
      <c r="H9" s="5"/>
      <c r="I9" s="5"/>
      <c r="J9" s="5"/>
      <c r="K9" s="10"/>
      <c r="L9" s="2"/>
    </row>
    <row r="10" spans="1:12" s="25" customFormat="1" ht="19.5" customHeight="1" x14ac:dyDescent="0.3">
      <c r="A10" s="23" t="s">
        <v>13</v>
      </c>
      <c r="B10" s="23" t="s">
        <v>64</v>
      </c>
      <c r="C10" s="24" t="s">
        <v>92</v>
      </c>
      <c r="D10" s="24" t="s">
        <v>141</v>
      </c>
      <c r="E10" s="23" t="s">
        <v>171</v>
      </c>
      <c r="F10" s="23" t="s">
        <v>213</v>
      </c>
      <c r="G10" s="23" t="s">
        <v>214</v>
      </c>
      <c r="H10" s="23" t="s">
        <v>263</v>
      </c>
      <c r="I10" s="74" t="s">
        <v>312</v>
      </c>
      <c r="J10" s="74" t="s">
        <v>313</v>
      </c>
      <c r="K10" s="75" t="s">
        <v>8</v>
      </c>
    </row>
    <row r="11" spans="1:12" s="25" customFormat="1" x14ac:dyDescent="0.3">
      <c r="A11" s="62" t="s">
        <v>14</v>
      </c>
      <c r="B11" s="52" t="s">
        <v>65</v>
      </c>
      <c r="C11" s="63" t="s">
        <v>93</v>
      </c>
      <c r="D11" s="64" t="s">
        <v>142</v>
      </c>
      <c r="E11" s="64" t="s">
        <v>172</v>
      </c>
      <c r="F11" s="64">
        <v>2113070</v>
      </c>
      <c r="G11" s="52" t="s">
        <v>215</v>
      </c>
      <c r="H11" s="62" t="s">
        <v>264</v>
      </c>
      <c r="I11" s="53">
        <v>3</v>
      </c>
      <c r="J11" s="51">
        <v>0.01</v>
      </c>
      <c r="K11" s="51">
        <f t="shared" ref="K11:K42" si="0">J11*I11</f>
        <v>0.03</v>
      </c>
    </row>
    <row r="12" spans="1:12" s="25" customFormat="1" x14ac:dyDescent="0.3">
      <c r="A12" s="62" t="s">
        <v>15</v>
      </c>
      <c r="B12" s="52" t="s">
        <v>65</v>
      </c>
      <c r="C12" s="52" t="s">
        <v>94</v>
      </c>
      <c r="D12" s="52" t="s">
        <v>142</v>
      </c>
      <c r="E12" s="52" t="s">
        <v>173</v>
      </c>
      <c r="F12" s="52">
        <v>2210822</v>
      </c>
      <c r="G12" s="52" t="s">
        <v>216</v>
      </c>
      <c r="H12" s="62" t="s">
        <v>265</v>
      </c>
      <c r="I12" s="53">
        <v>13</v>
      </c>
      <c r="J12" s="51">
        <v>0.01</v>
      </c>
      <c r="K12" s="51">
        <f t="shared" si="0"/>
        <v>0.13</v>
      </c>
    </row>
    <row r="13" spans="1:12" s="25" customFormat="1" x14ac:dyDescent="0.3">
      <c r="A13" s="62" t="s">
        <v>16</v>
      </c>
      <c r="B13" s="52" t="s">
        <v>65</v>
      </c>
      <c r="C13" s="63" t="s">
        <v>95</v>
      </c>
      <c r="D13" s="64" t="s">
        <v>142</v>
      </c>
      <c r="E13" s="64" t="s">
        <v>174</v>
      </c>
      <c r="F13" s="64">
        <v>3013383</v>
      </c>
      <c r="G13" s="52" t="s">
        <v>217</v>
      </c>
      <c r="H13" s="62" t="s">
        <v>266</v>
      </c>
      <c r="I13" s="53">
        <v>1</v>
      </c>
      <c r="J13" s="51">
        <v>0.01</v>
      </c>
      <c r="K13" s="51">
        <f t="shared" si="0"/>
        <v>0.01</v>
      </c>
    </row>
    <row r="14" spans="1:12" s="25" customFormat="1" x14ac:dyDescent="0.3">
      <c r="A14" s="62" t="s">
        <v>17</v>
      </c>
      <c r="B14" s="52" t="s">
        <v>65</v>
      </c>
      <c r="C14" s="52" t="s">
        <v>96</v>
      </c>
      <c r="D14" s="52" t="s">
        <v>142</v>
      </c>
      <c r="E14" s="52" t="s">
        <v>175</v>
      </c>
      <c r="F14" s="52">
        <v>2332643</v>
      </c>
      <c r="G14" s="52" t="s">
        <v>218</v>
      </c>
      <c r="H14" s="62" t="s">
        <v>267</v>
      </c>
      <c r="I14" s="53">
        <v>4</v>
      </c>
      <c r="J14" s="51">
        <v>0.01</v>
      </c>
      <c r="K14" s="51">
        <f t="shared" si="0"/>
        <v>0.04</v>
      </c>
    </row>
    <row r="15" spans="1:12" s="25" customFormat="1" x14ac:dyDescent="0.3">
      <c r="A15" s="62" t="s">
        <v>18</v>
      </c>
      <c r="B15" s="52" t="s">
        <v>65</v>
      </c>
      <c r="C15" s="63" t="s">
        <v>97</v>
      </c>
      <c r="D15" s="64" t="s">
        <v>143</v>
      </c>
      <c r="E15" s="64" t="s">
        <v>176</v>
      </c>
      <c r="F15" s="64">
        <v>2812607</v>
      </c>
      <c r="G15" s="52" t="s">
        <v>219</v>
      </c>
      <c r="H15" s="62" t="s">
        <v>268</v>
      </c>
      <c r="I15" s="53">
        <v>1</v>
      </c>
      <c r="J15" s="51">
        <v>0.11</v>
      </c>
      <c r="K15" s="51">
        <f t="shared" si="0"/>
        <v>0.11</v>
      </c>
    </row>
    <row r="16" spans="1:12" s="25" customFormat="1" x14ac:dyDescent="0.3">
      <c r="A16" s="62" t="s">
        <v>19</v>
      </c>
      <c r="B16" s="52" t="s">
        <v>65</v>
      </c>
      <c r="C16" s="52" t="s">
        <v>98</v>
      </c>
      <c r="D16" s="52" t="s">
        <v>142</v>
      </c>
      <c r="E16" s="52" t="s">
        <v>177</v>
      </c>
      <c r="F16" s="52">
        <v>3013459</v>
      </c>
      <c r="G16" s="52" t="s">
        <v>220</v>
      </c>
      <c r="H16" s="62" t="s">
        <v>269</v>
      </c>
      <c r="I16" s="53">
        <v>2</v>
      </c>
      <c r="J16" s="51">
        <v>0.04</v>
      </c>
      <c r="K16" s="51">
        <f t="shared" si="0"/>
        <v>0.08</v>
      </c>
    </row>
    <row r="17" spans="1:11" s="25" customFormat="1" x14ac:dyDescent="0.3">
      <c r="A17" s="62" t="s">
        <v>20</v>
      </c>
      <c r="B17" s="52" t="s">
        <v>65</v>
      </c>
      <c r="C17" s="63" t="s">
        <v>99</v>
      </c>
      <c r="D17" s="64" t="s">
        <v>142</v>
      </c>
      <c r="E17" s="64" t="s">
        <v>178</v>
      </c>
      <c r="F17" s="64">
        <v>3013397</v>
      </c>
      <c r="G17" s="52" t="s">
        <v>221</v>
      </c>
      <c r="H17" s="62" t="s">
        <v>270</v>
      </c>
      <c r="I17" s="53">
        <v>1</v>
      </c>
      <c r="J17" s="51">
        <v>0.01</v>
      </c>
      <c r="K17" s="51">
        <f t="shared" si="0"/>
        <v>0.01</v>
      </c>
    </row>
    <row r="18" spans="1:11" s="25" customFormat="1" x14ac:dyDescent="0.3">
      <c r="A18" s="62" t="s">
        <v>21</v>
      </c>
      <c r="B18" s="52" t="s">
        <v>65</v>
      </c>
      <c r="C18" s="52" t="s">
        <v>100</v>
      </c>
      <c r="D18" s="52" t="s">
        <v>142</v>
      </c>
      <c r="E18" s="52" t="s">
        <v>179</v>
      </c>
      <c r="F18" s="52">
        <v>1833876</v>
      </c>
      <c r="G18" s="52" t="s">
        <v>222</v>
      </c>
      <c r="H18" s="62" t="s">
        <v>271</v>
      </c>
      <c r="I18" s="53">
        <v>4</v>
      </c>
      <c r="J18" s="51">
        <v>0.01</v>
      </c>
      <c r="K18" s="51">
        <f t="shared" si="0"/>
        <v>0.04</v>
      </c>
    </row>
    <row r="19" spans="1:11" s="25" customFormat="1" x14ac:dyDescent="0.3">
      <c r="A19" s="62" t="s">
        <v>22</v>
      </c>
      <c r="B19" s="52" t="s">
        <v>65</v>
      </c>
      <c r="C19" s="63" t="s">
        <v>101</v>
      </c>
      <c r="D19" s="64" t="s">
        <v>142</v>
      </c>
      <c r="E19" s="64" t="s">
        <v>180</v>
      </c>
      <c r="F19" s="64">
        <v>3013425</v>
      </c>
      <c r="G19" s="52" t="s">
        <v>223</v>
      </c>
      <c r="H19" s="62" t="s">
        <v>272</v>
      </c>
      <c r="I19" s="53">
        <v>1</v>
      </c>
      <c r="J19" s="51">
        <v>0.01</v>
      </c>
      <c r="K19" s="51">
        <f t="shared" si="0"/>
        <v>0.01</v>
      </c>
    </row>
    <row r="20" spans="1:11" s="25" customFormat="1" x14ac:dyDescent="0.3">
      <c r="A20" s="62" t="s">
        <v>23</v>
      </c>
      <c r="B20" s="52" t="s">
        <v>65</v>
      </c>
      <c r="C20" s="52" t="s">
        <v>102</v>
      </c>
      <c r="D20" s="52" t="s">
        <v>142</v>
      </c>
      <c r="E20" s="52" t="s">
        <v>181</v>
      </c>
      <c r="F20" s="52">
        <v>2332650</v>
      </c>
      <c r="G20" s="52" t="s">
        <v>224</v>
      </c>
      <c r="H20" s="62" t="s">
        <v>273</v>
      </c>
      <c r="I20" s="53">
        <v>1</v>
      </c>
      <c r="J20" s="51">
        <v>0.01</v>
      </c>
      <c r="K20" s="51">
        <f t="shared" si="0"/>
        <v>0.01</v>
      </c>
    </row>
    <row r="21" spans="1:11" s="25" customFormat="1" x14ac:dyDescent="0.3">
      <c r="A21" s="62" t="s">
        <v>24</v>
      </c>
      <c r="B21" s="52" t="s">
        <v>65</v>
      </c>
      <c r="C21" s="63" t="s">
        <v>103</v>
      </c>
      <c r="D21" s="64" t="s">
        <v>143</v>
      </c>
      <c r="E21" s="64" t="s">
        <v>182</v>
      </c>
      <c r="F21" s="64">
        <v>1886070</v>
      </c>
      <c r="G21" s="52" t="s">
        <v>225</v>
      </c>
      <c r="H21" s="62" t="s">
        <v>274</v>
      </c>
      <c r="I21" s="53">
        <v>1</v>
      </c>
      <c r="J21" s="51">
        <v>0.06</v>
      </c>
      <c r="K21" s="51">
        <f t="shared" si="0"/>
        <v>0.06</v>
      </c>
    </row>
    <row r="22" spans="1:11" s="25" customFormat="1" x14ac:dyDescent="0.3">
      <c r="A22" s="62" t="s">
        <v>25</v>
      </c>
      <c r="B22" s="52" t="s">
        <v>65</v>
      </c>
      <c r="C22" s="52" t="s">
        <v>104</v>
      </c>
      <c r="D22" s="52" t="s">
        <v>144</v>
      </c>
      <c r="E22" s="52" t="s">
        <v>183</v>
      </c>
      <c r="F22" s="52">
        <v>3790440</v>
      </c>
      <c r="G22" s="52" t="s">
        <v>226</v>
      </c>
      <c r="H22" s="62" t="s">
        <v>275</v>
      </c>
      <c r="I22" s="53">
        <v>3</v>
      </c>
      <c r="J22" s="51">
        <v>0.13</v>
      </c>
      <c r="K22" s="51">
        <f t="shared" si="0"/>
        <v>0.39</v>
      </c>
    </row>
    <row r="23" spans="1:11" s="25" customFormat="1" x14ac:dyDescent="0.3">
      <c r="A23" s="62" t="s">
        <v>26</v>
      </c>
      <c r="B23" s="52" t="s">
        <v>66</v>
      </c>
      <c r="C23" s="63" t="s">
        <v>105</v>
      </c>
      <c r="D23" s="64" t="s">
        <v>145</v>
      </c>
      <c r="E23" s="64" t="s">
        <v>184</v>
      </c>
      <c r="F23" s="64">
        <v>3116516</v>
      </c>
      <c r="G23" s="52" t="s">
        <v>227</v>
      </c>
      <c r="H23" s="62" t="s">
        <v>276</v>
      </c>
      <c r="I23" s="53">
        <v>3</v>
      </c>
      <c r="J23" s="51">
        <v>0.12</v>
      </c>
      <c r="K23" s="51">
        <f t="shared" si="0"/>
        <v>0.36</v>
      </c>
    </row>
    <row r="24" spans="1:11" s="25" customFormat="1" x14ac:dyDescent="0.3">
      <c r="A24" s="62" t="s">
        <v>27</v>
      </c>
      <c r="B24" s="52" t="s">
        <v>67</v>
      </c>
      <c r="C24" s="52" t="s">
        <v>106</v>
      </c>
      <c r="D24" s="52" t="s">
        <v>146</v>
      </c>
      <c r="E24" s="52" t="s">
        <v>185</v>
      </c>
      <c r="F24" s="52">
        <v>1861427</v>
      </c>
      <c r="G24" s="52" t="s">
        <v>228</v>
      </c>
      <c r="H24" s="62" t="s">
        <v>277</v>
      </c>
      <c r="I24" s="53">
        <v>2</v>
      </c>
      <c r="J24" s="51">
        <v>0.1</v>
      </c>
      <c r="K24" s="51">
        <f t="shared" si="0"/>
        <v>0.2</v>
      </c>
    </row>
    <row r="25" spans="1:11" s="25" customFormat="1" x14ac:dyDescent="0.3">
      <c r="A25" s="62" t="s">
        <v>28</v>
      </c>
      <c r="B25" s="52" t="s">
        <v>68</v>
      </c>
      <c r="C25" s="63" t="s">
        <v>107</v>
      </c>
      <c r="D25" s="64" t="s">
        <v>147</v>
      </c>
      <c r="E25" s="64" t="s">
        <v>186</v>
      </c>
      <c r="F25" s="64">
        <v>1961501</v>
      </c>
      <c r="G25" s="52" t="s">
        <v>229</v>
      </c>
      <c r="H25" s="62" t="s">
        <v>278</v>
      </c>
      <c r="I25" s="53">
        <v>1</v>
      </c>
      <c r="J25" s="51">
        <v>7.0000000000000007E-2</v>
      </c>
      <c r="K25" s="51">
        <f t="shared" si="0"/>
        <v>7.0000000000000007E-2</v>
      </c>
    </row>
    <row r="26" spans="1:11" s="25" customFormat="1" x14ac:dyDescent="0.3">
      <c r="A26" s="62" t="s">
        <v>29</v>
      </c>
      <c r="B26" s="52" t="s">
        <v>68</v>
      </c>
      <c r="C26" s="52" t="s">
        <v>108</v>
      </c>
      <c r="D26" s="52" t="s">
        <v>148</v>
      </c>
      <c r="E26" s="52" t="s">
        <v>187</v>
      </c>
      <c r="F26" s="52">
        <v>2752736</v>
      </c>
      <c r="G26" s="52" t="s">
        <v>230</v>
      </c>
      <c r="H26" s="62" t="s">
        <v>279</v>
      </c>
      <c r="I26" s="53">
        <v>1</v>
      </c>
      <c r="J26" s="51">
        <v>0.23</v>
      </c>
      <c r="K26" s="51">
        <f t="shared" si="0"/>
        <v>0.23</v>
      </c>
    </row>
    <row r="27" spans="1:11" s="25" customFormat="1" x14ac:dyDescent="0.3">
      <c r="A27" s="62" t="s">
        <v>30</v>
      </c>
      <c r="B27" s="52" t="s">
        <v>69</v>
      </c>
      <c r="C27" s="63" t="s">
        <v>109</v>
      </c>
      <c r="D27" s="64" t="s">
        <v>149</v>
      </c>
      <c r="E27" s="64" t="s">
        <v>336</v>
      </c>
      <c r="F27" s="64">
        <v>2668454</v>
      </c>
      <c r="G27" s="52" t="s">
        <v>231</v>
      </c>
      <c r="H27" s="62" t="s">
        <v>280</v>
      </c>
      <c r="I27" s="53">
        <v>1</v>
      </c>
      <c r="J27" s="51">
        <v>0.01</v>
      </c>
      <c r="K27" s="51">
        <f t="shared" si="0"/>
        <v>0.01</v>
      </c>
    </row>
    <row r="28" spans="1:11" s="25" customFormat="1" x14ac:dyDescent="0.3">
      <c r="A28" s="62" t="s">
        <v>31</v>
      </c>
      <c r="B28" s="52" t="s">
        <v>70</v>
      </c>
      <c r="C28" s="52" t="s">
        <v>109</v>
      </c>
      <c r="D28" s="52" t="s">
        <v>150</v>
      </c>
      <c r="E28" s="52"/>
      <c r="F28" s="52"/>
      <c r="G28" s="52"/>
      <c r="H28" s="62"/>
      <c r="I28" s="53">
        <v>3</v>
      </c>
      <c r="J28" s="51">
        <v>0</v>
      </c>
      <c r="K28" s="51">
        <f t="shared" si="0"/>
        <v>0</v>
      </c>
    </row>
    <row r="29" spans="1:11" s="25" customFormat="1" x14ac:dyDescent="0.3">
      <c r="A29" s="62" t="s">
        <v>32</v>
      </c>
      <c r="B29" s="52" t="s">
        <v>71</v>
      </c>
      <c r="C29" s="63" t="s">
        <v>110</v>
      </c>
      <c r="D29" s="64" t="s">
        <v>151</v>
      </c>
      <c r="E29" s="64" t="s">
        <v>188</v>
      </c>
      <c r="F29" s="64">
        <v>3407556</v>
      </c>
      <c r="G29" s="52" t="s">
        <v>232</v>
      </c>
      <c r="H29" s="62" t="s">
        <v>281</v>
      </c>
      <c r="I29" s="53">
        <v>1</v>
      </c>
      <c r="J29" s="51">
        <v>0.56000000000000005</v>
      </c>
      <c r="K29" s="51">
        <f t="shared" si="0"/>
        <v>0.56000000000000005</v>
      </c>
    </row>
    <row r="30" spans="1:11" s="25" customFormat="1" x14ac:dyDescent="0.3">
      <c r="A30" s="62" t="s">
        <v>33</v>
      </c>
      <c r="B30" s="52" t="s">
        <v>72</v>
      </c>
      <c r="C30" s="52" t="s">
        <v>111</v>
      </c>
      <c r="D30" s="52" t="s">
        <v>152</v>
      </c>
      <c r="E30" s="52" t="s">
        <v>189</v>
      </c>
      <c r="F30" s="52">
        <v>2840129</v>
      </c>
      <c r="G30" s="52" t="s">
        <v>233</v>
      </c>
      <c r="H30" s="62" t="s">
        <v>282</v>
      </c>
      <c r="I30" s="53">
        <v>2</v>
      </c>
      <c r="J30" s="51">
        <v>0.09</v>
      </c>
      <c r="K30" s="51">
        <f t="shared" si="0"/>
        <v>0.18</v>
      </c>
    </row>
    <row r="31" spans="1:11" s="25" customFormat="1" x14ac:dyDescent="0.3">
      <c r="A31" s="62" t="s">
        <v>34</v>
      </c>
      <c r="B31" s="52" t="s">
        <v>72</v>
      </c>
      <c r="C31" s="63" t="s">
        <v>112</v>
      </c>
      <c r="D31" s="64" t="s">
        <v>152</v>
      </c>
      <c r="E31" s="64" t="s">
        <v>190</v>
      </c>
      <c r="F31" s="64">
        <v>2470314</v>
      </c>
      <c r="G31" s="52" t="s">
        <v>234</v>
      </c>
      <c r="H31" s="62" t="s">
        <v>283</v>
      </c>
      <c r="I31" s="53">
        <v>1</v>
      </c>
      <c r="J31" s="51">
        <v>0.13</v>
      </c>
      <c r="K31" s="51">
        <f t="shared" si="0"/>
        <v>0.13</v>
      </c>
    </row>
    <row r="32" spans="1:11" s="25" customFormat="1" x14ac:dyDescent="0.3">
      <c r="A32" s="62" t="s">
        <v>35</v>
      </c>
      <c r="B32" s="52" t="s">
        <v>73</v>
      </c>
      <c r="C32" s="52" t="s">
        <v>113</v>
      </c>
      <c r="D32" s="52" t="s">
        <v>153</v>
      </c>
      <c r="E32" s="52" t="s">
        <v>191</v>
      </c>
      <c r="F32" s="52"/>
      <c r="G32" s="52" t="s">
        <v>235</v>
      </c>
      <c r="H32" s="62" t="s">
        <v>284</v>
      </c>
      <c r="I32" s="53">
        <v>2</v>
      </c>
      <c r="J32" s="51">
        <v>0.19</v>
      </c>
      <c r="K32" s="51">
        <f t="shared" si="0"/>
        <v>0.38</v>
      </c>
    </row>
    <row r="33" spans="1:11" s="25" customFormat="1" x14ac:dyDescent="0.3">
      <c r="A33" s="62" t="s">
        <v>36</v>
      </c>
      <c r="B33" s="52" t="s">
        <v>74</v>
      </c>
      <c r="C33" s="63" t="s">
        <v>114</v>
      </c>
      <c r="D33" s="64" t="s">
        <v>154</v>
      </c>
      <c r="E33" s="64" t="s">
        <v>192</v>
      </c>
      <c r="F33" s="64">
        <v>1465989</v>
      </c>
      <c r="G33" s="52" t="s">
        <v>236</v>
      </c>
      <c r="H33" s="62" t="s">
        <v>285</v>
      </c>
      <c r="I33" s="53">
        <v>1</v>
      </c>
      <c r="J33" s="51">
        <v>0.34</v>
      </c>
      <c r="K33" s="51">
        <f t="shared" si="0"/>
        <v>0.34</v>
      </c>
    </row>
    <row r="34" spans="1:11" s="25" customFormat="1" x14ac:dyDescent="0.3">
      <c r="A34" s="62" t="s">
        <v>37</v>
      </c>
      <c r="B34" s="52" t="s">
        <v>74</v>
      </c>
      <c r="C34" s="52" t="s">
        <v>115</v>
      </c>
      <c r="D34" s="52" t="s">
        <v>154</v>
      </c>
      <c r="E34" s="52" t="s">
        <v>337</v>
      </c>
      <c r="F34" s="52">
        <v>1465991</v>
      </c>
      <c r="G34" s="52" t="s">
        <v>237</v>
      </c>
      <c r="H34" s="62" t="s">
        <v>286</v>
      </c>
      <c r="I34" s="53">
        <v>1</v>
      </c>
      <c r="J34" s="51">
        <v>0.34</v>
      </c>
      <c r="K34" s="51">
        <f t="shared" si="0"/>
        <v>0.34</v>
      </c>
    </row>
    <row r="35" spans="1:11" s="25" customFormat="1" x14ac:dyDescent="0.3">
      <c r="A35" s="62" t="s">
        <v>38</v>
      </c>
      <c r="B35" s="52" t="s">
        <v>75</v>
      </c>
      <c r="C35" s="63" t="s">
        <v>116</v>
      </c>
      <c r="D35" s="64" t="s">
        <v>155</v>
      </c>
      <c r="E35" s="64" t="s">
        <v>193</v>
      </c>
      <c r="F35" s="64">
        <v>3649710</v>
      </c>
      <c r="G35" s="52" t="s">
        <v>238</v>
      </c>
      <c r="H35" s="62" t="s">
        <v>287</v>
      </c>
      <c r="I35" s="53">
        <v>1</v>
      </c>
      <c r="J35" s="51">
        <v>0.14000000000000001</v>
      </c>
      <c r="K35" s="51">
        <f t="shared" si="0"/>
        <v>0.14000000000000001</v>
      </c>
    </row>
    <row r="36" spans="1:11" s="25" customFormat="1" x14ac:dyDescent="0.3">
      <c r="A36" s="62" t="s">
        <v>39</v>
      </c>
      <c r="B36" s="52" t="s">
        <v>76</v>
      </c>
      <c r="C36" s="52" t="s">
        <v>117</v>
      </c>
      <c r="D36" s="52" t="s">
        <v>156</v>
      </c>
      <c r="E36" s="52" t="s">
        <v>194</v>
      </c>
      <c r="F36" s="52">
        <v>2060160</v>
      </c>
      <c r="G36" s="52" t="s">
        <v>239</v>
      </c>
      <c r="H36" s="62" t="s">
        <v>288</v>
      </c>
      <c r="I36" s="53">
        <v>3</v>
      </c>
      <c r="J36" s="51">
        <v>0.01</v>
      </c>
      <c r="K36" s="51">
        <f t="shared" si="0"/>
        <v>0.03</v>
      </c>
    </row>
    <row r="37" spans="1:11" s="25" customFormat="1" x14ac:dyDescent="0.3">
      <c r="A37" s="62" t="s">
        <v>40</v>
      </c>
      <c r="B37" s="52" t="s">
        <v>76</v>
      </c>
      <c r="C37" s="63" t="s">
        <v>118</v>
      </c>
      <c r="D37" s="64" t="s">
        <v>156</v>
      </c>
      <c r="E37" s="64" t="s">
        <v>195</v>
      </c>
      <c r="F37" s="64">
        <v>2060167</v>
      </c>
      <c r="G37" s="52" t="s">
        <v>240</v>
      </c>
      <c r="H37" s="62" t="s">
        <v>289</v>
      </c>
      <c r="I37" s="53">
        <v>5</v>
      </c>
      <c r="J37" s="51">
        <v>0.01</v>
      </c>
      <c r="K37" s="51">
        <f t="shared" si="0"/>
        <v>0.05</v>
      </c>
    </row>
    <row r="38" spans="1:11" s="25" customFormat="1" x14ac:dyDescent="0.3">
      <c r="A38" s="62" t="s">
        <v>41</v>
      </c>
      <c r="B38" s="52" t="s">
        <v>77</v>
      </c>
      <c r="C38" s="52" t="s">
        <v>119</v>
      </c>
      <c r="D38" s="52" t="s">
        <v>157</v>
      </c>
      <c r="E38" s="52" t="s">
        <v>196</v>
      </c>
      <c r="F38" s="52">
        <v>2303325</v>
      </c>
      <c r="G38" s="52" t="s">
        <v>241</v>
      </c>
      <c r="H38" s="62" t="s">
        <v>290</v>
      </c>
      <c r="I38" s="53">
        <v>2</v>
      </c>
      <c r="J38" s="51">
        <v>0.01</v>
      </c>
      <c r="K38" s="51">
        <f t="shared" si="0"/>
        <v>0.02</v>
      </c>
    </row>
    <row r="39" spans="1:11" s="25" customFormat="1" x14ac:dyDescent="0.3">
      <c r="A39" s="62" t="s">
        <v>42</v>
      </c>
      <c r="B39" s="52" t="s">
        <v>77</v>
      </c>
      <c r="C39" s="63" t="s">
        <v>120</v>
      </c>
      <c r="D39" s="64" t="s">
        <v>157</v>
      </c>
      <c r="E39" s="64" t="s">
        <v>197</v>
      </c>
      <c r="F39" s="64">
        <v>2303067</v>
      </c>
      <c r="G39" s="52" t="s">
        <v>242</v>
      </c>
      <c r="H39" s="62" t="s">
        <v>291</v>
      </c>
      <c r="I39" s="53">
        <v>1</v>
      </c>
      <c r="J39" s="51">
        <v>0.01</v>
      </c>
      <c r="K39" s="51">
        <f t="shared" si="0"/>
        <v>0.01</v>
      </c>
    </row>
    <row r="40" spans="1:11" s="25" customFormat="1" x14ac:dyDescent="0.3">
      <c r="A40" s="62" t="s">
        <v>43</v>
      </c>
      <c r="B40" s="52" t="s">
        <v>77</v>
      </c>
      <c r="C40" s="52" t="s">
        <v>121</v>
      </c>
      <c r="D40" s="52" t="s">
        <v>157</v>
      </c>
      <c r="E40" s="52" t="s">
        <v>198</v>
      </c>
      <c r="F40" s="52">
        <v>2303181</v>
      </c>
      <c r="G40" s="52" t="s">
        <v>243</v>
      </c>
      <c r="H40" s="62" t="s">
        <v>292</v>
      </c>
      <c r="I40" s="53">
        <v>1</v>
      </c>
      <c r="J40" s="51">
        <v>0.01</v>
      </c>
      <c r="K40" s="51">
        <f t="shared" si="0"/>
        <v>0.01</v>
      </c>
    </row>
    <row r="41" spans="1:11" s="25" customFormat="1" x14ac:dyDescent="0.3">
      <c r="A41" s="62" t="s">
        <v>44</v>
      </c>
      <c r="B41" s="52" t="s">
        <v>77</v>
      </c>
      <c r="C41" s="63" t="s">
        <v>122</v>
      </c>
      <c r="D41" s="64" t="s">
        <v>157</v>
      </c>
      <c r="E41" s="64" t="s">
        <v>199</v>
      </c>
      <c r="F41" s="64">
        <v>2059414</v>
      </c>
      <c r="G41" s="52" t="s">
        <v>244</v>
      </c>
      <c r="H41" s="62" t="s">
        <v>293</v>
      </c>
      <c r="I41" s="53">
        <v>1</v>
      </c>
      <c r="J41" s="51">
        <v>0.01</v>
      </c>
      <c r="K41" s="51">
        <f t="shared" si="0"/>
        <v>0.01</v>
      </c>
    </row>
    <row r="42" spans="1:11" s="25" customFormat="1" x14ac:dyDescent="0.3">
      <c r="A42" s="62" t="s">
        <v>45</v>
      </c>
      <c r="B42" s="52" t="s">
        <v>77</v>
      </c>
      <c r="C42" s="52" t="s">
        <v>123</v>
      </c>
      <c r="D42" s="52" t="s">
        <v>157</v>
      </c>
      <c r="E42" s="52" t="s">
        <v>200</v>
      </c>
      <c r="F42" s="52">
        <v>2059274</v>
      </c>
      <c r="G42" s="52" t="s">
        <v>245</v>
      </c>
      <c r="H42" s="62" t="s">
        <v>294</v>
      </c>
      <c r="I42" s="53">
        <v>8</v>
      </c>
      <c r="J42" s="51">
        <v>0.01</v>
      </c>
      <c r="K42" s="51">
        <f t="shared" si="0"/>
        <v>0.08</v>
      </c>
    </row>
    <row r="43" spans="1:11" s="25" customFormat="1" x14ac:dyDescent="0.3">
      <c r="A43" s="62" t="s">
        <v>46</v>
      </c>
      <c r="B43" s="52" t="s">
        <v>77</v>
      </c>
      <c r="C43" s="63" t="s">
        <v>124</v>
      </c>
      <c r="D43" s="64" t="s">
        <v>157</v>
      </c>
      <c r="E43" s="64" t="s">
        <v>201</v>
      </c>
      <c r="F43" s="64">
        <v>2302958</v>
      </c>
      <c r="G43" s="52" t="s">
        <v>246</v>
      </c>
      <c r="H43" s="62" t="s">
        <v>295</v>
      </c>
      <c r="I43" s="53">
        <v>1</v>
      </c>
      <c r="J43" s="51">
        <v>0.01</v>
      </c>
      <c r="K43" s="51">
        <f t="shared" ref="K43:K65" si="1">J43*I43</f>
        <v>0.01</v>
      </c>
    </row>
    <row r="44" spans="1:11" s="25" customFormat="1" x14ac:dyDescent="0.3">
      <c r="A44" s="62" t="s">
        <v>47</v>
      </c>
      <c r="B44" s="52" t="s">
        <v>77</v>
      </c>
      <c r="C44" s="52" t="s">
        <v>125</v>
      </c>
      <c r="D44" s="52" t="s">
        <v>157</v>
      </c>
      <c r="E44" s="52" t="s">
        <v>202</v>
      </c>
      <c r="F44" s="52">
        <v>2059282</v>
      </c>
      <c r="G44" s="52" t="s">
        <v>247</v>
      </c>
      <c r="H44" s="62" t="s">
        <v>296</v>
      </c>
      <c r="I44" s="53">
        <v>2</v>
      </c>
      <c r="J44" s="51">
        <v>0.01</v>
      </c>
      <c r="K44" s="51">
        <f t="shared" si="1"/>
        <v>0.02</v>
      </c>
    </row>
    <row r="45" spans="1:11" s="25" customFormat="1" x14ac:dyDescent="0.3">
      <c r="A45" s="62" t="s">
        <v>48</v>
      </c>
      <c r="B45" s="52" t="s">
        <v>77</v>
      </c>
      <c r="C45" s="63" t="s">
        <v>126</v>
      </c>
      <c r="D45" s="64" t="s">
        <v>157</v>
      </c>
      <c r="E45" s="64" t="s">
        <v>203</v>
      </c>
      <c r="F45" s="64">
        <v>2303076</v>
      </c>
      <c r="G45" s="52" t="s">
        <v>248</v>
      </c>
      <c r="H45" s="62" t="s">
        <v>297</v>
      </c>
      <c r="I45" s="53">
        <v>2</v>
      </c>
      <c r="J45" s="51">
        <v>0.01</v>
      </c>
      <c r="K45" s="51">
        <f t="shared" si="1"/>
        <v>0.02</v>
      </c>
    </row>
    <row r="46" spans="1:11" s="25" customFormat="1" x14ac:dyDescent="0.3">
      <c r="A46" s="62" t="s">
        <v>49</v>
      </c>
      <c r="B46" s="52" t="s">
        <v>77</v>
      </c>
      <c r="C46" s="52" t="s">
        <v>127</v>
      </c>
      <c r="D46" s="52" t="s">
        <v>157</v>
      </c>
      <c r="E46" s="52" t="s">
        <v>204</v>
      </c>
      <c r="F46" s="52">
        <v>2303052</v>
      </c>
      <c r="G46" s="52" t="s">
        <v>249</v>
      </c>
      <c r="H46" s="62" t="s">
        <v>298</v>
      </c>
      <c r="I46" s="53">
        <v>2</v>
      </c>
      <c r="J46" s="51">
        <v>0.01</v>
      </c>
      <c r="K46" s="51">
        <f t="shared" si="1"/>
        <v>0.02</v>
      </c>
    </row>
    <row r="47" spans="1:11" s="25" customFormat="1" x14ac:dyDescent="0.3">
      <c r="A47" s="62" t="s">
        <v>50</v>
      </c>
      <c r="B47" s="52" t="s">
        <v>78</v>
      </c>
      <c r="C47" s="63" t="s">
        <v>128</v>
      </c>
      <c r="D47" s="64" t="s">
        <v>158</v>
      </c>
      <c r="E47" s="64" t="s">
        <v>205</v>
      </c>
      <c r="F47" s="64">
        <v>3780596</v>
      </c>
      <c r="G47" s="52" t="s">
        <v>250</v>
      </c>
      <c r="H47" s="62" t="s">
        <v>299</v>
      </c>
      <c r="I47" s="53">
        <v>2</v>
      </c>
      <c r="J47" s="51">
        <v>0.02</v>
      </c>
      <c r="K47" s="51">
        <f t="shared" si="1"/>
        <v>0.04</v>
      </c>
    </row>
    <row r="48" spans="1:11" s="25" customFormat="1" x14ac:dyDescent="0.3">
      <c r="A48" s="62" t="s">
        <v>51</v>
      </c>
      <c r="B48" s="52" t="s">
        <v>79</v>
      </c>
      <c r="C48" s="52" t="s">
        <v>129</v>
      </c>
      <c r="D48" s="52" t="s">
        <v>159</v>
      </c>
      <c r="E48" s="52" t="s">
        <v>206</v>
      </c>
      <c r="F48" s="52">
        <v>2673883</v>
      </c>
      <c r="G48" s="52" t="s">
        <v>251</v>
      </c>
      <c r="H48" s="76" t="s">
        <v>300</v>
      </c>
      <c r="I48" s="53">
        <v>1</v>
      </c>
      <c r="J48" s="51">
        <v>0.56999999999999995</v>
      </c>
      <c r="K48" s="51">
        <f t="shared" si="1"/>
        <v>0.56999999999999995</v>
      </c>
    </row>
    <row r="49" spans="1:11" s="25" customFormat="1" x14ac:dyDescent="0.3">
      <c r="A49" s="62" t="s">
        <v>52</v>
      </c>
      <c r="B49" s="52" t="s">
        <v>80</v>
      </c>
      <c r="C49" s="63" t="s">
        <v>130</v>
      </c>
      <c r="D49" s="64" t="s">
        <v>160</v>
      </c>
      <c r="E49" s="64" t="s">
        <v>207</v>
      </c>
      <c r="F49" s="64"/>
      <c r="G49" s="52" t="s">
        <v>252</v>
      </c>
      <c r="H49" s="76" t="s">
        <v>301</v>
      </c>
      <c r="I49" s="53">
        <v>1</v>
      </c>
      <c r="J49" s="51">
        <v>2.54</v>
      </c>
      <c r="K49" s="51">
        <f t="shared" si="1"/>
        <v>2.54</v>
      </c>
    </row>
    <row r="50" spans="1:11" s="25" customFormat="1" x14ac:dyDescent="0.3">
      <c r="A50" s="62" t="s">
        <v>53</v>
      </c>
      <c r="B50" s="52" t="s">
        <v>81</v>
      </c>
      <c r="C50" s="52" t="s">
        <v>131</v>
      </c>
      <c r="D50" s="52" t="s">
        <v>161</v>
      </c>
      <c r="E50" s="52"/>
      <c r="F50" s="52"/>
      <c r="G50" s="52" t="s">
        <v>253</v>
      </c>
      <c r="H50" s="76" t="s">
        <v>302</v>
      </c>
      <c r="I50" s="53">
        <v>1</v>
      </c>
      <c r="J50" s="51">
        <v>3.94</v>
      </c>
      <c r="K50" s="51">
        <f t="shared" si="1"/>
        <v>3.94</v>
      </c>
    </row>
    <row r="51" spans="1:11" s="25" customFormat="1" x14ac:dyDescent="0.3">
      <c r="A51" s="62" t="s">
        <v>54</v>
      </c>
      <c r="B51" s="52" t="s">
        <v>82</v>
      </c>
      <c r="C51" s="63" t="s">
        <v>132</v>
      </c>
      <c r="D51" s="64" t="s">
        <v>162</v>
      </c>
      <c r="E51" s="64" t="s">
        <v>208</v>
      </c>
      <c r="F51" s="64"/>
      <c r="G51" s="52" t="s">
        <v>254</v>
      </c>
      <c r="H51" s="76" t="s">
        <v>303</v>
      </c>
      <c r="I51" s="53">
        <v>1</v>
      </c>
      <c r="J51" s="51">
        <v>2.94</v>
      </c>
      <c r="K51" s="51">
        <f t="shared" si="1"/>
        <v>2.94</v>
      </c>
    </row>
    <row r="52" spans="1:11" s="25" customFormat="1" x14ac:dyDescent="0.3">
      <c r="A52" s="62" t="s">
        <v>55</v>
      </c>
      <c r="B52" s="52" t="s">
        <v>83</v>
      </c>
      <c r="C52" s="52" t="s">
        <v>133</v>
      </c>
      <c r="D52" s="52" t="s">
        <v>162</v>
      </c>
      <c r="E52" s="52" t="s">
        <v>209</v>
      </c>
      <c r="F52" s="52">
        <v>2763381</v>
      </c>
      <c r="G52" s="52" t="s">
        <v>255</v>
      </c>
      <c r="H52" s="76" t="s">
        <v>304</v>
      </c>
      <c r="I52" s="53">
        <v>1</v>
      </c>
      <c r="J52" s="51">
        <v>1.04</v>
      </c>
      <c r="K52" s="51">
        <f t="shared" si="1"/>
        <v>1.04</v>
      </c>
    </row>
    <row r="53" spans="1:11" s="25" customFormat="1" x14ac:dyDescent="0.3">
      <c r="A53" s="62" t="s">
        <v>56</v>
      </c>
      <c r="B53" s="52" t="s">
        <v>84</v>
      </c>
      <c r="C53" s="63" t="s">
        <v>134</v>
      </c>
      <c r="D53" s="64" t="s">
        <v>163</v>
      </c>
      <c r="E53" s="64" t="s">
        <v>210</v>
      </c>
      <c r="F53" s="64"/>
      <c r="G53" s="52" t="s">
        <v>256</v>
      </c>
      <c r="H53" s="76" t="s">
        <v>305</v>
      </c>
      <c r="I53" s="53">
        <v>1</v>
      </c>
      <c r="J53" s="51">
        <v>3.76</v>
      </c>
      <c r="K53" s="51">
        <f t="shared" si="1"/>
        <v>3.76</v>
      </c>
    </row>
    <row r="54" spans="1:11" s="25" customFormat="1" x14ac:dyDescent="0.3">
      <c r="A54" s="62" t="s">
        <v>57</v>
      </c>
      <c r="B54" s="52" t="s">
        <v>85</v>
      </c>
      <c r="C54" s="52" t="s">
        <v>135</v>
      </c>
      <c r="D54" s="52" t="s">
        <v>164</v>
      </c>
      <c r="E54" s="52"/>
      <c r="F54" s="52">
        <v>3551809</v>
      </c>
      <c r="G54" s="52" t="s">
        <v>257</v>
      </c>
      <c r="H54" s="76" t="s">
        <v>306</v>
      </c>
      <c r="I54" s="53">
        <v>1</v>
      </c>
      <c r="J54" s="51">
        <v>7.43</v>
      </c>
      <c r="K54" s="51">
        <f t="shared" si="1"/>
        <v>7.43</v>
      </c>
    </row>
    <row r="55" spans="1:11" s="25" customFormat="1" x14ac:dyDescent="0.3">
      <c r="A55" s="62" t="s">
        <v>58</v>
      </c>
      <c r="B55" s="52" t="s">
        <v>86</v>
      </c>
      <c r="C55" s="63" t="s">
        <v>136</v>
      </c>
      <c r="D55" s="64" t="s">
        <v>165</v>
      </c>
      <c r="E55" s="64" t="s">
        <v>211</v>
      </c>
      <c r="F55" s="64"/>
      <c r="G55" s="52" t="s">
        <v>258</v>
      </c>
      <c r="H55" s="76" t="s">
        <v>307</v>
      </c>
      <c r="I55" s="53">
        <v>1</v>
      </c>
      <c r="J55" s="51">
        <v>0.87</v>
      </c>
      <c r="K55" s="51">
        <f t="shared" si="1"/>
        <v>0.87</v>
      </c>
    </row>
    <row r="56" spans="1:11" s="25" customFormat="1" x14ac:dyDescent="0.3">
      <c r="A56" s="62" t="s">
        <v>59</v>
      </c>
      <c r="B56" s="52" t="s">
        <v>87</v>
      </c>
      <c r="C56" s="52" t="s">
        <v>137</v>
      </c>
      <c r="D56" s="52" t="s">
        <v>166</v>
      </c>
      <c r="E56" s="52"/>
      <c r="F56" s="52"/>
      <c r="G56" s="52"/>
      <c r="H56" s="76" t="s">
        <v>308</v>
      </c>
      <c r="I56" s="53">
        <v>1</v>
      </c>
      <c r="J56" s="51">
        <v>6.97</v>
      </c>
      <c r="K56" s="51">
        <f t="shared" si="1"/>
        <v>6.97</v>
      </c>
    </row>
    <row r="57" spans="1:11" s="25" customFormat="1" x14ac:dyDescent="0.3">
      <c r="A57" s="62" t="s">
        <v>60</v>
      </c>
      <c r="B57" s="52" t="s">
        <v>88</v>
      </c>
      <c r="C57" s="63">
        <v>436500315</v>
      </c>
      <c r="D57" s="64" t="s">
        <v>167</v>
      </c>
      <c r="E57" s="64" t="s">
        <v>212</v>
      </c>
      <c r="F57" s="64">
        <v>1654451</v>
      </c>
      <c r="G57" s="52" t="s">
        <v>259</v>
      </c>
      <c r="H57" s="76" t="s">
        <v>309</v>
      </c>
      <c r="I57" s="53">
        <v>1</v>
      </c>
      <c r="J57" s="51">
        <v>0.38</v>
      </c>
      <c r="K57" s="51">
        <f t="shared" si="1"/>
        <v>0.38</v>
      </c>
    </row>
    <row r="58" spans="1:11" s="25" customFormat="1" x14ac:dyDescent="0.3">
      <c r="A58" s="62" t="s">
        <v>61</v>
      </c>
      <c r="B58" s="52" t="s">
        <v>89</v>
      </c>
      <c r="C58" s="52" t="s">
        <v>138</v>
      </c>
      <c r="D58" s="52" t="s">
        <v>168</v>
      </c>
      <c r="E58" s="52"/>
      <c r="F58" s="52">
        <v>3728524</v>
      </c>
      <c r="G58" s="52" t="s">
        <v>260</v>
      </c>
      <c r="H58" s="76" t="s">
        <v>310</v>
      </c>
      <c r="I58" s="53">
        <v>1</v>
      </c>
      <c r="J58" s="51">
        <v>11.17</v>
      </c>
      <c r="K58" s="51">
        <f t="shared" si="1"/>
        <v>11.17</v>
      </c>
    </row>
    <row r="59" spans="1:11" s="25" customFormat="1" x14ac:dyDescent="0.3">
      <c r="A59" s="62" t="s">
        <v>62</v>
      </c>
      <c r="B59" s="52" t="s">
        <v>90</v>
      </c>
      <c r="C59" s="63" t="s">
        <v>139</v>
      </c>
      <c r="D59" s="64" t="s">
        <v>169</v>
      </c>
      <c r="E59" s="64"/>
      <c r="F59" s="64">
        <v>3014323</v>
      </c>
      <c r="G59" s="52" t="s">
        <v>261</v>
      </c>
      <c r="H59" s="76"/>
      <c r="I59" s="53">
        <v>1</v>
      </c>
      <c r="J59" s="51">
        <v>12.83</v>
      </c>
      <c r="K59" s="51">
        <f t="shared" si="1"/>
        <v>12.83</v>
      </c>
    </row>
    <row r="60" spans="1:11" s="25" customFormat="1" x14ac:dyDescent="0.3">
      <c r="A60" s="62" t="s">
        <v>63</v>
      </c>
      <c r="B60" s="52" t="s">
        <v>91</v>
      </c>
      <c r="C60" s="52" t="s">
        <v>140</v>
      </c>
      <c r="D60" s="52" t="s">
        <v>170</v>
      </c>
      <c r="E60" s="52"/>
      <c r="F60" s="52">
        <v>1885915</v>
      </c>
      <c r="G60" s="52" t="s">
        <v>262</v>
      </c>
      <c r="H60" s="76" t="s">
        <v>311</v>
      </c>
      <c r="I60" s="53">
        <v>1</v>
      </c>
      <c r="J60" s="51">
        <v>2.89</v>
      </c>
      <c r="K60" s="51">
        <f t="shared" si="1"/>
        <v>2.89</v>
      </c>
    </row>
    <row r="61" spans="1:11" s="25" customFormat="1" x14ac:dyDescent="0.3">
      <c r="A61" s="62" t="s">
        <v>316</v>
      </c>
      <c r="B61" s="52" t="s">
        <v>325</v>
      </c>
      <c r="C61" s="52" t="s">
        <v>317</v>
      </c>
      <c r="D61" s="52"/>
      <c r="E61" s="52"/>
      <c r="F61" s="52">
        <v>2904345</v>
      </c>
      <c r="G61" s="52" t="s">
        <v>319</v>
      </c>
      <c r="H61" s="76" t="s">
        <v>318</v>
      </c>
      <c r="I61" s="53">
        <v>1</v>
      </c>
      <c r="J61" s="51">
        <v>21.23</v>
      </c>
      <c r="K61" s="51">
        <f t="shared" si="1"/>
        <v>21.23</v>
      </c>
    </row>
    <row r="62" spans="1:11" s="25" customFormat="1" x14ac:dyDescent="0.3">
      <c r="A62" s="62" t="s">
        <v>324</v>
      </c>
      <c r="B62" s="52" t="s">
        <v>327</v>
      </c>
      <c r="C62" s="52" t="s">
        <v>326</v>
      </c>
      <c r="D62" s="52"/>
      <c r="E62" s="52"/>
      <c r="F62" s="52">
        <v>2991687</v>
      </c>
      <c r="G62" s="52" t="s">
        <v>329</v>
      </c>
      <c r="H62" s="76" t="s">
        <v>328</v>
      </c>
      <c r="I62" s="53">
        <v>1</v>
      </c>
      <c r="J62" s="51">
        <v>3.8</v>
      </c>
      <c r="K62" s="51">
        <f t="shared" si="1"/>
        <v>3.8</v>
      </c>
    </row>
    <row r="63" spans="1:11" s="25" customFormat="1" x14ac:dyDescent="0.3">
      <c r="A63" s="62" t="s">
        <v>320</v>
      </c>
      <c r="B63" s="52" t="s">
        <v>321</v>
      </c>
      <c r="C63" s="52">
        <v>2147501032</v>
      </c>
      <c r="D63" s="52"/>
      <c r="E63" s="52"/>
      <c r="F63" s="52">
        <v>3526486</v>
      </c>
      <c r="G63" s="52" t="s">
        <v>323</v>
      </c>
      <c r="H63" s="76" t="s">
        <v>322</v>
      </c>
      <c r="I63" s="53">
        <v>1</v>
      </c>
      <c r="J63" s="51">
        <v>3.06</v>
      </c>
      <c r="K63" s="51">
        <f t="shared" si="1"/>
        <v>3.06</v>
      </c>
    </row>
    <row r="64" spans="1:11" s="25" customFormat="1" ht="74.599999999999994" x14ac:dyDescent="0.3">
      <c r="A64" s="62" t="s">
        <v>330</v>
      </c>
      <c r="B64" s="52" t="s">
        <v>332</v>
      </c>
      <c r="C64" s="52" t="s">
        <v>331</v>
      </c>
      <c r="D64" s="52"/>
      <c r="E64" s="52"/>
      <c r="F64" s="52"/>
      <c r="G64" s="52"/>
      <c r="H64" s="62"/>
      <c r="I64" s="53">
        <v>1</v>
      </c>
      <c r="J64" s="51">
        <v>7.15</v>
      </c>
      <c r="K64" s="51">
        <f t="shared" si="1"/>
        <v>7.15</v>
      </c>
    </row>
    <row r="65" spans="1:12" s="25" customFormat="1" ht="24.9" x14ac:dyDescent="0.3">
      <c r="A65" s="62" t="s">
        <v>333</v>
      </c>
      <c r="B65" s="52" t="s">
        <v>335</v>
      </c>
      <c r="C65" s="52" t="s">
        <v>334</v>
      </c>
      <c r="D65" s="52"/>
      <c r="E65" s="52"/>
      <c r="F65" s="52"/>
      <c r="G65" s="52"/>
      <c r="H65" s="62"/>
      <c r="I65" s="53">
        <v>1</v>
      </c>
      <c r="J65" s="51">
        <v>0.62</v>
      </c>
      <c r="K65" s="51">
        <f t="shared" si="1"/>
        <v>0.62</v>
      </c>
    </row>
    <row r="66" spans="1:12" ht="12.9" thickBot="1" x14ac:dyDescent="0.35">
      <c r="A66" s="47"/>
      <c r="B66" s="48"/>
      <c r="C66" s="49"/>
      <c r="D66" s="49"/>
      <c r="E66" s="49"/>
      <c r="F66" s="49"/>
      <c r="G66" s="49"/>
      <c r="H66" s="49"/>
      <c r="I66" s="49"/>
      <c r="J66" s="65"/>
      <c r="K66" s="66">
        <f>SUM(K11:K65)</f>
        <v>97.370000000000019</v>
      </c>
    </row>
    <row r="67" spans="1:12" customFormat="1" ht="13.75" customHeight="1" thickTop="1" x14ac:dyDescent="0.3">
      <c r="A67" s="34" t="s">
        <v>3</v>
      </c>
      <c r="B67" s="28"/>
      <c r="C67" s="28"/>
      <c r="D67" s="28"/>
      <c r="E67" s="28"/>
      <c r="F67" s="28"/>
      <c r="G67" s="46"/>
      <c r="H67" s="46"/>
      <c r="I67" s="46"/>
      <c r="J67" s="46"/>
      <c r="K67" s="36"/>
      <c r="L67" s="26" t="s">
        <v>2</v>
      </c>
    </row>
    <row r="68" spans="1:12" customFormat="1" ht="13" customHeight="1" x14ac:dyDescent="0.3">
      <c r="A68" s="70" t="s">
        <v>11</v>
      </c>
      <c r="B68" s="39"/>
      <c r="C68" s="39"/>
      <c r="D68" s="61"/>
      <c r="E68" s="61"/>
      <c r="F68" s="61"/>
      <c r="G68" s="71" t="s">
        <v>12</v>
      </c>
      <c r="H68" s="50"/>
      <c r="I68" s="50"/>
      <c r="J68" s="50"/>
      <c r="K68" s="40"/>
      <c r="L68" s="27"/>
    </row>
    <row r="69" spans="1:12" customFormat="1" ht="13" customHeight="1" x14ac:dyDescent="0.3">
      <c r="A69" s="35"/>
      <c r="B69" s="31"/>
      <c r="C69" s="31"/>
      <c r="D69" s="28"/>
      <c r="E69" s="28"/>
      <c r="F69" s="28"/>
      <c r="G69" s="72" t="s">
        <v>12</v>
      </c>
      <c r="H69" s="26"/>
      <c r="I69" s="26"/>
      <c r="J69" s="26"/>
      <c r="K69" s="36"/>
      <c r="L69" s="27"/>
    </row>
    <row r="70" spans="1:12" customFormat="1" x14ac:dyDescent="0.3">
      <c r="A70" s="35"/>
      <c r="B70" s="31"/>
      <c r="C70" s="31"/>
      <c r="D70" s="28"/>
      <c r="E70" s="28"/>
      <c r="F70" s="28"/>
      <c r="G70" s="72" t="s">
        <v>12</v>
      </c>
      <c r="H70" s="26"/>
      <c r="I70" s="26"/>
      <c r="J70" s="26"/>
      <c r="K70" s="36"/>
      <c r="L70" s="27"/>
    </row>
    <row r="71" spans="1:12" customFormat="1" ht="13.2" customHeight="1" x14ac:dyDescent="0.3">
      <c r="A71" s="35"/>
      <c r="B71" s="31"/>
      <c r="C71" s="31"/>
      <c r="D71" s="28"/>
      <c r="E71" s="28"/>
      <c r="F71" s="28"/>
      <c r="G71" s="72" t="s">
        <v>12</v>
      </c>
      <c r="H71" s="26"/>
      <c r="I71" s="26"/>
      <c r="J71" s="77"/>
      <c r="K71" s="36"/>
      <c r="L71" s="27"/>
    </row>
    <row r="72" spans="1:12" customFormat="1" ht="13.2" customHeight="1" x14ac:dyDescent="0.3">
      <c r="A72" s="37"/>
      <c r="B72" s="41"/>
      <c r="C72" s="41"/>
      <c r="D72" s="29"/>
      <c r="E72" s="29"/>
      <c r="F72" s="29"/>
      <c r="G72" s="73" t="s">
        <v>12</v>
      </c>
      <c r="H72" s="30"/>
      <c r="I72" s="30"/>
      <c r="J72" s="78"/>
      <c r="K72" s="38"/>
      <c r="L72" s="27"/>
    </row>
    <row r="73" spans="1:12" customFormat="1" x14ac:dyDescent="0.3">
      <c r="A73" s="37"/>
      <c r="B73" s="29"/>
      <c r="C73" s="29"/>
      <c r="D73" s="29"/>
      <c r="E73" s="29"/>
      <c r="F73" s="29"/>
      <c r="G73" s="30"/>
      <c r="H73" s="30"/>
      <c r="I73" s="30"/>
      <c r="J73" s="30"/>
      <c r="K73" s="38"/>
      <c r="L73" s="27"/>
    </row>
    <row r="74" spans="1:12" customFormat="1" ht="13" customHeight="1" x14ac:dyDescent="0.3">
      <c r="A74" s="14"/>
      <c r="B74" s="15"/>
      <c r="C74" s="15"/>
      <c r="D74" s="15"/>
      <c r="E74" s="15"/>
      <c r="F74" s="15"/>
      <c r="G74" s="16"/>
      <c r="H74" s="16"/>
      <c r="I74" s="16"/>
      <c r="J74" s="16"/>
      <c r="K74" s="17"/>
      <c r="L74" s="27"/>
    </row>
    <row r="75" spans="1:12" customFormat="1" ht="13" customHeight="1" x14ac:dyDescent="0.3">
      <c r="A75" s="18"/>
      <c r="B75" s="19"/>
      <c r="C75" s="19"/>
      <c r="D75" s="19"/>
      <c r="E75" s="19"/>
      <c r="F75" s="19"/>
      <c r="G75" s="20"/>
      <c r="H75" s="20"/>
      <c r="I75" s="20"/>
      <c r="J75" s="20"/>
      <c r="K75" s="21"/>
      <c r="L75" s="27"/>
    </row>
  </sheetData>
  <mergeCells count="1">
    <mergeCell ref="J71:J72"/>
  </mergeCells>
  <phoneticPr fontId="0" type="noConversion"/>
  <pageMargins left="0.62992125984251968" right="3.937007874015748E-2" top="0.74803149606299213" bottom="0.74803149606299213" header="0.31496062992125984" footer="0.31496062992125984"/>
  <pageSetup paperSize="9" scale="46" orientation="landscape" verticalDpi="200" r:id="rId1"/>
  <headerFooter alignWithMargins="0">
    <oddFooter>&amp;L&amp;8&amp;D&amp;R&amp;8
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Florian Baumgartner</dc:creator>
  <cp:lastModifiedBy>Florian Baumgartner</cp:lastModifiedBy>
  <cp:lastPrinted>2021-10-24T14:30:07Z</cp:lastPrinted>
  <dcterms:created xsi:type="dcterms:W3CDTF">2000-10-27T00:30:29Z</dcterms:created>
  <dcterms:modified xsi:type="dcterms:W3CDTF">2021-11-24T10:24:49Z</dcterms:modified>
</cp:coreProperties>
</file>