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Sachin Data\YouTube Content\Study Material\Excel Noted for Youtube\"/>
    </mc:Choice>
  </mc:AlternateContent>
  <xr:revisionPtr revIDLastSave="0" documentId="13_ncr:1_{EA22D373-A1BF-45BF-BF8B-4E4AB9013417}" xr6:coauthVersionLast="47" xr6:coauthVersionMax="47" xr10:uidLastSave="{00000000-0000-0000-0000-000000000000}"/>
  <bookViews>
    <workbookView xWindow="-108" yWindow="-108" windowWidth="23256" windowHeight="12576" xr2:uid="{1051F444-B7AA-4E95-AD64-96161F94B12D}"/>
  </bookViews>
  <sheets>
    <sheet name="Lookup" sheetId="4" r:id="rId1"/>
  </sheets>
  <definedNames>
    <definedName name="_xlnm._FilterDatabase" localSheetId="0" hidden="1">Lookup!$A$129:$B$133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9" i="4" l="1"/>
  <c r="B138" i="4"/>
  <c r="B137" i="4"/>
  <c r="C123" i="4" a="1"/>
  <c r="C123" i="4" s="1"/>
  <c r="C124" i="4" a="1"/>
  <c r="C124" i="4"/>
  <c r="B106" i="4"/>
  <c r="B107" i="4"/>
  <c r="B118" i="4"/>
  <c r="C101" i="4"/>
  <c r="C102" i="4"/>
  <c r="D102" i="4"/>
  <c r="E102" i="4"/>
  <c r="D101" i="4"/>
  <c r="E101" i="4"/>
  <c r="B94" i="4"/>
  <c r="C94" i="4"/>
  <c r="D94" i="4"/>
  <c r="C95" i="4"/>
  <c r="D95" i="4"/>
  <c r="B95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73" i="4"/>
  <c r="B64" i="4"/>
  <c r="B65" i="4"/>
  <c r="C65" i="4"/>
  <c r="D65" i="4"/>
  <c r="E65" i="4"/>
  <c r="B66" i="4"/>
  <c r="C66" i="4"/>
  <c r="D66" i="4"/>
  <c r="E66" i="4"/>
  <c r="B67" i="4"/>
  <c r="C67" i="4"/>
  <c r="D67" i="4"/>
  <c r="E67" i="4"/>
  <c r="B68" i="4"/>
  <c r="C68" i="4"/>
  <c r="D68" i="4"/>
  <c r="E68" i="4"/>
  <c r="C64" i="4"/>
  <c r="D64" i="4"/>
  <c r="E64" i="4"/>
  <c r="B55" i="4"/>
  <c r="B46" i="4"/>
  <c r="B39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B56" i="4"/>
  <c r="B57" i="4"/>
  <c r="B58" i="4"/>
  <c r="B59" i="4"/>
  <c r="D46" i="4"/>
  <c r="D47" i="4"/>
  <c r="D48" i="4"/>
  <c r="D49" i="4"/>
  <c r="C46" i="4"/>
  <c r="C47" i="4"/>
  <c r="C48" i="4"/>
  <c r="C49" i="4"/>
  <c r="B47" i="4"/>
  <c r="B48" i="4"/>
  <c r="B49" i="4"/>
  <c r="C40" i="4"/>
  <c r="C41" i="4"/>
  <c r="C42" i="4"/>
  <c r="C39" i="4"/>
  <c r="B40" i="4"/>
  <c r="B41" i="4"/>
  <c r="B42" i="4"/>
  <c r="B18" i="4"/>
  <c r="B13" i="4"/>
</calcChain>
</file>

<file path=xl/sharedStrings.xml><?xml version="1.0" encoding="utf-8"?>
<sst xmlns="http://schemas.openxmlformats.org/spreadsheetml/2006/main" count="158" uniqueCount="98">
  <si>
    <t>Marks</t>
  </si>
  <si>
    <t>Lookup Function</t>
  </si>
  <si>
    <t>Enrollment No</t>
  </si>
  <si>
    <t>Candidate Name</t>
  </si>
  <si>
    <t>Birth Date</t>
  </si>
  <si>
    <t>Father Name</t>
  </si>
  <si>
    <t>Paper-1</t>
  </si>
  <si>
    <t xml:space="preserve">AAFREEN                              </t>
  </si>
  <si>
    <t>26-01-2003</t>
  </si>
  <si>
    <t xml:space="preserve">JAHANGEER                          </t>
  </si>
  <si>
    <t>V0001001</t>
  </si>
  <si>
    <t xml:space="preserve">AAFREEN  </t>
  </si>
  <si>
    <t>25-02-2003</t>
  </si>
  <si>
    <t>AAFTAB</t>
  </si>
  <si>
    <t xml:space="preserve">AAFREEN JEBA  </t>
  </si>
  <si>
    <t>16-05-2004</t>
  </si>
  <si>
    <t>RAHESUDEEN</t>
  </si>
  <si>
    <t>V0001027</t>
  </si>
  <si>
    <t xml:space="preserve">AARTI  </t>
  </si>
  <si>
    <t>16-09-2002</t>
  </si>
  <si>
    <t>KIRAN PAL</t>
  </si>
  <si>
    <t>16-04-2001</t>
  </si>
  <si>
    <t>VIJAYPAL</t>
  </si>
  <si>
    <t xml:space="preserve">ANSHU RANI  </t>
  </si>
  <si>
    <t>15-12-2002</t>
  </si>
  <si>
    <t xml:space="preserve">RAM KISHAN                         </t>
  </si>
  <si>
    <t xml:space="preserve">BHAVNA  </t>
  </si>
  <si>
    <t>03-08-2001</t>
  </si>
  <si>
    <t>VIJENDRA</t>
  </si>
  <si>
    <t xml:space="preserve">CHAMA  </t>
  </si>
  <si>
    <t>05-10-2004</t>
  </si>
  <si>
    <t>KRISHANPAL</t>
  </si>
  <si>
    <t xml:space="preserve">GEETIKA  </t>
  </si>
  <si>
    <t>29-06-2003</t>
  </si>
  <si>
    <t>ARVIND</t>
  </si>
  <si>
    <t xml:space="preserve">GUNJAN RUHELA  </t>
  </si>
  <si>
    <t>14-07-2003</t>
  </si>
  <si>
    <t>RAJEEV KUMAR RUHELA</t>
  </si>
  <si>
    <t xml:space="preserve">HIMANI KUSHWAH  </t>
  </si>
  <si>
    <t>15-09-2001</t>
  </si>
  <si>
    <t>RAKESH KUSHWAH</t>
  </si>
  <si>
    <t xml:space="preserve">IQRA  </t>
  </si>
  <si>
    <t>13-07-2007</t>
  </si>
  <si>
    <t>SHAKEEL AHMAD</t>
  </si>
  <si>
    <t>Vlookup using match function</t>
  </si>
  <si>
    <t>Name</t>
  </si>
  <si>
    <t>Ram</t>
  </si>
  <si>
    <t>Sita</t>
  </si>
  <si>
    <t>Arun</t>
  </si>
  <si>
    <t>Choose</t>
  </si>
  <si>
    <t>Grade</t>
  </si>
  <si>
    <t>Sales</t>
  </si>
  <si>
    <t>A</t>
  </si>
  <si>
    <t>Bed Sheets</t>
  </si>
  <si>
    <t>B</t>
  </si>
  <si>
    <t>Towels</t>
  </si>
  <si>
    <t>C</t>
  </si>
  <si>
    <t>Vechicle</t>
  </si>
  <si>
    <t>Grocery</t>
  </si>
  <si>
    <t>Wheels</t>
  </si>
  <si>
    <t>CustomerID</t>
  </si>
  <si>
    <t>TaxAmt</t>
  </si>
  <si>
    <t>Freight</t>
  </si>
  <si>
    <t>HLOOKUP</t>
  </si>
  <si>
    <t>Sr.No</t>
  </si>
  <si>
    <t>Hlookup using match</t>
  </si>
  <si>
    <t>Match</t>
  </si>
  <si>
    <t>SalesPersonID</t>
  </si>
  <si>
    <t>ShipToAddressID</t>
  </si>
  <si>
    <t>TotalDue</t>
  </si>
  <si>
    <t>ModifiedDate</t>
  </si>
  <si>
    <t>MATCH</t>
  </si>
  <si>
    <t>Date of Reg</t>
  </si>
  <si>
    <t>Ritu</t>
  </si>
  <si>
    <t>Gita</t>
  </si>
  <si>
    <t>James</t>
  </si>
  <si>
    <t>INDEX</t>
  </si>
  <si>
    <t>Index</t>
  </si>
  <si>
    <t>Index show second row of second column like matrix</t>
  </si>
  <si>
    <t xml:space="preserve">Advance Lookup Function </t>
  </si>
  <si>
    <t>Unique Table</t>
  </si>
  <si>
    <t xml:space="preserve">Vlookup with single Criteria using choose function </t>
  </si>
  <si>
    <t xml:space="preserve">Vlookup with Multiple Criteria using choose function </t>
  </si>
  <si>
    <t>Ctrl+Shift+Enter</t>
  </si>
  <si>
    <t>Lookup</t>
  </si>
  <si>
    <t xml:space="preserve">Also Checking the ascending order </t>
  </si>
  <si>
    <t>VLOOKUP</t>
  </si>
  <si>
    <t>VLOOKUP($A39,$A$22:$E$34,2,FALSE)</t>
  </si>
  <si>
    <t>VLOOKUP($A46,$A$22:$E$34,MATCH(B$45,$A$21:$E$21,0),FALSE)</t>
  </si>
  <si>
    <t>HLOOKUP(B$54,$A$21:$E$34,$A55,FALSE)</t>
  </si>
  <si>
    <t>HLOOKUP(B$63,$A$21:$E$34,MATCH($A64,$A$21:$A$34,0),FALSE)</t>
  </si>
  <si>
    <t>Vlookup with Match and Single Criteria</t>
  </si>
  <si>
    <t>VLOOKUP($A94,$B$73:$H$88,MATCH(B$93,$B$72:$H$72,0),FALSE)</t>
  </si>
  <si>
    <t>Vlookup with Match and Multiple Criteria</t>
  </si>
  <si>
    <t>VLOOKUP($A101&amp;$B101,$A$73:$H$88,MATCH(C$100,$A$72:$H$72,0),FALSE)</t>
  </si>
  <si>
    <t>VLOOKUP($A106,CHOOSE({1,2},$B$73:$B$88,$E$73:$E$88),2,FALSE)</t>
  </si>
  <si>
    <t>VLOOKUP($A123&amp;$B123,CHOOSE({1,2},$B$73:$B$88&amp;$H$73:$H$88,$E$73:$E$88),2,FALSE)</t>
  </si>
  <si>
    <t>LOOKUP(A137,$A$130:$A$133,$B$130:$B$133)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</si>
</sst>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1" fillId="0" borderId="0" xfId="0" applyFont="1"/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4" borderId="3" xfId="0" applyFont="1" applyFill="1" applyBorder="1"/>
    <xf numFmtId="0" fontId="3" fillId="4" borderId="4" xfId="0" applyFont="1" applyFill="1" applyBorder="1"/>
    <xf numFmtId="0" fontId="0" fillId="5" borderId="3" xfId="0" applyFill="1" applyBorder="1"/>
    <xf numFmtId="14" fontId="0" fillId="5" borderId="4" xfId="0" applyNumberFormat="1" applyFill="1" applyBorder="1" applyAlignment="1">
      <alignment horizontal="center"/>
    </xf>
    <xf numFmtId="0" fontId="0" fillId="0" borderId="3" xfId="0" applyBorder="1"/>
    <xf numFmtId="14" fontId="0" fillId="0" borderId="4" xfId="0" applyNumberForma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0" fontId="4" fillId="0" borderId="0" xfId="0" applyFont="1"/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  <xf numFmtId="0" fontId="3" fillId="4" borderId="1" xfId="0" applyFont="1" applyFill="1" applyBorder="1"/>
    <xf numFmtId="0" fontId="0" fillId="5" borderId="1" xfId="0" applyFill="1" applyBorder="1"/>
    <xf numFmtId="14" fontId="0" fillId="5" borderId="1" xfId="0" applyNumberForma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5" fillId="0" borderId="1" xfId="0" quotePrefix="1" applyFont="1" applyBorder="1" applyAlignment="1">
      <alignment horizontal="left"/>
    </xf>
    <xf numFmtId="0" fontId="2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9CA1-79CA-4B77-8DF1-4E8332353C19}">
  <sheetPr codeName="Sheet5"/>
  <dimension ref="A1:I140"/>
  <sheetViews>
    <sheetView tabSelected="1" topLeftCell="A142" zoomScale="130" zoomScaleNormal="130" workbookViewId="0">
      <selection activeCell="E128" sqref="E128"/>
    </sheetView>
  </sheetViews>
  <sheetFormatPr defaultRowHeight="14.4" x14ac:dyDescent="0.3"/>
  <cols>
    <col min="1" max="1" width="13.6640625" bestFit="1" customWidth="1"/>
    <col min="2" max="2" width="16.5546875" customWidth="1"/>
    <col min="3" max="3" width="14.44140625" customWidth="1"/>
    <col min="4" max="4" width="19.21875" customWidth="1"/>
    <col min="5" max="5" width="13.88671875" customWidth="1"/>
    <col min="8" max="8" width="13.33203125" customWidth="1"/>
    <col min="9" max="9" width="12.6640625" customWidth="1"/>
  </cols>
  <sheetData>
    <row r="1" spans="1:6" ht="21" x14ac:dyDescent="0.4">
      <c r="A1" s="37" t="s">
        <v>1</v>
      </c>
      <c r="B1" s="37"/>
      <c r="C1" s="37"/>
      <c r="D1" s="37"/>
      <c r="E1" s="37"/>
      <c r="F1" s="37"/>
    </row>
    <row r="3" spans="1:6" ht="15.6" x14ac:dyDescent="0.3">
      <c r="A3" s="38" t="s">
        <v>71</v>
      </c>
      <c r="B3" s="38"/>
    </row>
    <row r="5" spans="1:6" x14ac:dyDescent="0.3">
      <c r="A5" s="7" t="s">
        <v>45</v>
      </c>
      <c r="B5" s="19" t="s">
        <v>72</v>
      </c>
      <c r="C5" s="7" t="s">
        <v>0</v>
      </c>
    </row>
    <row r="6" spans="1:6" x14ac:dyDescent="0.3">
      <c r="A6" s="8" t="s">
        <v>18</v>
      </c>
      <c r="B6" s="20">
        <v>45017</v>
      </c>
      <c r="C6" s="21">
        <v>25</v>
      </c>
    </row>
    <row r="7" spans="1:6" x14ac:dyDescent="0.3">
      <c r="A7" s="8" t="s">
        <v>73</v>
      </c>
      <c r="B7" s="20">
        <v>45018</v>
      </c>
      <c r="C7" s="21">
        <v>35</v>
      </c>
    </row>
    <row r="8" spans="1:6" x14ac:dyDescent="0.3">
      <c r="A8" s="8" t="s">
        <v>29</v>
      </c>
      <c r="B8" s="20">
        <v>45019</v>
      </c>
      <c r="C8" s="21">
        <v>45</v>
      </c>
    </row>
    <row r="9" spans="1:6" x14ac:dyDescent="0.3">
      <c r="A9" s="7" t="s">
        <v>74</v>
      </c>
      <c r="B9" s="20">
        <v>45020</v>
      </c>
      <c r="C9" s="21">
        <v>60</v>
      </c>
    </row>
    <row r="10" spans="1:6" x14ac:dyDescent="0.3">
      <c r="A10" s="8" t="s">
        <v>73</v>
      </c>
      <c r="B10" s="20">
        <v>45021</v>
      </c>
      <c r="C10" s="21">
        <v>62</v>
      </c>
    </row>
    <row r="11" spans="1:6" x14ac:dyDescent="0.3">
      <c r="A11" s="22" t="s">
        <v>75</v>
      </c>
      <c r="B11" s="20">
        <v>45022</v>
      </c>
      <c r="C11" s="21">
        <v>80</v>
      </c>
    </row>
    <row r="13" spans="1:6" ht="15.6" x14ac:dyDescent="0.3">
      <c r="A13" s="35" t="s">
        <v>66</v>
      </c>
      <c r="B13" s="10">
        <f>MATCH(A7,A6:A11,0)</f>
        <v>2</v>
      </c>
    </row>
    <row r="16" spans="1:6" ht="15.6" x14ac:dyDescent="0.3">
      <c r="A16" s="35" t="s">
        <v>76</v>
      </c>
      <c r="B16" s="1"/>
    </row>
    <row r="18" spans="1:5" x14ac:dyDescent="0.3">
      <c r="A18" s="7" t="s">
        <v>77</v>
      </c>
      <c r="B18" s="23">
        <f>INDEX(A5:C11,2,2)</f>
        <v>45017</v>
      </c>
      <c r="C18" t="s">
        <v>78</v>
      </c>
    </row>
    <row r="21" spans="1:5" x14ac:dyDescent="0.3">
      <c r="A21" s="3" t="s">
        <v>2</v>
      </c>
      <c r="B21" s="3" t="s">
        <v>3</v>
      </c>
      <c r="C21" s="3" t="s">
        <v>4</v>
      </c>
      <c r="D21" s="3" t="s">
        <v>5</v>
      </c>
      <c r="E21" s="3" t="s">
        <v>6</v>
      </c>
    </row>
    <row r="22" spans="1:5" x14ac:dyDescent="0.3">
      <c r="A22" s="36">
        <v>21115073</v>
      </c>
      <c r="B22" s="4" t="s">
        <v>7</v>
      </c>
      <c r="C22" s="4" t="s">
        <v>8</v>
      </c>
      <c r="D22" s="4" t="s">
        <v>9</v>
      </c>
      <c r="E22" s="4" t="s">
        <v>10</v>
      </c>
    </row>
    <row r="23" spans="1:5" x14ac:dyDescent="0.3">
      <c r="A23" s="4">
        <v>21115073</v>
      </c>
      <c r="B23" s="4" t="s">
        <v>7</v>
      </c>
      <c r="C23" s="4" t="s">
        <v>8</v>
      </c>
      <c r="D23" s="4" t="s">
        <v>9</v>
      </c>
      <c r="E23" s="4" t="s">
        <v>10</v>
      </c>
    </row>
    <row r="24" spans="1:5" x14ac:dyDescent="0.3">
      <c r="A24" s="4">
        <v>21115074</v>
      </c>
      <c r="B24" s="4" t="s">
        <v>11</v>
      </c>
      <c r="C24" s="4" t="s">
        <v>12</v>
      </c>
      <c r="D24" s="4" t="s">
        <v>13</v>
      </c>
      <c r="E24" s="4" t="s">
        <v>10</v>
      </c>
    </row>
    <row r="25" spans="1:5" x14ac:dyDescent="0.3">
      <c r="A25" s="4">
        <v>21115075</v>
      </c>
      <c r="B25" s="4" t="s">
        <v>14</v>
      </c>
      <c r="C25" s="4" t="s">
        <v>15</v>
      </c>
      <c r="D25" s="4" t="s">
        <v>16</v>
      </c>
      <c r="E25" s="4" t="s">
        <v>17</v>
      </c>
    </row>
    <row r="26" spans="1:5" x14ac:dyDescent="0.3">
      <c r="A26" s="4">
        <v>21115085</v>
      </c>
      <c r="B26" s="4" t="s">
        <v>18</v>
      </c>
      <c r="C26" s="4" t="s">
        <v>19</v>
      </c>
      <c r="D26" s="4" t="s">
        <v>20</v>
      </c>
      <c r="E26" s="4" t="s">
        <v>10</v>
      </c>
    </row>
    <row r="27" spans="1:5" x14ac:dyDescent="0.3">
      <c r="A27" s="4">
        <v>21115086</v>
      </c>
      <c r="B27" s="4" t="s">
        <v>18</v>
      </c>
      <c r="C27" s="4" t="s">
        <v>21</v>
      </c>
      <c r="D27" s="4" t="s">
        <v>22</v>
      </c>
      <c r="E27" s="4" t="s">
        <v>10</v>
      </c>
    </row>
    <row r="28" spans="1:5" x14ac:dyDescent="0.3">
      <c r="A28" s="4">
        <v>21115181</v>
      </c>
      <c r="B28" s="4" t="s">
        <v>23</v>
      </c>
      <c r="C28" s="4" t="s">
        <v>24</v>
      </c>
      <c r="D28" s="4" t="s">
        <v>25</v>
      </c>
      <c r="E28" s="4" t="s">
        <v>10</v>
      </c>
    </row>
    <row r="29" spans="1:5" x14ac:dyDescent="0.3">
      <c r="A29" s="4">
        <v>21115217</v>
      </c>
      <c r="B29" s="4" t="s">
        <v>26</v>
      </c>
      <c r="C29" s="4" t="s">
        <v>27</v>
      </c>
      <c r="D29" s="4" t="s">
        <v>28</v>
      </c>
      <c r="E29" s="4" t="s">
        <v>10</v>
      </c>
    </row>
    <row r="30" spans="1:5" x14ac:dyDescent="0.3">
      <c r="A30" s="4">
        <v>21115223</v>
      </c>
      <c r="B30" s="4" t="s">
        <v>29</v>
      </c>
      <c r="C30" s="4" t="s">
        <v>30</v>
      </c>
      <c r="D30" s="4" t="s">
        <v>31</v>
      </c>
      <c r="E30" s="4" t="s">
        <v>17</v>
      </c>
    </row>
    <row r="31" spans="1:5" x14ac:dyDescent="0.3">
      <c r="A31" s="4">
        <v>21115275</v>
      </c>
      <c r="B31" s="4" t="s">
        <v>32</v>
      </c>
      <c r="C31" s="4" t="s">
        <v>33</v>
      </c>
      <c r="D31" s="4" t="s">
        <v>34</v>
      </c>
      <c r="E31" s="4" t="s">
        <v>10</v>
      </c>
    </row>
    <row r="32" spans="1:5" x14ac:dyDescent="0.3">
      <c r="A32" s="4">
        <v>21115281</v>
      </c>
      <c r="B32" s="4" t="s">
        <v>35</v>
      </c>
      <c r="C32" s="4" t="s">
        <v>36</v>
      </c>
      <c r="D32" s="4" t="s">
        <v>37</v>
      </c>
      <c r="E32" s="4" t="s">
        <v>17</v>
      </c>
    </row>
    <row r="33" spans="1:5" x14ac:dyDescent="0.3">
      <c r="A33" s="4">
        <v>21115290</v>
      </c>
      <c r="B33" s="4" t="s">
        <v>38</v>
      </c>
      <c r="C33" s="4" t="s">
        <v>39</v>
      </c>
      <c r="D33" s="4" t="s">
        <v>40</v>
      </c>
      <c r="E33" s="4" t="s">
        <v>17</v>
      </c>
    </row>
    <row r="34" spans="1:5" x14ac:dyDescent="0.3">
      <c r="A34" s="4">
        <v>21115312</v>
      </c>
      <c r="B34" s="4" t="s">
        <v>41</v>
      </c>
      <c r="C34" s="4" t="s">
        <v>42</v>
      </c>
      <c r="D34" s="4" t="s">
        <v>43</v>
      </c>
      <c r="E34" s="4" t="s">
        <v>10</v>
      </c>
    </row>
    <row r="37" spans="1:5" ht="18" x14ac:dyDescent="0.35">
      <c r="A37" s="39" t="s">
        <v>86</v>
      </c>
      <c r="B37" s="39"/>
      <c r="C37" s="39"/>
      <c r="D37" s="39"/>
      <c r="E37" s="39"/>
    </row>
    <row r="38" spans="1:5" x14ac:dyDescent="0.3">
      <c r="A38" s="3" t="s">
        <v>2</v>
      </c>
      <c r="B38" s="3" t="s">
        <v>3</v>
      </c>
      <c r="C38" s="3" t="s">
        <v>6</v>
      </c>
      <c r="D38" t="s">
        <v>87</v>
      </c>
    </row>
    <row r="39" spans="1:5" x14ac:dyDescent="0.3">
      <c r="A39" s="4">
        <v>21115073</v>
      </c>
      <c r="B39" s="19" t="str">
        <f>VLOOKUP($A39,$A$22:$E$34,2,FALSE)</f>
        <v xml:space="preserve">AAFREEN                              </v>
      </c>
      <c r="C39" s="19" t="str">
        <f>VLOOKUP($A39,$A$22:$E$34,5,FALSE)</f>
        <v>V0001001</v>
      </c>
    </row>
    <row r="40" spans="1:5" x14ac:dyDescent="0.3">
      <c r="A40" s="4">
        <v>21115075</v>
      </c>
      <c r="B40" s="19" t="str">
        <f t="shared" ref="B40:B42" si="0">VLOOKUP($A40,$A$22:$E$34,2,FALSE)</f>
        <v xml:space="preserve">AAFREEN JEBA  </v>
      </c>
      <c r="C40" s="19" t="str">
        <f t="shared" ref="C40:C42" si="1">VLOOKUP($A40,$A$22:$E$34,5,FALSE)</f>
        <v>V0001027</v>
      </c>
    </row>
    <row r="41" spans="1:5" x14ac:dyDescent="0.3">
      <c r="A41" s="4">
        <v>21115290</v>
      </c>
      <c r="B41" s="19" t="str">
        <f t="shared" si="0"/>
        <v xml:space="preserve">HIMANI KUSHWAH  </v>
      </c>
      <c r="C41" s="19" t="str">
        <f t="shared" si="1"/>
        <v>V0001027</v>
      </c>
    </row>
    <row r="42" spans="1:5" x14ac:dyDescent="0.3">
      <c r="A42" s="4">
        <v>21115074</v>
      </c>
      <c r="B42" s="19" t="str">
        <f t="shared" si="0"/>
        <v xml:space="preserve">AAFREEN  </v>
      </c>
      <c r="C42" s="19" t="str">
        <f t="shared" si="1"/>
        <v>V0001001</v>
      </c>
    </row>
    <row r="43" spans="1:5" x14ac:dyDescent="0.3">
      <c r="A43" s="5"/>
    </row>
    <row r="44" spans="1:5" ht="15.6" x14ac:dyDescent="0.3">
      <c r="A44" s="38" t="s">
        <v>44</v>
      </c>
      <c r="B44" s="38"/>
      <c r="C44" s="38"/>
      <c r="D44" s="1"/>
      <c r="E44" t="s">
        <v>88</v>
      </c>
    </row>
    <row r="45" spans="1:5" x14ac:dyDescent="0.3">
      <c r="A45" s="3" t="s">
        <v>2</v>
      </c>
      <c r="B45" s="3" t="s">
        <v>3</v>
      </c>
      <c r="C45" s="3" t="s">
        <v>6</v>
      </c>
      <c r="D45" s="3" t="s">
        <v>4</v>
      </c>
    </row>
    <row r="46" spans="1:5" x14ac:dyDescent="0.3">
      <c r="A46" s="4">
        <v>21115073</v>
      </c>
      <c r="B46" s="19" t="str">
        <f t="shared" ref="B46:D49" si="2">VLOOKUP($A46,$A$22:$E$34,MATCH(B$45,$A$21:$E$21,0),FALSE)</f>
        <v xml:space="preserve">AAFREEN                              </v>
      </c>
      <c r="C46" s="19" t="str">
        <f t="shared" si="2"/>
        <v>V0001001</v>
      </c>
      <c r="D46" s="19" t="str">
        <f t="shared" si="2"/>
        <v>26-01-2003</v>
      </c>
    </row>
    <row r="47" spans="1:5" x14ac:dyDescent="0.3">
      <c r="A47" s="4">
        <v>21115075</v>
      </c>
      <c r="B47" s="19" t="str">
        <f t="shared" si="2"/>
        <v xml:space="preserve">AAFREEN JEBA  </v>
      </c>
      <c r="C47" s="19" t="str">
        <f t="shared" si="2"/>
        <v>V0001027</v>
      </c>
      <c r="D47" s="19" t="str">
        <f t="shared" si="2"/>
        <v>16-05-2004</v>
      </c>
    </row>
    <row r="48" spans="1:5" x14ac:dyDescent="0.3">
      <c r="A48" s="4">
        <v>21115290</v>
      </c>
      <c r="B48" s="19" t="str">
        <f t="shared" si="2"/>
        <v xml:space="preserve">HIMANI KUSHWAH  </v>
      </c>
      <c r="C48" s="19" t="str">
        <f t="shared" si="2"/>
        <v>V0001027</v>
      </c>
      <c r="D48" s="19" t="str">
        <f t="shared" si="2"/>
        <v>15-09-2001</v>
      </c>
    </row>
    <row r="49" spans="1:6" x14ac:dyDescent="0.3">
      <c r="A49" s="4">
        <v>21115074</v>
      </c>
      <c r="B49" s="19" t="str">
        <f t="shared" si="2"/>
        <v xml:space="preserve">AAFREEN  </v>
      </c>
      <c r="C49" s="19" t="str">
        <f t="shared" si="2"/>
        <v>V0001001</v>
      </c>
      <c r="D49" s="19" t="str">
        <f t="shared" si="2"/>
        <v>25-02-2003</v>
      </c>
    </row>
    <row r="50" spans="1:6" x14ac:dyDescent="0.3">
      <c r="A50" s="5"/>
    </row>
    <row r="52" spans="1:6" ht="18" x14ac:dyDescent="0.35">
      <c r="A52" s="39" t="s">
        <v>63</v>
      </c>
      <c r="B52" s="39"/>
      <c r="C52" s="39"/>
      <c r="D52" s="39"/>
      <c r="E52" s="39"/>
      <c r="F52" s="28"/>
    </row>
    <row r="54" spans="1:6" x14ac:dyDescent="0.3">
      <c r="A54" s="29" t="s">
        <v>64</v>
      </c>
      <c r="B54" s="24" t="s">
        <v>2</v>
      </c>
      <c r="C54" s="24" t="s">
        <v>3</v>
      </c>
      <c r="D54" s="11" t="s">
        <v>6</v>
      </c>
      <c r="E54" s="11" t="s">
        <v>5</v>
      </c>
      <c r="F54" t="s">
        <v>89</v>
      </c>
    </row>
    <row r="55" spans="1:6" x14ac:dyDescent="0.3">
      <c r="A55" s="7">
        <v>5</v>
      </c>
      <c r="B55" s="30">
        <f>HLOOKUP(B$54,$A$21:$E$34,$A55,FALSE)</f>
        <v>21115075</v>
      </c>
      <c r="C55" s="30" t="str">
        <f t="shared" ref="C55:E55" si="3">HLOOKUP(C$54,$A$21:$E$34,$A55,FALSE)</f>
        <v xml:space="preserve">AAFREEN JEBA  </v>
      </c>
      <c r="D55" s="30" t="str">
        <f t="shared" si="3"/>
        <v>V0001027</v>
      </c>
      <c r="E55" s="30" t="str">
        <f t="shared" si="3"/>
        <v>RAHESUDEEN</v>
      </c>
    </row>
    <row r="56" spans="1:6" x14ac:dyDescent="0.3">
      <c r="A56" s="7">
        <v>4</v>
      </c>
      <c r="B56" s="30">
        <f t="shared" ref="B56:E59" si="4">HLOOKUP(B$54,$A$21:$E$34,$A56,FALSE)</f>
        <v>21115074</v>
      </c>
      <c r="C56" s="30" t="str">
        <f t="shared" si="4"/>
        <v xml:space="preserve">AAFREEN  </v>
      </c>
      <c r="D56" s="30" t="str">
        <f t="shared" si="4"/>
        <v>V0001001</v>
      </c>
      <c r="E56" s="30" t="str">
        <f t="shared" si="4"/>
        <v>AAFTAB</v>
      </c>
    </row>
    <row r="57" spans="1:6" x14ac:dyDescent="0.3">
      <c r="A57" s="7">
        <v>2</v>
      </c>
      <c r="B57" s="30">
        <f t="shared" si="4"/>
        <v>21115073</v>
      </c>
      <c r="C57" s="30" t="str">
        <f t="shared" si="4"/>
        <v xml:space="preserve">AAFREEN                              </v>
      </c>
      <c r="D57" s="30" t="str">
        <f t="shared" si="4"/>
        <v>V0001001</v>
      </c>
      <c r="E57" s="30" t="str">
        <f t="shared" si="4"/>
        <v xml:space="preserve">JAHANGEER                          </v>
      </c>
    </row>
    <row r="58" spans="1:6" x14ac:dyDescent="0.3">
      <c r="A58" s="7">
        <v>7</v>
      </c>
      <c r="B58" s="30">
        <f t="shared" si="4"/>
        <v>21115086</v>
      </c>
      <c r="C58" s="30" t="str">
        <f t="shared" si="4"/>
        <v xml:space="preserve">AARTI  </v>
      </c>
      <c r="D58" s="30" t="str">
        <f t="shared" si="4"/>
        <v>V0001001</v>
      </c>
      <c r="E58" s="30" t="str">
        <f t="shared" si="4"/>
        <v>VIJAYPAL</v>
      </c>
    </row>
    <row r="59" spans="1:6" x14ac:dyDescent="0.3">
      <c r="A59" s="7">
        <v>8</v>
      </c>
      <c r="B59" s="30">
        <f t="shared" si="4"/>
        <v>21115181</v>
      </c>
      <c r="C59" s="30" t="str">
        <f t="shared" si="4"/>
        <v xml:space="preserve">ANSHU RANI  </v>
      </c>
      <c r="D59" s="30" t="str">
        <f t="shared" si="4"/>
        <v>V0001001</v>
      </c>
      <c r="E59" s="30" t="str">
        <f t="shared" si="4"/>
        <v xml:space="preserve">RAM KISHAN                         </v>
      </c>
    </row>
    <row r="60" spans="1:6" x14ac:dyDescent="0.3">
      <c r="A60" s="10"/>
      <c r="B60" s="12"/>
      <c r="C60" s="12"/>
      <c r="D60" s="12"/>
      <c r="E60" s="12"/>
    </row>
    <row r="61" spans="1:6" ht="18" x14ac:dyDescent="0.35">
      <c r="A61" s="39" t="s">
        <v>65</v>
      </c>
      <c r="B61" s="39"/>
      <c r="C61" s="39"/>
      <c r="D61" s="39"/>
      <c r="E61" s="31"/>
    </row>
    <row r="62" spans="1:6" x14ac:dyDescent="0.3">
      <c r="A62" s="10"/>
      <c r="B62" s="12"/>
      <c r="C62" s="12"/>
      <c r="D62" s="12"/>
      <c r="E62" s="12"/>
    </row>
    <row r="63" spans="1:6" x14ac:dyDescent="0.3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t="s">
        <v>90</v>
      </c>
    </row>
    <row r="64" spans="1:6" x14ac:dyDescent="0.3">
      <c r="A64" s="12">
        <v>21115075</v>
      </c>
      <c r="B64" s="12" t="str">
        <f>HLOOKUP(B$63,$A$21:$E$34,MATCH($A64,$A$21:$A$34,0),FALSE)</f>
        <v xml:space="preserve">AAFREEN JEBA  </v>
      </c>
      <c r="C64" s="12" t="str">
        <f t="shared" ref="C64:E68" si="5">HLOOKUP(C$63,$A$21:$E$34,MATCH($A64,$A$21:$A$34,0),FALSE)</f>
        <v>16-05-2004</v>
      </c>
      <c r="D64" s="12" t="str">
        <f t="shared" si="5"/>
        <v>RAHESUDEEN</v>
      </c>
      <c r="E64" s="12" t="str">
        <f t="shared" si="5"/>
        <v>V0001027</v>
      </c>
    </row>
    <row r="65" spans="1:9" x14ac:dyDescent="0.3">
      <c r="A65" s="12">
        <v>21115074</v>
      </c>
      <c r="B65" s="12" t="str">
        <f t="shared" ref="B65:B68" si="6">HLOOKUP(B$63,$A$21:$E$34,MATCH($A65,$A$21:$A$34,0),FALSE)</f>
        <v xml:space="preserve">AAFREEN  </v>
      </c>
      <c r="C65" s="12" t="str">
        <f t="shared" si="5"/>
        <v>25-02-2003</v>
      </c>
      <c r="D65" s="12" t="str">
        <f t="shared" si="5"/>
        <v>AAFTAB</v>
      </c>
      <c r="E65" s="12" t="str">
        <f t="shared" si="5"/>
        <v>V0001001</v>
      </c>
    </row>
    <row r="66" spans="1:9" x14ac:dyDescent="0.3">
      <c r="A66" s="12">
        <v>21115073</v>
      </c>
      <c r="B66" s="12" t="str">
        <f t="shared" si="6"/>
        <v xml:space="preserve">AAFREEN                              </v>
      </c>
      <c r="C66" s="12" t="str">
        <f t="shared" si="5"/>
        <v>26-01-2003</v>
      </c>
      <c r="D66" s="12" t="str">
        <f t="shared" si="5"/>
        <v xml:space="preserve">JAHANGEER                          </v>
      </c>
      <c r="E66" s="12" t="str">
        <f t="shared" si="5"/>
        <v>V0001001</v>
      </c>
    </row>
    <row r="67" spans="1:9" x14ac:dyDescent="0.3">
      <c r="A67" s="12">
        <v>21115086</v>
      </c>
      <c r="B67" s="12" t="str">
        <f t="shared" si="6"/>
        <v xml:space="preserve">AARTI  </v>
      </c>
      <c r="C67" s="12" t="str">
        <f t="shared" si="5"/>
        <v>16-04-2001</v>
      </c>
      <c r="D67" s="12" t="str">
        <f t="shared" si="5"/>
        <v>VIJAYPAL</v>
      </c>
      <c r="E67" s="12" t="str">
        <f t="shared" si="5"/>
        <v>V0001001</v>
      </c>
    </row>
    <row r="68" spans="1:9" x14ac:dyDescent="0.3">
      <c r="A68" s="12">
        <v>21115181</v>
      </c>
      <c r="B68" s="12" t="str">
        <f t="shared" si="6"/>
        <v xml:space="preserve">ANSHU RANI  </v>
      </c>
      <c r="C68" s="12" t="str">
        <f t="shared" si="5"/>
        <v>15-12-2002</v>
      </c>
      <c r="D68" s="12" t="str">
        <f t="shared" si="5"/>
        <v xml:space="preserve">RAM KISHAN                         </v>
      </c>
      <c r="E68" s="12" t="str">
        <f t="shared" si="5"/>
        <v>V0001001</v>
      </c>
    </row>
    <row r="69" spans="1:9" x14ac:dyDescent="0.3">
      <c r="A69" s="10"/>
      <c r="B69" s="12"/>
      <c r="C69" s="12"/>
      <c r="D69" s="12"/>
      <c r="E69" s="12"/>
    </row>
    <row r="70" spans="1:9" ht="14.4" customHeight="1" x14ac:dyDescent="0.35">
      <c r="A70" s="39" t="s">
        <v>79</v>
      </c>
      <c r="B70" s="39"/>
      <c r="C70" s="39"/>
      <c r="D70" s="39"/>
      <c r="E70" s="39"/>
      <c r="F70" s="39"/>
      <c r="G70" s="39"/>
      <c r="H70" s="39"/>
      <c r="I70" s="39"/>
    </row>
    <row r="71" spans="1:9" x14ac:dyDescent="0.3">
      <c r="A71" s="10"/>
      <c r="B71" s="12"/>
      <c r="C71" s="12"/>
      <c r="D71" s="12"/>
      <c r="E71" s="12"/>
    </row>
    <row r="72" spans="1:9" x14ac:dyDescent="0.3">
      <c r="A72" s="13" t="s">
        <v>80</v>
      </c>
      <c r="B72" s="13" t="s">
        <v>60</v>
      </c>
      <c r="C72" s="13" t="s">
        <v>67</v>
      </c>
      <c r="D72" s="13" t="s">
        <v>68</v>
      </c>
      <c r="E72" s="13" t="s">
        <v>61</v>
      </c>
      <c r="F72" s="13" t="s">
        <v>62</v>
      </c>
      <c r="G72" s="13" t="s">
        <v>69</v>
      </c>
      <c r="H72" s="14" t="s">
        <v>70</v>
      </c>
    </row>
    <row r="73" spans="1:9" x14ac:dyDescent="0.3">
      <c r="A73" t="str">
        <f>B73&amp;H73</f>
        <v>2982540701</v>
      </c>
      <c r="B73" s="15">
        <v>29825</v>
      </c>
      <c r="C73" s="15">
        <v>279</v>
      </c>
      <c r="D73" s="15">
        <v>985</v>
      </c>
      <c r="E73" s="15">
        <v>1971.5148999999999</v>
      </c>
      <c r="F73" s="15">
        <v>616.09839999999997</v>
      </c>
      <c r="G73" s="15">
        <v>23153.233899999999</v>
      </c>
      <c r="H73" s="16">
        <v>40701</v>
      </c>
    </row>
    <row r="74" spans="1:9" x14ac:dyDescent="0.3">
      <c r="A74" t="str">
        <f t="shared" ref="A74:A88" si="7">B74&amp;H74</f>
        <v>2982540793</v>
      </c>
      <c r="B74" s="15">
        <v>29825</v>
      </c>
      <c r="C74" s="15">
        <v>279</v>
      </c>
      <c r="D74" s="15">
        <v>985</v>
      </c>
      <c r="E74" s="15">
        <v>1814.8607999999999</v>
      </c>
      <c r="F74" s="15">
        <v>567.14400000000001</v>
      </c>
      <c r="G74" s="15">
        <v>21262.656999999999</v>
      </c>
      <c r="H74" s="16">
        <v>40793</v>
      </c>
    </row>
    <row r="75" spans="1:9" x14ac:dyDescent="0.3">
      <c r="A75" t="str">
        <f t="shared" si="7"/>
        <v>2982540885</v>
      </c>
      <c r="B75" s="15">
        <v>29825</v>
      </c>
      <c r="C75" s="15">
        <v>279</v>
      </c>
      <c r="D75" s="15">
        <v>985</v>
      </c>
      <c r="E75" s="15">
        <v>7032.2178000000004</v>
      </c>
      <c r="F75" s="15">
        <v>2197.5680000000002</v>
      </c>
      <c r="G75" s="15">
        <v>82490.937099999996</v>
      </c>
      <c r="H75" s="16">
        <v>40885</v>
      </c>
    </row>
    <row r="76" spans="1:9" x14ac:dyDescent="0.3">
      <c r="A76" t="str">
        <f t="shared" si="7"/>
        <v>2982540975</v>
      </c>
      <c r="B76" s="15">
        <v>29825</v>
      </c>
      <c r="C76" s="15">
        <v>279</v>
      </c>
      <c r="D76" s="15">
        <v>985</v>
      </c>
      <c r="E76" s="15">
        <v>1732.0409</v>
      </c>
      <c r="F76" s="15">
        <v>541.26279999999997</v>
      </c>
      <c r="G76" s="15">
        <v>20304.904200000001</v>
      </c>
      <c r="H76" s="16">
        <v>40975</v>
      </c>
    </row>
    <row r="77" spans="1:9" x14ac:dyDescent="0.3">
      <c r="A77" t="str">
        <f t="shared" si="7"/>
        <v>2982541066</v>
      </c>
      <c r="B77" s="17">
        <v>29825</v>
      </c>
      <c r="C77" s="17">
        <v>279</v>
      </c>
      <c r="D77" s="17">
        <v>985</v>
      </c>
      <c r="E77" s="17">
        <v>3568.5834</v>
      </c>
      <c r="F77" s="17">
        <v>1115.1822999999999</v>
      </c>
      <c r="G77" s="17">
        <v>41824.896999999997</v>
      </c>
      <c r="H77" s="18">
        <v>41066</v>
      </c>
    </row>
    <row r="78" spans="1:9" x14ac:dyDescent="0.3">
      <c r="A78" t="str">
        <f t="shared" si="7"/>
        <v>2982541158</v>
      </c>
      <c r="B78" s="15">
        <v>29825</v>
      </c>
      <c r="C78" s="15">
        <v>279</v>
      </c>
      <c r="D78" s="15">
        <v>985</v>
      </c>
      <c r="E78" s="15">
        <v>3174.6895</v>
      </c>
      <c r="F78" s="15">
        <v>992.09050000000002</v>
      </c>
      <c r="G78" s="15">
        <v>37295.941700000003</v>
      </c>
      <c r="H78" s="16">
        <v>41158</v>
      </c>
    </row>
    <row r="79" spans="1:9" x14ac:dyDescent="0.3">
      <c r="A79" t="str">
        <f t="shared" si="7"/>
        <v>2982541250</v>
      </c>
      <c r="B79" s="17">
        <v>29825</v>
      </c>
      <c r="C79" s="17">
        <v>279</v>
      </c>
      <c r="D79" s="17">
        <v>985</v>
      </c>
      <c r="E79" s="17">
        <v>3448.5565999999999</v>
      </c>
      <c r="F79" s="17">
        <v>1077.6739</v>
      </c>
      <c r="G79" s="17">
        <v>40510.680399999997</v>
      </c>
      <c r="H79" s="18">
        <v>41250</v>
      </c>
    </row>
    <row r="80" spans="1:9" x14ac:dyDescent="0.3">
      <c r="A80" t="str">
        <f t="shared" si="7"/>
        <v>2982541340</v>
      </c>
      <c r="B80" s="17">
        <v>29825</v>
      </c>
      <c r="C80" s="17">
        <v>279</v>
      </c>
      <c r="D80" s="17">
        <v>985</v>
      </c>
      <c r="E80" s="17">
        <v>3087.5356999999999</v>
      </c>
      <c r="F80" s="17">
        <v>964.85490000000004</v>
      </c>
      <c r="G80" s="17">
        <v>36282.658799999997</v>
      </c>
      <c r="H80" s="18">
        <v>41340</v>
      </c>
    </row>
    <row r="81" spans="1:8" x14ac:dyDescent="0.3">
      <c r="A81" t="str">
        <f t="shared" si="7"/>
        <v>2982541431</v>
      </c>
      <c r="B81" s="15">
        <v>29825</v>
      </c>
      <c r="C81" s="15">
        <v>279</v>
      </c>
      <c r="D81" s="15">
        <v>985</v>
      </c>
      <c r="E81" s="15">
        <v>3525.2833000000001</v>
      </c>
      <c r="F81" s="15">
        <v>1101.6510000000001</v>
      </c>
      <c r="G81" s="15">
        <v>41328.434699999998</v>
      </c>
      <c r="H81" s="16">
        <v>41431</v>
      </c>
    </row>
    <row r="82" spans="1:8" x14ac:dyDescent="0.3">
      <c r="A82" t="str">
        <f t="shared" si="7"/>
        <v>2982541523</v>
      </c>
      <c r="B82" s="17">
        <v>29825</v>
      </c>
      <c r="C82" s="17">
        <v>279</v>
      </c>
      <c r="D82" s="17">
        <v>985</v>
      </c>
      <c r="E82" s="17">
        <v>4613.1486000000004</v>
      </c>
      <c r="F82" s="17">
        <v>1441.6088999999999</v>
      </c>
      <c r="G82" s="17">
        <v>54244.238899999997</v>
      </c>
      <c r="H82" s="18">
        <v>41523</v>
      </c>
    </row>
    <row r="83" spans="1:8" x14ac:dyDescent="0.3">
      <c r="A83" t="str">
        <f t="shared" si="7"/>
        <v>2982541615</v>
      </c>
      <c r="B83" s="15">
        <v>29825</v>
      </c>
      <c r="C83" s="15">
        <v>279</v>
      </c>
      <c r="D83" s="15">
        <v>985</v>
      </c>
      <c r="E83" s="15">
        <v>2788.1475999999998</v>
      </c>
      <c r="F83" s="15">
        <v>871.29610000000002</v>
      </c>
      <c r="G83" s="15">
        <v>32800.243699999999</v>
      </c>
      <c r="H83" s="16">
        <v>41615</v>
      </c>
    </row>
    <row r="84" spans="1:8" x14ac:dyDescent="0.3">
      <c r="A84" t="str">
        <f t="shared" si="7"/>
        <v>2982541706</v>
      </c>
      <c r="B84" s="17">
        <v>29825</v>
      </c>
      <c r="C84" s="17">
        <v>279</v>
      </c>
      <c r="D84" s="17">
        <v>985</v>
      </c>
      <c r="E84" s="17">
        <v>3765.6617999999999</v>
      </c>
      <c r="F84" s="17">
        <v>1176.7692999999999</v>
      </c>
      <c r="G84" s="17">
        <v>44393.215900000003</v>
      </c>
      <c r="H84" s="18">
        <v>41706</v>
      </c>
    </row>
    <row r="85" spans="1:8" x14ac:dyDescent="0.3">
      <c r="A85" t="str">
        <f t="shared" si="7"/>
        <v>2999440701</v>
      </c>
      <c r="B85" s="17">
        <v>29994</v>
      </c>
      <c r="C85" s="17">
        <v>282</v>
      </c>
      <c r="D85" s="17">
        <v>482</v>
      </c>
      <c r="E85" s="17">
        <v>2775.1646000000001</v>
      </c>
      <c r="F85" s="17">
        <v>867.23889999999994</v>
      </c>
      <c r="G85" s="17">
        <v>32474.932400000002</v>
      </c>
      <c r="H85" s="18">
        <v>40701</v>
      </c>
    </row>
    <row r="86" spans="1:8" x14ac:dyDescent="0.3">
      <c r="A86" t="str">
        <f t="shared" si="7"/>
        <v>2956540701</v>
      </c>
      <c r="B86" s="15">
        <v>29565</v>
      </c>
      <c r="C86" s="15">
        <v>276</v>
      </c>
      <c r="D86" s="15">
        <v>1073</v>
      </c>
      <c r="E86" s="15">
        <v>40.268099999999997</v>
      </c>
      <c r="F86" s="15">
        <v>12.5838</v>
      </c>
      <c r="G86" s="15">
        <v>472.31079999999997</v>
      </c>
      <c r="H86" s="16">
        <v>40701</v>
      </c>
    </row>
    <row r="87" spans="1:8" x14ac:dyDescent="0.3">
      <c r="A87" t="str">
        <f t="shared" si="7"/>
        <v>2989840701</v>
      </c>
      <c r="B87" s="17">
        <v>29898</v>
      </c>
      <c r="C87" s="17">
        <v>280</v>
      </c>
      <c r="D87" s="17">
        <v>876</v>
      </c>
      <c r="E87" s="17">
        <v>2344.9920999999999</v>
      </c>
      <c r="F87" s="17">
        <v>732.81</v>
      </c>
      <c r="G87" s="17">
        <v>27510.410899999999</v>
      </c>
      <c r="H87" s="18">
        <v>40701</v>
      </c>
    </row>
    <row r="88" spans="1:8" x14ac:dyDescent="0.3">
      <c r="A88" t="str">
        <f t="shared" si="7"/>
        <v>2989840703</v>
      </c>
      <c r="B88" s="17">
        <v>29898</v>
      </c>
      <c r="C88" s="15">
        <v>283</v>
      </c>
      <c r="D88" s="15">
        <v>849</v>
      </c>
      <c r="E88" s="15">
        <v>1375.9427000000001</v>
      </c>
      <c r="F88" s="15">
        <v>429.9821</v>
      </c>
      <c r="G88" s="15">
        <v>16158.696099999999</v>
      </c>
      <c r="H88" s="16">
        <v>40703</v>
      </c>
    </row>
    <row r="91" spans="1:8" x14ac:dyDescent="0.3">
      <c r="A91" s="10"/>
      <c r="B91" s="12"/>
      <c r="D91" s="12"/>
      <c r="E91" s="12"/>
    </row>
    <row r="92" spans="1:8" ht="15.6" x14ac:dyDescent="0.3">
      <c r="A92" s="41" t="s">
        <v>91</v>
      </c>
      <c r="B92" s="41"/>
      <c r="C92" s="41"/>
      <c r="D92" s="41"/>
      <c r="E92" s="41"/>
      <c r="F92" t="s">
        <v>92</v>
      </c>
    </row>
    <row r="93" spans="1:8" x14ac:dyDescent="0.3">
      <c r="A93" s="32" t="s">
        <v>60</v>
      </c>
      <c r="B93" s="32" t="s">
        <v>61</v>
      </c>
      <c r="C93" s="32" t="s">
        <v>62</v>
      </c>
      <c r="D93" s="32" t="s">
        <v>69</v>
      </c>
      <c r="E93" s="19"/>
    </row>
    <row r="94" spans="1:8" x14ac:dyDescent="0.3">
      <c r="A94" s="33">
        <v>29825</v>
      </c>
      <c r="B94" s="30">
        <f>VLOOKUP($A94,$B$73:$H$88,MATCH(B$93,$B$72:$H$72,0),FALSE)</f>
        <v>1971.5148999999999</v>
      </c>
      <c r="C94" s="30">
        <f t="shared" ref="C94:D95" si="8">VLOOKUP($A94,$B$73:$H$88,MATCH(C$93,$B$72:$H$72,0),FALSE)</f>
        <v>616.09839999999997</v>
      </c>
      <c r="D94" s="30">
        <f t="shared" si="8"/>
        <v>23153.233899999999</v>
      </c>
      <c r="E94" s="19"/>
    </row>
    <row r="95" spans="1:8" x14ac:dyDescent="0.3">
      <c r="A95" s="19">
        <v>29898</v>
      </c>
      <c r="B95" s="30">
        <f>VLOOKUP($A95,$B$73:$H$88,MATCH(B$93,$B$72:$H$72,0),FALSE)</f>
        <v>2344.9920999999999</v>
      </c>
      <c r="C95" s="30">
        <f t="shared" si="8"/>
        <v>732.81</v>
      </c>
      <c r="D95" s="30">
        <f t="shared" si="8"/>
        <v>27510.410899999999</v>
      </c>
      <c r="E95" s="19"/>
    </row>
    <row r="96" spans="1:8" x14ac:dyDescent="0.3">
      <c r="B96" s="25"/>
      <c r="C96" s="12"/>
      <c r="D96" s="12"/>
      <c r="E96" s="12"/>
    </row>
    <row r="97" spans="1:5" x14ac:dyDescent="0.3">
      <c r="A97" s="10"/>
      <c r="B97" s="12"/>
      <c r="C97" s="12"/>
      <c r="D97" s="12"/>
      <c r="E97" s="12"/>
    </row>
    <row r="98" spans="1:5" x14ac:dyDescent="0.3">
      <c r="A98" s="10"/>
      <c r="B98" s="12"/>
      <c r="D98" s="12" t="s">
        <v>94</v>
      </c>
      <c r="E98" s="12"/>
    </row>
    <row r="99" spans="1:5" ht="15.6" x14ac:dyDescent="0.3">
      <c r="A99" s="41" t="s">
        <v>93</v>
      </c>
      <c r="B99" s="41"/>
      <c r="C99" s="41"/>
      <c r="D99" s="41"/>
      <c r="E99" s="41"/>
    </row>
    <row r="100" spans="1:5" x14ac:dyDescent="0.3">
      <c r="A100" s="32" t="s">
        <v>60</v>
      </c>
      <c r="B100" s="32" t="s">
        <v>70</v>
      </c>
      <c r="C100" s="32" t="s">
        <v>61</v>
      </c>
      <c r="D100" s="32" t="s">
        <v>62</v>
      </c>
      <c r="E100" s="32" t="s">
        <v>69</v>
      </c>
    </row>
    <row r="101" spans="1:5" x14ac:dyDescent="0.3">
      <c r="A101" s="33">
        <v>29825</v>
      </c>
      <c r="B101" s="34">
        <v>40885</v>
      </c>
      <c r="C101" s="30">
        <f>VLOOKUP($A101&amp;$B101,$A$73:$H$88,MATCH(C$100,$A$72:$H$72,0),FALSE)</f>
        <v>7032.2178000000004</v>
      </c>
      <c r="D101" s="30">
        <f t="shared" ref="D101:E102" si="9">VLOOKUP($A101&amp;$B101,$A$73:$H$88,MATCH(D$100,$A$72:$H$72,0),FALSE)</f>
        <v>2197.5680000000002</v>
      </c>
      <c r="E101" s="30">
        <f t="shared" si="9"/>
        <v>82490.937099999996</v>
      </c>
    </row>
    <row r="102" spans="1:5" x14ac:dyDescent="0.3">
      <c r="A102" s="19">
        <v>29898</v>
      </c>
      <c r="B102" s="23">
        <v>40701</v>
      </c>
      <c r="C102" s="30">
        <f>VLOOKUP($A102&amp;$B102,$A$73:$H$88,MATCH(C$100,$A$72:$H$72,0),FALSE)</f>
        <v>2344.9920999999999</v>
      </c>
      <c r="D102" s="30">
        <f t="shared" si="9"/>
        <v>732.81</v>
      </c>
      <c r="E102" s="30">
        <f t="shared" si="9"/>
        <v>27510.410899999999</v>
      </c>
    </row>
    <row r="103" spans="1:5" x14ac:dyDescent="0.3">
      <c r="B103" s="25"/>
      <c r="C103" s="12"/>
      <c r="D103" s="12"/>
      <c r="E103" s="12"/>
    </row>
    <row r="104" spans="1:5" ht="15.6" x14ac:dyDescent="0.3">
      <c r="A104" s="38" t="s">
        <v>81</v>
      </c>
      <c r="B104" s="38"/>
      <c r="C104" s="40"/>
      <c r="D104" s="40"/>
      <c r="E104" s="40"/>
    </row>
    <row r="105" spans="1:5" x14ac:dyDescent="0.3">
      <c r="A105" s="32" t="s">
        <v>60</v>
      </c>
      <c r="B105" s="32" t="s">
        <v>61</v>
      </c>
      <c r="C105" t="s">
        <v>95</v>
      </c>
    </row>
    <row r="106" spans="1:5" x14ac:dyDescent="0.3">
      <c r="A106" s="33">
        <v>29825</v>
      </c>
      <c r="B106" s="30">
        <f>VLOOKUP($A106,CHOOSE({1,2},$B$73:$B$88,$E$73:$E$88),2,FALSE)</f>
        <v>1971.5148999999999</v>
      </c>
    </row>
    <row r="107" spans="1:5" x14ac:dyDescent="0.3">
      <c r="A107" s="19">
        <v>29898</v>
      </c>
      <c r="B107" s="30">
        <f>VLOOKUP($A107,CHOOSE({1,2},$B$73:$B$88,$E$73:$E$88),2,FALSE)</f>
        <v>2344.9920999999999</v>
      </c>
    </row>
    <row r="108" spans="1:5" x14ac:dyDescent="0.3">
      <c r="B108" s="12"/>
    </row>
    <row r="109" spans="1:5" ht="15.6" x14ac:dyDescent="0.3">
      <c r="A109" s="6" t="s">
        <v>49</v>
      </c>
    </row>
    <row r="110" spans="1:5" x14ac:dyDescent="0.3">
      <c r="A110" s="7" t="s">
        <v>45</v>
      </c>
      <c r="B110" s="7" t="s">
        <v>50</v>
      </c>
      <c r="C110" s="7" t="s">
        <v>51</v>
      </c>
    </row>
    <row r="111" spans="1:5" x14ac:dyDescent="0.3">
      <c r="A111" s="8" t="s">
        <v>46</v>
      </c>
      <c r="B111" s="7" t="s">
        <v>52</v>
      </c>
      <c r="C111" s="7" t="s">
        <v>53</v>
      </c>
    </row>
    <row r="112" spans="1:5" x14ac:dyDescent="0.3">
      <c r="A112" s="8" t="s">
        <v>46</v>
      </c>
      <c r="B112" s="7" t="s">
        <v>54</v>
      </c>
      <c r="C112" s="7" t="s">
        <v>55</v>
      </c>
    </row>
    <row r="113" spans="1:5" x14ac:dyDescent="0.3">
      <c r="A113" s="8" t="s">
        <v>47</v>
      </c>
      <c r="B113" s="7" t="s">
        <v>56</v>
      </c>
      <c r="C113" s="7" t="s">
        <v>57</v>
      </c>
    </row>
    <row r="114" spans="1:5" x14ac:dyDescent="0.3">
      <c r="A114" s="8" t="s">
        <v>48</v>
      </c>
      <c r="B114" s="7" t="s">
        <v>52</v>
      </c>
      <c r="C114" s="7" t="s">
        <v>58</v>
      </c>
    </row>
    <row r="115" spans="1:5" x14ac:dyDescent="0.3">
      <c r="A115" s="8" t="s">
        <v>48</v>
      </c>
      <c r="B115" s="7" t="s">
        <v>54</v>
      </c>
      <c r="C115" s="7" t="s">
        <v>59</v>
      </c>
    </row>
    <row r="116" spans="1:5" x14ac:dyDescent="0.3">
      <c r="A116" s="9"/>
      <c r="B116" s="10"/>
      <c r="C116" s="10"/>
    </row>
    <row r="117" spans="1:5" x14ac:dyDescent="0.3">
      <c r="A117" s="8" t="s">
        <v>51</v>
      </c>
      <c r="B117" s="7" t="s">
        <v>53</v>
      </c>
      <c r="C117" s="10"/>
    </row>
    <row r="118" spans="1:5" x14ac:dyDescent="0.3">
      <c r="A118" s="11" t="s">
        <v>45</v>
      </c>
      <c r="B118" s="7" t="str">
        <f>VLOOKUP(B117,CHOOSE({1,2},C111:C115,A111:A115),2,TRUE)</f>
        <v>Ram</v>
      </c>
      <c r="C118" s="10"/>
    </row>
    <row r="119" spans="1:5" x14ac:dyDescent="0.3">
      <c r="B119" s="12"/>
    </row>
    <row r="120" spans="1:5" x14ac:dyDescent="0.3">
      <c r="B120" s="25"/>
      <c r="C120" s="12" t="s">
        <v>96</v>
      </c>
    </row>
    <row r="121" spans="1:5" ht="15.6" x14ac:dyDescent="0.3">
      <c r="A121" s="38" t="s">
        <v>82</v>
      </c>
      <c r="B121" s="38"/>
      <c r="C121" s="38"/>
      <c r="D121" s="40"/>
      <c r="E121" s="40"/>
    </row>
    <row r="122" spans="1:5" x14ac:dyDescent="0.3">
      <c r="A122" s="32" t="s">
        <v>60</v>
      </c>
      <c r="B122" s="32" t="s">
        <v>70</v>
      </c>
      <c r="C122" s="32" t="s">
        <v>61</v>
      </c>
    </row>
    <row r="123" spans="1:5" ht="18" x14ac:dyDescent="0.35">
      <c r="A123" s="19">
        <v>29898</v>
      </c>
      <c r="B123" s="34">
        <v>40703</v>
      </c>
      <c r="C123" s="30">
        <f t="array" ref="C123">VLOOKUP($A123&amp;$B123,CHOOSE({1,2},$B$73:$B$88&amp;$H$73:$H$88,$E$73:$E$88),2,FALSE)</f>
        <v>1375.9427000000001</v>
      </c>
      <c r="E123" s="26" t="s">
        <v>83</v>
      </c>
    </row>
    <row r="124" spans="1:5" x14ac:dyDescent="0.3">
      <c r="A124" s="33">
        <v>29825</v>
      </c>
      <c r="B124" s="34">
        <v>41431</v>
      </c>
      <c r="C124" s="30">
        <f t="array" ref="C124">VLOOKUP($A124&amp;$B124,CHOOSE({1,2},$B$73:$B$88&amp;$H$73:$H$88,$E$73:$E$88),2,FALSE)</f>
        <v>3525.2833000000001</v>
      </c>
    </row>
    <row r="128" spans="1:5" ht="15.6" x14ac:dyDescent="0.3">
      <c r="A128" s="27" t="s">
        <v>84</v>
      </c>
    </row>
    <row r="129" spans="1:4" x14ac:dyDescent="0.3">
      <c r="A129" s="32" t="s">
        <v>61</v>
      </c>
      <c r="B129" s="32" t="s">
        <v>62</v>
      </c>
    </row>
    <row r="130" spans="1:4" x14ac:dyDescent="0.3">
      <c r="A130" s="33">
        <v>1733.0409</v>
      </c>
      <c r="B130" s="33">
        <v>541.26279999999997</v>
      </c>
    </row>
    <row r="131" spans="1:4" x14ac:dyDescent="0.3">
      <c r="A131" s="33">
        <v>1814.8607999999999</v>
      </c>
      <c r="B131" s="33">
        <v>567.14400000000001</v>
      </c>
    </row>
    <row r="132" spans="1:4" x14ac:dyDescent="0.3">
      <c r="A132" s="33">
        <v>1971.5148999999999</v>
      </c>
      <c r="B132" s="33">
        <v>616.09839999999997</v>
      </c>
    </row>
    <row r="133" spans="1:4" x14ac:dyDescent="0.3">
      <c r="A133" s="33">
        <v>7032.2178000000004</v>
      </c>
      <c r="B133" s="33">
        <v>2197.5680000000002</v>
      </c>
    </row>
    <row r="136" spans="1:4" ht="18" x14ac:dyDescent="0.35">
      <c r="A136" s="32" t="s">
        <v>61</v>
      </c>
      <c r="B136" s="32" t="s">
        <v>62</v>
      </c>
      <c r="D136" s="2" t="s">
        <v>85</v>
      </c>
    </row>
    <row r="137" spans="1:4" x14ac:dyDescent="0.3">
      <c r="A137" s="33">
        <v>1814.8607999999999</v>
      </c>
      <c r="B137" s="19">
        <f>LOOKUP(A137,$A$130:$A$133,$B$130:$B$133)</f>
        <v>567.14400000000001</v>
      </c>
      <c r="C137" t="s">
        <v>97</v>
      </c>
    </row>
    <row r="138" spans="1:4" x14ac:dyDescent="0.3">
      <c r="A138" s="33">
        <v>7032.2178000000004</v>
      </c>
      <c r="B138" s="19">
        <f>LOOKUP(A138,$A$130:$A$133,$B$130:$B$133)</f>
        <v>2197.5680000000002</v>
      </c>
    </row>
    <row r="139" spans="1:4" x14ac:dyDescent="0.3">
      <c r="A139" s="33">
        <v>1971.5148999999999</v>
      </c>
      <c r="B139" s="19">
        <f>LOOKUP(A139,$A$130:$A$133,$B$130:$B$133)</f>
        <v>616.09839999999997</v>
      </c>
    </row>
    <row r="140" spans="1:4" x14ac:dyDescent="0.3">
      <c r="A140" s="9"/>
      <c r="B140" s="10"/>
      <c r="C140" s="10"/>
    </row>
  </sheetData>
  <autoFilter ref="A129:B133" xr:uid="{7BFC9CA1-79CA-4B77-8DF1-4E8332353C19}">
    <sortState xmlns:xlrd2="http://schemas.microsoft.com/office/spreadsheetml/2017/richdata2" ref="A130:B133">
      <sortCondition ref="A129:A133"/>
    </sortState>
  </autoFilter>
  <mergeCells count="11">
    <mergeCell ref="A1:F1"/>
    <mergeCell ref="A44:C44"/>
    <mergeCell ref="A61:D61"/>
    <mergeCell ref="A121:E121"/>
    <mergeCell ref="A52:E52"/>
    <mergeCell ref="A37:E37"/>
    <mergeCell ref="A3:B3"/>
    <mergeCell ref="A70:I70"/>
    <mergeCell ref="A92:E92"/>
    <mergeCell ref="A99:E99"/>
    <mergeCell ref="A104:E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sirohi</dc:creator>
  <cp:lastModifiedBy>sachin sirohi</cp:lastModifiedBy>
  <dcterms:created xsi:type="dcterms:W3CDTF">2023-10-13T14:47:27Z</dcterms:created>
  <dcterms:modified xsi:type="dcterms:W3CDTF">2025-04-19T06:20:29Z</dcterms:modified>
</cp:coreProperties>
</file>