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wmf" ContentType="image/x-wmf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showInkAnnotation="0"/>
  <bookViews>
    <workbookView xWindow="-15" yWindow="4665" windowWidth="7680" windowHeight="4680" firstSheet="2" activeTab="3"/>
    <workbookView xWindow="7665" yWindow="4665" windowWidth="7650" windowHeight="4680" activeTab="1"/>
    <workbookView xWindow="7665" yWindow="-15" windowWidth="7650" windowHeight="4680" firstSheet="1" activeTab="2"/>
    <workbookView xWindow="-15" yWindow="-15" windowWidth="7680" windowHeight="4680"/>
  </bookViews>
  <sheets>
    <sheet name="Northeast" sheetId="6" r:id="rId1"/>
    <sheet name="Southeast" sheetId="5" r:id="rId2"/>
    <sheet name="Northwest" sheetId="4" r:id="rId3"/>
    <sheet name="Southwest" sheetId="1" r:id="rId4"/>
  </sheets>
  <definedNames>
    <definedName name="Bonus" localSheetId="0">Northeast!$I$12:$J$16</definedName>
    <definedName name="Bonus" localSheetId="2">Northwest!$I$12:$J$16</definedName>
    <definedName name="Bonus" localSheetId="1">Southeast!$I$12:$J$16</definedName>
    <definedName name="Bonus">Southwest!$I$12:$J$16</definedName>
    <definedName name="Comm_Rate" localSheetId="0">Northeast!$J$7</definedName>
    <definedName name="Comm_Rate" localSheetId="2">Northwest!$J$7</definedName>
    <definedName name="Comm_Rate" localSheetId="1">Southeast!$J$7</definedName>
    <definedName name="Comm_Rate">Southwest!$J$7</definedName>
    <definedName name="Hanover" localSheetId="0">Northeast!$B$10:$D$10</definedName>
    <definedName name="Hanover" localSheetId="2">Northwest!$B$10:$D$10</definedName>
    <definedName name="Hanover" localSheetId="1">Southeast!$B$10:$D$10</definedName>
    <definedName name="Hanover">Southwest!$B$10:$D$10</definedName>
    <definedName name="Jaen" localSheetId="0">Northeast!$B$12:$D$12</definedName>
    <definedName name="Jaen" localSheetId="2">Northwest!$B$12:$D$12</definedName>
    <definedName name="Jaen" localSheetId="1">Southeast!$B$12:$D$12</definedName>
    <definedName name="Jaen">Southwest!$B$12:$D$12</definedName>
    <definedName name="Monder" localSheetId="0">Northeast!$B$11:$D$11</definedName>
    <definedName name="Monder" localSheetId="2">Northwest!$B$11:$D$11</definedName>
    <definedName name="Monder" localSheetId="1">Southeast!$B$11:$D$11</definedName>
    <definedName name="Monder">Southwest!$B$11:$D$11</definedName>
    <definedName name="Peruzzi" localSheetId="0">Northeast!$B$14:$D$14</definedName>
    <definedName name="Peruzzi" localSheetId="2">Northwest!$B$14:$D$14</definedName>
    <definedName name="Peruzzi" localSheetId="1">Southeast!$B$14:$D$14</definedName>
    <definedName name="Peruzzi">Southwest!$B$14:$D$14</definedName>
    <definedName name="Quota" localSheetId="0">Northeast!$J$8</definedName>
    <definedName name="Quota" localSheetId="2">Northwest!$J$8</definedName>
    <definedName name="Quota" localSheetId="1">Southeast!$J$8</definedName>
    <definedName name="Quota">Southwest!$J$8</definedName>
    <definedName name="Simmonds" localSheetId="0">Northeast!$B$13:$D$13</definedName>
    <definedName name="Simmonds" localSheetId="2">Northwest!$B$13:$D$13</definedName>
    <definedName name="Simmonds" localSheetId="1">Southeast!$B$13:$D$13</definedName>
    <definedName name="Simmonds">Southwest!$B$13:$D$13</definedName>
  </definedNames>
  <calcPr calcId="124519" iterate="1" iterateCount="1"/>
</workbook>
</file>

<file path=xl/calcChain.xml><?xml version="1.0" encoding="utf-8"?>
<calcChain xmlns="http://schemas.openxmlformats.org/spreadsheetml/2006/main">
  <c r="E10" i="6"/>
  <c r="F10"/>
  <c r="G10"/>
  <c r="E11"/>
  <c r="F11"/>
  <c r="G11"/>
  <c r="E12"/>
  <c r="F12"/>
  <c r="G12"/>
  <c r="E13"/>
  <c r="F13"/>
  <c r="G13"/>
  <c r="E14"/>
  <c r="F14"/>
  <c r="G14"/>
  <c r="B15"/>
  <c r="C15"/>
  <c r="D15"/>
  <c r="E15"/>
  <c r="F15"/>
  <c r="G15"/>
  <c r="E10" i="5"/>
  <c r="F10"/>
  <c r="G10"/>
  <c r="E11"/>
  <c r="F11"/>
  <c r="G11"/>
  <c r="E12"/>
  <c r="F12"/>
  <c r="G12"/>
  <c r="E13"/>
  <c r="F13"/>
  <c r="G13"/>
  <c r="E14"/>
  <c r="F14"/>
  <c r="G14"/>
  <c r="B15"/>
  <c r="C15"/>
  <c r="D15"/>
  <c r="E15"/>
  <c r="F15"/>
  <c r="G15"/>
  <c r="E10" i="4"/>
  <c r="F10"/>
  <c r="G10"/>
  <c r="E11"/>
  <c r="F11"/>
  <c r="G11"/>
  <c r="E12"/>
  <c r="F12"/>
  <c r="G12"/>
  <c r="E13"/>
  <c r="F13"/>
  <c r="G13"/>
  <c r="E14"/>
  <c r="F14"/>
  <c r="G14"/>
  <c r="B15"/>
  <c r="C15"/>
  <c r="D15"/>
  <c r="E15"/>
  <c r="F15"/>
  <c r="G15"/>
  <c r="E12" i="1"/>
  <c r="G12"/>
  <c r="E11"/>
  <c r="G11"/>
  <c r="E14"/>
  <c r="G14"/>
  <c r="E10"/>
  <c r="G10"/>
  <c r="E13"/>
  <c r="G13"/>
  <c r="F13"/>
  <c r="F10"/>
  <c r="F14"/>
  <c r="F11"/>
  <c r="F12"/>
  <c r="F15"/>
  <c r="G15"/>
  <c r="E15"/>
  <c r="B15"/>
  <c r="C15"/>
  <c r="D15"/>
</calcChain>
</file>

<file path=xl/sharedStrings.xml><?xml version="1.0" encoding="utf-8"?>
<sst xmlns="http://schemas.openxmlformats.org/spreadsheetml/2006/main" count="84" uniqueCount="22">
  <si>
    <t>Southwest U.S. Regional Sales</t>
  </si>
  <si>
    <r>
      <t>Benjamin of Brussels</t>
    </r>
    <r>
      <rPr>
        <sz val="10"/>
        <color indexed="10"/>
        <rFont val="Arial"/>
        <family val="2"/>
      </rPr>
      <t xml:space="preserve">
</t>
    </r>
    <r>
      <rPr>
        <sz val="14"/>
        <color indexed="10"/>
        <rFont val="Arial"/>
        <family val="2"/>
      </rPr>
      <t>International Chocolate Distributors, Inc.</t>
    </r>
  </si>
  <si>
    <t>Name</t>
  </si>
  <si>
    <t>April</t>
  </si>
  <si>
    <t>May</t>
  </si>
  <si>
    <t>June</t>
  </si>
  <si>
    <t>Total</t>
  </si>
  <si>
    <t>Comm.</t>
  </si>
  <si>
    <t>Bonus</t>
  </si>
  <si>
    <t>Hanover</t>
  </si>
  <si>
    <t>Monder</t>
  </si>
  <si>
    <t>Jaen</t>
  </si>
  <si>
    <t>Peruzzi</t>
  </si>
  <si>
    <t>Totals</t>
  </si>
  <si>
    <t>(all amounts in thousands)</t>
  </si>
  <si>
    <t>Quota:</t>
  </si>
  <si>
    <t>Bonus Table</t>
  </si>
  <si>
    <t>Simmonds</t>
  </si>
  <si>
    <t>Commission Rate:</t>
  </si>
  <si>
    <t>Northeast U.S. Regional Sales</t>
  </si>
  <si>
    <t>Southeast U.S. Regional Sales</t>
  </si>
  <si>
    <t>Northwest U.S. Regional Sales</t>
  </si>
</sst>
</file>

<file path=xl/styles.xml><?xml version="1.0" encoding="utf-8"?>
<styleSheet xmlns="http://schemas.openxmlformats.org/spreadsheetml/2006/main">
  <numFmts count="2">
    <numFmt numFmtId="44" formatCode="_(&quot;$&quot;* #,##0.00_);_(&quot;$&quot;* \(#,##0.00\);_(&quot;$&quot;* &quot;-&quot;??_);_(@_)"/>
    <numFmt numFmtId="165" formatCode="_(&quot;$&quot;* #,##0_);_(&quot;$&quot;* \(#,##0\);_(&quot;$&quot;* &quot;-&quot;??_);_(@_)"/>
  </numFmts>
  <fonts count="7">
    <font>
      <sz val="10"/>
      <name val="Arial"/>
    </font>
    <font>
      <sz val="10"/>
      <name val="Arial"/>
    </font>
    <font>
      <b/>
      <sz val="18"/>
      <color indexed="10"/>
      <name val="Arial"/>
      <family val="2"/>
    </font>
    <font>
      <sz val="10"/>
      <color indexed="10"/>
      <name val="Arial"/>
      <family val="2"/>
    </font>
    <font>
      <sz val="14"/>
      <color indexed="10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7">
    <xf numFmtId="0" fontId="0" fillId="0" borderId="0" xfId="0"/>
    <xf numFmtId="0" fontId="5" fillId="0" borderId="0" xfId="0" applyFont="1"/>
    <xf numFmtId="0" fontId="5" fillId="0" borderId="1" xfId="0" applyFont="1" applyBorder="1"/>
    <xf numFmtId="0" fontId="0" fillId="0" borderId="1" xfId="0" applyBorder="1"/>
    <xf numFmtId="165" fontId="0" fillId="0" borderId="0" xfId="1" applyNumberFormat="1" applyFont="1"/>
    <xf numFmtId="165" fontId="0" fillId="0" borderId="1" xfId="1" applyNumberFormat="1" applyFont="1" applyBorder="1"/>
    <xf numFmtId="0" fontId="6" fillId="0" borderId="1" xfId="0" applyFont="1" applyBorder="1" applyAlignment="1">
      <alignment horizontal="center"/>
    </xf>
    <xf numFmtId="165" fontId="5" fillId="0" borderId="1" xfId="1" applyNumberFormat="1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65" fontId="0" fillId="0" borderId="9" xfId="1" applyNumberFormat="1" applyFont="1" applyBorder="1"/>
    <xf numFmtId="0" fontId="0" fillId="0" borderId="0" xfId="0" applyBorder="1"/>
    <xf numFmtId="165" fontId="0" fillId="0" borderId="0" xfId="1" applyNumberFormat="1" applyFont="1" applyBorder="1"/>
    <xf numFmtId="165" fontId="0" fillId="0" borderId="0" xfId="0" applyNumberFormat="1"/>
    <xf numFmtId="165" fontId="0" fillId="0" borderId="10" xfId="1" applyNumberFormat="1" applyFont="1" applyBorder="1"/>
    <xf numFmtId="165" fontId="0" fillId="0" borderId="5" xfId="1" applyNumberFormat="1" applyFont="1" applyBorder="1"/>
    <xf numFmtId="165" fontId="0" fillId="0" borderId="7" xfId="1" applyNumberFormat="1" applyFont="1" applyBorder="1"/>
    <xf numFmtId="0" fontId="6" fillId="0" borderId="9" xfId="0" applyFont="1" applyBorder="1" applyAlignment="1">
      <alignment horizontal="right"/>
    </xf>
    <xf numFmtId="9" fontId="0" fillId="0" borderId="10" xfId="0" applyNumberFormat="1" applyBorder="1"/>
    <xf numFmtId="0" fontId="6" fillId="0" borderId="1" xfId="0" applyFont="1" applyFill="1" applyBorder="1" applyAlignment="1">
      <alignment horizontal="right"/>
    </xf>
    <xf numFmtId="0" fontId="5" fillId="0" borderId="1" xfId="0" applyFont="1" applyBorder="1" applyAlignment="1">
      <alignment horizontal="center"/>
    </xf>
    <xf numFmtId="165" fontId="1" fillId="0" borderId="0" xfId="1" applyNumberFormat="1"/>
    <xf numFmtId="165" fontId="1" fillId="0" borderId="7" xfId="1" applyNumberFormat="1" applyBorder="1"/>
    <xf numFmtId="165" fontId="1" fillId="0" borderId="9" xfId="1" applyNumberFormat="1" applyBorder="1"/>
    <xf numFmtId="165" fontId="1" fillId="0" borderId="10" xfId="1" applyNumberFormat="1" applyBorder="1"/>
    <xf numFmtId="165" fontId="1" fillId="0" borderId="0" xfId="1" applyNumberFormat="1" applyBorder="1"/>
    <xf numFmtId="165" fontId="1" fillId="0" borderId="5" xfId="1" applyNumberFormat="1" applyBorder="1"/>
    <xf numFmtId="165" fontId="1" fillId="0" borderId="1" xfId="1" applyNumberFormat="1" applyBorder="1"/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2" borderId="0" xfId="0" applyFont="1" applyFill="1" applyAlignment="1">
      <alignment horizontal="center" vertical="center" wrapText="1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276225</xdr:colOff>
      <xdr:row>4</xdr:row>
      <xdr:rowOff>114300</xdr:rowOff>
    </xdr:to>
    <xdr:pic>
      <xdr:nvPicPr>
        <xdr:cNvPr id="409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1000125" cy="1114425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276225</xdr:colOff>
      <xdr:row>4</xdr:row>
      <xdr:rowOff>114300</xdr:rowOff>
    </xdr:to>
    <xdr:pic>
      <xdr:nvPicPr>
        <xdr:cNvPr id="307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1000125" cy="1114425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276225</xdr:colOff>
      <xdr:row>4</xdr:row>
      <xdr:rowOff>114300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1000125" cy="1114425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276225</xdr:colOff>
      <xdr:row>4</xdr:row>
      <xdr:rowOff>114300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1000125" cy="111442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6"/>
  <sheetViews>
    <sheetView workbookViewId="0">
      <selection activeCell="A6" sqref="A6"/>
    </sheetView>
    <sheetView workbookViewId="1">
      <selection sqref="A1:J5"/>
    </sheetView>
    <sheetView workbookViewId="2">
      <selection sqref="A1:J5"/>
    </sheetView>
    <sheetView tabSelected="1" topLeftCell="A6" workbookViewId="3">
      <selection activeCell="A7" sqref="A7:G7"/>
    </sheetView>
  </sheetViews>
  <sheetFormatPr defaultRowHeight="12.75"/>
  <cols>
    <col min="1" max="1" width="10.85546875" customWidth="1"/>
    <col min="2" max="4" width="5.7109375" customWidth="1"/>
    <col min="5" max="5" width="7.7109375" style="27" customWidth="1"/>
    <col min="7" max="7" width="7.7109375" customWidth="1"/>
    <col min="8" max="8" width="6.85546875" customWidth="1"/>
    <col min="10" max="10" width="6.5703125" customWidth="1"/>
  </cols>
  <sheetData>
    <row r="1" spans="1:10" ht="40.5" customHeight="1">
      <c r="A1" s="36" t="s">
        <v>1</v>
      </c>
      <c r="B1" s="36"/>
      <c r="C1" s="36"/>
      <c r="D1" s="36"/>
      <c r="E1" s="36"/>
      <c r="F1" s="36"/>
      <c r="G1" s="36"/>
      <c r="H1" s="36"/>
      <c r="I1" s="36"/>
      <c r="J1" s="36"/>
    </row>
    <row r="2" spans="1:10" ht="12.75" customHeight="1">
      <c r="A2" s="36"/>
      <c r="B2" s="36"/>
      <c r="C2" s="36"/>
      <c r="D2" s="36"/>
      <c r="E2" s="36"/>
      <c r="F2" s="36"/>
      <c r="G2" s="36"/>
      <c r="H2" s="36"/>
      <c r="I2" s="36"/>
      <c r="J2" s="36"/>
    </row>
    <row r="3" spans="1:10" ht="12.75" customHeight="1">
      <c r="A3" s="36"/>
      <c r="B3" s="36"/>
      <c r="C3" s="36"/>
      <c r="D3" s="36"/>
      <c r="E3" s="36"/>
      <c r="F3" s="36"/>
      <c r="G3" s="36"/>
      <c r="H3" s="36"/>
      <c r="I3" s="36"/>
      <c r="J3" s="36"/>
    </row>
    <row r="4" spans="1:10">
      <c r="A4" s="36"/>
      <c r="B4" s="36"/>
      <c r="C4" s="36"/>
      <c r="D4" s="36"/>
      <c r="E4" s="36"/>
      <c r="F4" s="36"/>
      <c r="G4" s="36"/>
      <c r="H4" s="36"/>
      <c r="I4" s="36"/>
      <c r="J4" s="36"/>
    </row>
    <row r="5" spans="1:10">
      <c r="A5" s="36"/>
      <c r="B5" s="36"/>
      <c r="C5" s="36"/>
      <c r="D5" s="36"/>
      <c r="E5" s="36"/>
      <c r="F5" s="36"/>
      <c r="G5" s="36"/>
      <c r="H5" s="36"/>
      <c r="I5" s="36"/>
      <c r="J5" s="36"/>
    </row>
    <row r="6" spans="1:10" ht="13.5" thickBot="1">
      <c r="B6" s="35" t="s">
        <v>19</v>
      </c>
      <c r="C6" s="35"/>
      <c r="D6" s="35"/>
      <c r="E6" s="35"/>
      <c r="F6" s="35"/>
      <c r="G6" s="35"/>
      <c r="H6" s="35"/>
      <c r="I6" s="35"/>
      <c r="J6" s="35"/>
    </row>
    <row r="7" spans="1:10">
      <c r="A7" s="34" t="s">
        <v>14</v>
      </c>
      <c r="B7" s="34"/>
      <c r="C7" s="34"/>
      <c r="D7" s="34"/>
      <c r="E7" s="34"/>
      <c r="F7" s="34"/>
      <c r="G7" s="34"/>
      <c r="H7" s="14"/>
      <c r="I7" s="23" t="s">
        <v>18</v>
      </c>
      <c r="J7" s="24">
        <v>0.18</v>
      </c>
    </row>
    <row r="8" spans="1:10" ht="13.5" thickBot="1">
      <c r="H8" s="12"/>
      <c r="I8" s="25" t="s">
        <v>15</v>
      </c>
      <c r="J8" s="28">
        <v>60</v>
      </c>
    </row>
    <row r="9" spans="1:10" ht="13.5" thickBot="1">
      <c r="A9" s="2" t="s">
        <v>2</v>
      </c>
      <c r="B9" s="6" t="s">
        <v>3</v>
      </c>
      <c r="C9" s="6" t="s">
        <v>4</v>
      </c>
      <c r="D9" s="6" t="s">
        <v>5</v>
      </c>
      <c r="E9" s="7" t="s">
        <v>6</v>
      </c>
      <c r="F9" s="6" t="s">
        <v>7</v>
      </c>
      <c r="G9" s="6" t="s">
        <v>8</v>
      </c>
    </row>
    <row r="10" spans="1:10" ht="13.5" thickBot="1">
      <c r="A10" s="14" t="s">
        <v>9</v>
      </c>
      <c r="B10" s="15">
        <v>15</v>
      </c>
      <c r="C10" s="15">
        <v>35</v>
      </c>
      <c r="D10" s="15">
        <v>37</v>
      </c>
      <c r="E10" s="29">
        <f>SUM(Hanover)</f>
        <v>87</v>
      </c>
      <c r="F10" s="29">
        <f>IF(E10&gt;=Quota,E10*Comm_Rate,"Below Q")</f>
        <v>15.66</v>
      </c>
      <c r="G10" s="30">
        <f>VLOOKUP(E10,Bonus,2)</f>
        <v>8</v>
      </c>
      <c r="I10" s="26" t="s">
        <v>16</v>
      </c>
      <c r="J10" s="26"/>
    </row>
    <row r="11" spans="1:10" ht="13.5" thickBot="1">
      <c r="A11" s="10" t="s">
        <v>10</v>
      </c>
      <c r="B11" s="17">
        <v>23</v>
      </c>
      <c r="C11" s="17">
        <v>25</v>
      </c>
      <c r="D11" s="17">
        <v>27</v>
      </c>
      <c r="E11" s="31">
        <f>SUM(Monder)</f>
        <v>75</v>
      </c>
      <c r="F11" s="31">
        <f>IF(E11&gt;=Quota,E11*Comm_Rate,"Below Q")</f>
        <v>13.5</v>
      </c>
      <c r="G11" s="32">
        <f>VLOOKUP(E11,Bonus,2)</f>
        <v>8</v>
      </c>
      <c r="I11" s="8" t="s">
        <v>6</v>
      </c>
      <c r="J11" s="9" t="s">
        <v>8</v>
      </c>
    </row>
    <row r="12" spans="1:10">
      <c r="A12" s="10" t="s">
        <v>11</v>
      </c>
      <c r="B12" s="17">
        <v>17</v>
      </c>
      <c r="C12" s="17">
        <v>19</v>
      </c>
      <c r="D12" s="17">
        <v>18</v>
      </c>
      <c r="E12" s="31">
        <f>SUM(Jaen)</f>
        <v>54</v>
      </c>
      <c r="F12" s="31" t="str">
        <f>IF(E12&gt;=Quota,E12*Comm_Rate,"Below Q")</f>
        <v>Below Q</v>
      </c>
      <c r="G12" s="32">
        <f>VLOOKUP(E12,Bonus,2)</f>
        <v>2</v>
      </c>
      <c r="I12" s="10">
        <v>0</v>
      </c>
      <c r="J12" s="11">
        <v>0</v>
      </c>
    </row>
    <row r="13" spans="1:10">
      <c r="A13" s="10" t="s">
        <v>17</v>
      </c>
      <c r="B13" s="17">
        <v>8</v>
      </c>
      <c r="C13" s="17">
        <v>10</v>
      </c>
      <c r="D13" s="17">
        <v>21</v>
      </c>
      <c r="E13" s="31">
        <f>SUM(Simmonds)</f>
        <v>39</v>
      </c>
      <c r="F13" s="31" t="str">
        <f>IF(E13&gt;=Quota,E13*Comm_Rate,"Below Q")</f>
        <v>Below Q</v>
      </c>
      <c r="G13" s="32">
        <f>VLOOKUP(E13,Bonus,2)</f>
        <v>0</v>
      </c>
      <c r="I13" s="10">
        <v>50</v>
      </c>
      <c r="J13" s="11">
        <v>2</v>
      </c>
    </row>
    <row r="14" spans="1:10" ht="13.5" thickBot="1">
      <c r="A14" s="12" t="s">
        <v>12</v>
      </c>
      <c r="B14" s="3">
        <v>22</v>
      </c>
      <c r="C14" s="3">
        <v>45</v>
      </c>
      <c r="D14" s="3">
        <v>44</v>
      </c>
      <c r="E14" s="33">
        <f>SUM(Peruzzi)</f>
        <v>111</v>
      </c>
      <c r="F14" s="33">
        <f>IF(E14&gt;=Quota,E14*Comm_Rate,"Below Q")</f>
        <v>19.98</v>
      </c>
      <c r="G14" s="28">
        <f>VLOOKUP(E14,Bonus,2)</f>
        <v>8</v>
      </c>
      <c r="I14" s="10">
        <v>55</v>
      </c>
      <c r="J14" s="11">
        <v>3</v>
      </c>
    </row>
    <row r="15" spans="1:10">
      <c r="A15" s="1" t="s">
        <v>13</v>
      </c>
      <c r="B15">
        <f t="shared" ref="B15:G15" si="0">SUM(B10:B14)</f>
        <v>85</v>
      </c>
      <c r="C15">
        <f t="shared" si="0"/>
        <v>134</v>
      </c>
      <c r="D15">
        <f t="shared" si="0"/>
        <v>147</v>
      </c>
      <c r="E15" s="27">
        <f t="shared" si="0"/>
        <v>366</v>
      </c>
      <c r="F15" s="27">
        <f t="shared" si="0"/>
        <v>49.14</v>
      </c>
      <c r="G15" s="19">
        <f t="shared" si="0"/>
        <v>26</v>
      </c>
      <c r="I15" s="10">
        <v>60</v>
      </c>
      <c r="J15" s="11">
        <v>4</v>
      </c>
    </row>
    <row r="16" spans="1:10" ht="13.5" thickBot="1">
      <c r="I16" s="12">
        <v>68</v>
      </c>
      <c r="J16" s="13">
        <v>8</v>
      </c>
    </row>
  </sheetData>
  <mergeCells count="3">
    <mergeCell ref="A7:G7"/>
    <mergeCell ref="B6:J6"/>
    <mergeCell ref="A1:J5"/>
  </mergeCells>
  <phoneticPr fontId="0" type="halfwidthKatakana" alignment="noControl"/>
  <pageMargins left="0.75" right="0.75" top="1" bottom="1" header="0.5" footer="0.5"/>
  <pageSetup orientation="portrait" horizontalDpi="200" verticalDpi="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6"/>
  <sheetViews>
    <sheetView workbookViewId="0">
      <selection activeCell="B10" sqref="B10:B14"/>
    </sheetView>
    <sheetView tabSelected="1" topLeftCell="A6" workbookViewId="1">
      <selection sqref="A1:J5"/>
    </sheetView>
    <sheetView workbookViewId="2">
      <selection sqref="A1:J5"/>
    </sheetView>
    <sheetView workbookViewId="3">
      <selection sqref="A1:J5"/>
    </sheetView>
  </sheetViews>
  <sheetFormatPr defaultRowHeight="12.75"/>
  <cols>
    <col min="1" max="1" width="10.85546875" customWidth="1"/>
    <col min="2" max="4" width="5.7109375" customWidth="1"/>
    <col min="5" max="5" width="7.7109375" style="27" customWidth="1"/>
    <col min="7" max="7" width="7.7109375" customWidth="1"/>
    <col min="8" max="8" width="6.85546875" customWidth="1"/>
    <col min="10" max="10" width="6.5703125" customWidth="1"/>
  </cols>
  <sheetData>
    <row r="1" spans="1:10" ht="40.5" customHeight="1">
      <c r="A1" s="36" t="s">
        <v>1</v>
      </c>
      <c r="B1" s="36"/>
      <c r="C1" s="36"/>
      <c r="D1" s="36"/>
      <c r="E1" s="36"/>
      <c r="F1" s="36"/>
      <c r="G1" s="36"/>
      <c r="H1" s="36"/>
      <c r="I1" s="36"/>
      <c r="J1" s="36"/>
    </row>
    <row r="2" spans="1:10" ht="12.75" customHeight="1">
      <c r="A2" s="36"/>
      <c r="B2" s="36"/>
      <c r="C2" s="36"/>
      <c r="D2" s="36"/>
      <c r="E2" s="36"/>
      <c r="F2" s="36"/>
      <c r="G2" s="36"/>
      <c r="H2" s="36"/>
      <c r="I2" s="36"/>
      <c r="J2" s="36"/>
    </row>
    <row r="3" spans="1:10" ht="12.75" customHeight="1">
      <c r="A3" s="36"/>
      <c r="B3" s="36"/>
      <c r="C3" s="36"/>
      <c r="D3" s="36"/>
      <c r="E3" s="36"/>
      <c r="F3" s="36"/>
      <c r="G3" s="36"/>
      <c r="H3" s="36"/>
      <c r="I3" s="36"/>
      <c r="J3" s="36"/>
    </row>
    <row r="4" spans="1:10">
      <c r="A4" s="36"/>
      <c r="B4" s="36"/>
      <c r="C4" s="36"/>
      <c r="D4" s="36"/>
      <c r="E4" s="36"/>
      <c r="F4" s="36"/>
      <c r="G4" s="36"/>
      <c r="H4" s="36"/>
      <c r="I4" s="36"/>
      <c r="J4" s="36"/>
    </row>
    <row r="5" spans="1:10">
      <c r="A5" s="36"/>
      <c r="B5" s="36"/>
      <c r="C5" s="36"/>
      <c r="D5" s="36"/>
      <c r="E5" s="36"/>
      <c r="F5" s="36"/>
      <c r="G5" s="36"/>
      <c r="H5" s="36"/>
      <c r="I5" s="36"/>
      <c r="J5" s="36"/>
    </row>
    <row r="6" spans="1:10" ht="13.5" thickBot="1">
      <c r="B6" s="35" t="s">
        <v>20</v>
      </c>
      <c r="C6" s="35"/>
      <c r="D6" s="35"/>
      <c r="E6" s="35"/>
      <c r="F6" s="35"/>
      <c r="G6" s="35"/>
      <c r="H6" s="35"/>
      <c r="I6" s="35"/>
      <c r="J6" s="35"/>
    </row>
    <row r="7" spans="1:10">
      <c r="A7" s="34" t="s">
        <v>14</v>
      </c>
      <c r="B7" s="34"/>
      <c r="C7" s="34"/>
      <c r="D7" s="34"/>
      <c r="E7" s="34"/>
      <c r="F7" s="34"/>
      <c r="G7" s="34"/>
      <c r="H7" s="14"/>
      <c r="I7" s="23" t="s">
        <v>18</v>
      </c>
      <c r="J7" s="24">
        <v>0.18</v>
      </c>
    </row>
    <row r="8" spans="1:10" ht="13.5" thickBot="1">
      <c r="H8" s="12"/>
      <c r="I8" s="25" t="s">
        <v>15</v>
      </c>
      <c r="J8" s="28">
        <v>60</v>
      </c>
    </row>
    <row r="9" spans="1:10" ht="13.5" thickBot="1">
      <c r="A9" s="2" t="s">
        <v>2</v>
      </c>
      <c r="B9" s="6" t="s">
        <v>3</v>
      </c>
      <c r="C9" s="6" t="s">
        <v>4</v>
      </c>
      <c r="D9" s="6" t="s">
        <v>5</v>
      </c>
      <c r="E9" s="7" t="s">
        <v>6</v>
      </c>
      <c r="F9" s="6" t="s">
        <v>7</v>
      </c>
      <c r="G9" s="6" t="s">
        <v>8</v>
      </c>
    </row>
    <row r="10" spans="1:10" ht="13.5" thickBot="1">
      <c r="A10" s="14" t="s">
        <v>9</v>
      </c>
      <c r="B10" s="15">
        <v>8</v>
      </c>
      <c r="C10" s="15">
        <v>30</v>
      </c>
      <c r="D10" s="15">
        <v>23</v>
      </c>
      <c r="E10" s="29">
        <f>SUM(Hanover)</f>
        <v>61</v>
      </c>
      <c r="F10" s="29">
        <f>IF(E10&gt;=Quota,E10*Comm_Rate,"Below Q")</f>
        <v>10.98</v>
      </c>
      <c r="G10" s="30">
        <f>VLOOKUP(E10,Bonus,2)</f>
        <v>4</v>
      </c>
      <c r="I10" s="26" t="s">
        <v>16</v>
      </c>
      <c r="J10" s="26"/>
    </row>
    <row r="11" spans="1:10" ht="13.5" thickBot="1">
      <c r="A11" s="10" t="s">
        <v>10</v>
      </c>
      <c r="B11" s="17">
        <v>15</v>
      </c>
      <c r="C11" s="17">
        <v>12</v>
      </c>
      <c r="D11" s="17">
        <v>20</v>
      </c>
      <c r="E11" s="31">
        <f>SUM(Monder)</f>
        <v>47</v>
      </c>
      <c r="F11" s="31" t="str">
        <f>IF(E11&gt;=Quota,E11*Comm_Rate,"Below Q")</f>
        <v>Below Q</v>
      </c>
      <c r="G11" s="32">
        <f>VLOOKUP(E11,Bonus,2)</f>
        <v>0</v>
      </c>
      <c r="I11" s="8" t="s">
        <v>6</v>
      </c>
      <c r="J11" s="9" t="s">
        <v>8</v>
      </c>
    </row>
    <row r="12" spans="1:10">
      <c r="A12" s="10" t="s">
        <v>11</v>
      </c>
      <c r="B12" s="17">
        <v>15</v>
      </c>
      <c r="C12" s="17">
        <v>22</v>
      </c>
      <c r="D12" s="17">
        <v>25</v>
      </c>
      <c r="E12" s="31">
        <f>SUM(Jaen)</f>
        <v>62</v>
      </c>
      <c r="F12" s="31">
        <f>IF(E12&gt;=Quota,E12*Comm_Rate,"Below Q")</f>
        <v>11.16</v>
      </c>
      <c r="G12" s="32">
        <f>VLOOKUP(E12,Bonus,2)</f>
        <v>4</v>
      </c>
      <c r="I12" s="10">
        <v>0</v>
      </c>
      <c r="J12" s="11">
        <v>0</v>
      </c>
    </row>
    <row r="13" spans="1:10">
      <c r="A13" s="10" t="s">
        <v>17</v>
      </c>
      <c r="B13" s="17">
        <v>18</v>
      </c>
      <c r="C13" s="17">
        <v>10</v>
      </c>
      <c r="D13" s="17">
        <v>21</v>
      </c>
      <c r="E13" s="31">
        <f>SUM(Simmonds)</f>
        <v>49</v>
      </c>
      <c r="F13" s="31" t="str">
        <f>IF(E13&gt;=Quota,E13*Comm_Rate,"Below Q")</f>
        <v>Below Q</v>
      </c>
      <c r="G13" s="32">
        <f>VLOOKUP(E13,Bonus,2)</f>
        <v>0</v>
      </c>
      <c r="I13" s="10">
        <v>50</v>
      </c>
      <c r="J13" s="11">
        <v>2</v>
      </c>
    </row>
    <row r="14" spans="1:10" ht="13.5" thickBot="1">
      <c r="A14" s="12" t="s">
        <v>12</v>
      </c>
      <c r="B14" s="3">
        <v>20</v>
      </c>
      <c r="C14" s="3">
        <v>20</v>
      </c>
      <c r="D14" s="3">
        <v>21</v>
      </c>
      <c r="E14" s="33">
        <f>SUM(Peruzzi)</f>
        <v>61</v>
      </c>
      <c r="F14" s="33">
        <f>IF(E14&gt;=Quota,E14*Comm_Rate,"Below Q")</f>
        <v>10.98</v>
      </c>
      <c r="G14" s="28">
        <f>VLOOKUP(E14,Bonus,2)</f>
        <v>4</v>
      </c>
      <c r="I14" s="10">
        <v>55</v>
      </c>
      <c r="J14" s="11">
        <v>3</v>
      </c>
    </row>
    <row r="15" spans="1:10">
      <c r="A15" s="1" t="s">
        <v>13</v>
      </c>
      <c r="B15">
        <f t="shared" ref="B15:G15" si="0">SUM(B10:B14)</f>
        <v>76</v>
      </c>
      <c r="C15">
        <f t="shared" si="0"/>
        <v>94</v>
      </c>
      <c r="D15">
        <f t="shared" si="0"/>
        <v>110</v>
      </c>
      <c r="E15" s="27">
        <f t="shared" si="0"/>
        <v>280</v>
      </c>
      <c r="F15" s="27">
        <f t="shared" si="0"/>
        <v>33.120000000000005</v>
      </c>
      <c r="G15" s="19">
        <f t="shared" si="0"/>
        <v>12</v>
      </c>
      <c r="I15" s="10">
        <v>60</v>
      </c>
      <c r="J15" s="11">
        <v>4</v>
      </c>
    </row>
    <row r="16" spans="1:10" ht="13.5" thickBot="1">
      <c r="I16" s="12">
        <v>68</v>
      </c>
      <c r="J16" s="13">
        <v>8</v>
      </c>
    </row>
  </sheetData>
  <mergeCells count="3">
    <mergeCell ref="A7:G7"/>
    <mergeCell ref="B6:J6"/>
    <mergeCell ref="A1:J5"/>
  </mergeCells>
  <phoneticPr fontId="0" type="halfwidthKatakana" alignment="noControl"/>
  <pageMargins left="0.75" right="0.75" top="1" bottom="1" header="0.5" footer="0.5"/>
  <pageSetup orientation="portrait" horizontalDpi="200" verticalDpi="2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J16"/>
  <sheetViews>
    <sheetView workbookViewId="0">
      <selection activeCell="C10" sqref="C10:C14"/>
    </sheetView>
    <sheetView workbookViewId="1">
      <selection sqref="A1:J5"/>
    </sheetView>
    <sheetView tabSelected="1" topLeftCell="A6" workbookViewId="2">
      <selection sqref="A1:J5"/>
    </sheetView>
    <sheetView workbookViewId="3">
      <selection sqref="A1:J5"/>
    </sheetView>
  </sheetViews>
  <sheetFormatPr defaultRowHeight="12.75"/>
  <cols>
    <col min="1" max="1" width="10.85546875" customWidth="1"/>
    <col min="2" max="4" width="5.7109375" customWidth="1"/>
    <col min="5" max="5" width="7.7109375" style="27" customWidth="1"/>
    <col min="7" max="7" width="7.7109375" customWidth="1"/>
    <col min="8" max="8" width="6.85546875" customWidth="1"/>
    <col min="10" max="10" width="6.5703125" customWidth="1"/>
  </cols>
  <sheetData>
    <row r="1" spans="1:10" ht="40.5" customHeight="1">
      <c r="A1" s="36" t="s">
        <v>1</v>
      </c>
      <c r="B1" s="36"/>
      <c r="C1" s="36"/>
      <c r="D1" s="36"/>
      <c r="E1" s="36"/>
      <c r="F1" s="36"/>
      <c r="G1" s="36"/>
      <c r="H1" s="36"/>
      <c r="I1" s="36"/>
      <c r="J1" s="36"/>
    </row>
    <row r="2" spans="1:10" ht="12.75" customHeight="1">
      <c r="A2" s="36"/>
      <c r="B2" s="36"/>
      <c r="C2" s="36"/>
      <c r="D2" s="36"/>
      <c r="E2" s="36"/>
      <c r="F2" s="36"/>
      <c r="G2" s="36"/>
      <c r="H2" s="36"/>
      <c r="I2" s="36"/>
      <c r="J2" s="36"/>
    </row>
    <row r="3" spans="1:10" ht="12.75" customHeight="1">
      <c r="A3" s="36"/>
      <c r="B3" s="36"/>
      <c r="C3" s="36"/>
      <c r="D3" s="36"/>
      <c r="E3" s="36"/>
      <c r="F3" s="36"/>
      <c r="G3" s="36"/>
      <c r="H3" s="36"/>
      <c r="I3" s="36"/>
      <c r="J3" s="36"/>
    </row>
    <row r="4" spans="1:10">
      <c r="A4" s="36"/>
      <c r="B4" s="36"/>
      <c r="C4" s="36"/>
      <c r="D4" s="36"/>
      <c r="E4" s="36"/>
      <c r="F4" s="36"/>
      <c r="G4" s="36"/>
      <c r="H4" s="36"/>
      <c r="I4" s="36"/>
      <c r="J4" s="36"/>
    </row>
    <row r="5" spans="1:10">
      <c r="A5" s="36"/>
      <c r="B5" s="36"/>
      <c r="C5" s="36"/>
      <c r="D5" s="36"/>
      <c r="E5" s="36"/>
      <c r="F5" s="36"/>
      <c r="G5" s="36"/>
      <c r="H5" s="36"/>
      <c r="I5" s="36"/>
      <c r="J5" s="36"/>
    </row>
    <row r="6" spans="1:10" ht="13.5" thickBot="1">
      <c r="B6" s="35" t="s">
        <v>21</v>
      </c>
      <c r="C6" s="35"/>
      <c r="D6" s="35"/>
      <c r="E6" s="35"/>
      <c r="F6" s="35"/>
      <c r="G6" s="35"/>
      <c r="H6" s="35"/>
      <c r="I6" s="35"/>
      <c r="J6" s="35"/>
    </row>
    <row r="7" spans="1:10">
      <c r="A7" s="34" t="s">
        <v>14</v>
      </c>
      <c r="B7" s="34"/>
      <c r="C7" s="34"/>
      <c r="D7" s="34"/>
      <c r="E7" s="34"/>
      <c r="F7" s="34"/>
      <c r="G7" s="34"/>
      <c r="H7" s="14"/>
      <c r="I7" s="23" t="s">
        <v>18</v>
      </c>
      <c r="J7" s="24">
        <v>0.18</v>
      </c>
    </row>
    <row r="8" spans="1:10" ht="13.5" thickBot="1">
      <c r="H8" s="12"/>
      <c r="I8" s="25" t="s">
        <v>15</v>
      </c>
      <c r="J8" s="28">
        <v>60</v>
      </c>
    </row>
    <row r="9" spans="1:10" ht="13.5" thickBot="1">
      <c r="A9" s="2" t="s">
        <v>2</v>
      </c>
      <c r="B9" s="6" t="s">
        <v>3</v>
      </c>
      <c r="C9" s="6" t="s">
        <v>4</v>
      </c>
      <c r="D9" s="6" t="s">
        <v>5</v>
      </c>
      <c r="E9" s="7" t="s">
        <v>6</v>
      </c>
      <c r="F9" s="6" t="s">
        <v>7</v>
      </c>
      <c r="G9" s="6" t="s">
        <v>8</v>
      </c>
    </row>
    <row r="10" spans="1:10" ht="13.5" thickBot="1">
      <c r="A10" s="14" t="s">
        <v>9</v>
      </c>
      <c r="B10" s="15">
        <v>18</v>
      </c>
      <c r="C10" s="15">
        <v>10</v>
      </c>
      <c r="D10" s="15">
        <v>23</v>
      </c>
      <c r="E10" s="29">
        <f>SUM(Hanover)</f>
        <v>51</v>
      </c>
      <c r="F10" s="29" t="str">
        <f>IF(E10&gt;=Quota,E10*Comm_Rate,"Below Q")</f>
        <v>Below Q</v>
      </c>
      <c r="G10" s="30">
        <f>VLOOKUP(E10,Bonus,2)</f>
        <v>2</v>
      </c>
      <c r="I10" s="26" t="s">
        <v>16</v>
      </c>
      <c r="J10" s="26"/>
    </row>
    <row r="11" spans="1:10" ht="13.5" thickBot="1">
      <c r="A11" s="10" t="s">
        <v>10</v>
      </c>
      <c r="B11" s="17">
        <v>20</v>
      </c>
      <c r="C11" s="17">
        <v>12</v>
      </c>
      <c r="D11" s="17">
        <v>20</v>
      </c>
      <c r="E11" s="31">
        <f>SUM(Monder)</f>
        <v>52</v>
      </c>
      <c r="F11" s="31" t="str">
        <f>IF(E11&gt;=Quota,E11*Comm_Rate,"Below Q")</f>
        <v>Below Q</v>
      </c>
      <c r="G11" s="32">
        <f>VLOOKUP(E11,Bonus,2)</f>
        <v>2</v>
      </c>
      <c r="I11" s="8" t="s">
        <v>6</v>
      </c>
      <c r="J11" s="9" t="s">
        <v>8</v>
      </c>
    </row>
    <row r="12" spans="1:10">
      <c r="A12" s="10" t="s">
        <v>11</v>
      </c>
      <c r="B12" s="17">
        <v>15</v>
      </c>
      <c r="C12" s="17">
        <v>20</v>
      </c>
      <c r="D12" s="17">
        <v>25</v>
      </c>
      <c r="E12" s="31">
        <f>SUM(Jaen)</f>
        <v>60</v>
      </c>
      <c r="F12" s="31">
        <f>IF(E12&gt;=Quota,E12*Comm_Rate,"Below Q")</f>
        <v>10.799999999999999</v>
      </c>
      <c r="G12" s="32">
        <f>VLOOKUP(E12,Bonus,2)</f>
        <v>4</v>
      </c>
      <c r="I12" s="10">
        <v>0</v>
      </c>
      <c r="J12" s="11">
        <v>0</v>
      </c>
    </row>
    <row r="13" spans="1:10">
      <c r="A13" s="10" t="s">
        <v>17</v>
      </c>
      <c r="B13" s="17">
        <v>8</v>
      </c>
      <c r="C13" s="17">
        <v>22</v>
      </c>
      <c r="D13" s="17">
        <v>21</v>
      </c>
      <c r="E13" s="31">
        <f>SUM(Simmonds)</f>
        <v>51</v>
      </c>
      <c r="F13" s="31" t="str">
        <f>IF(E13&gt;=Quota,E13*Comm_Rate,"Below Q")</f>
        <v>Below Q</v>
      </c>
      <c r="G13" s="32">
        <f>VLOOKUP(E13,Bonus,2)</f>
        <v>2</v>
      </c>
      <c r="I13" s="10">
        <v>50</v>
      </c>
      <c r="J13" s="11">
        <v>2</v>
      </c>
    </row>
    <row r="14" spans="1:10" ht="13.5" thickBot="1">
      <c r="A14" s="12" t="s">
        <v>12</v>
      </c>
      <c r="B14" s="3">
        <v>15</v>
      </c>
      <c r="C14" s="3">
        <v>30</v>
      </c>
      <c r="D14" s="3">
        <v>21</v>
      </c>
      <c r="E14" s="33">
        <f>SUM(Peruzzi)</f>
        <v>66</v>
      </c>
      <c r="F14" s="33">
        <f>IF(E14&gt;=Quota,E14*Comm_Rate,"Below Q")</f>
        <v>11.879999999999999</v>
      </c>
      <c r="G14" s="28">
        <f>VLOOKUP(E14,Bonus,2)</f>
        <v>4</v>
      </c>
      <c r="I14" s="10">
        <v>55</v>
      </c>
      <c r="J14" s="11">
        <v>3</v>
      </c>
    </row>
    <row r="15" spans="1:10">
      <c r="A15" s="1" t="s">
        <v>13</v>
      </c>
      <c r="B15">
        <f t="shared" ref="B15:G15" si="0">SUM(B10:B14)</f>
        <v>76</v>
      </c>
      <c r="C15">
        <f t="shared" si="0"/>
        <v>94</v>
      </c>
      <c r="D15">
        <f t="shared" si="0"/>
        <v>110</v>
      </c>
      <c r="E15" s="27">
        <f t="shared" si="0"/>
        <v>280</v>
      </c>
      <c r="F15" s="27">
        <f t="shared" si="0"/>
        <v>22.68</v>
      </c>
      <c r="G15" s="19">
        <f t="shared" si="0"/>
        <v>14</v>
      </c>
      <c r="I15" s="10">
        <v>60</v>
      </c>
      <c r="J15" s="11">
        <v>4</v>
      </c>
    </row>
    <row r="16" spans="1:10" ht="13.5" thickBot="1">
      <c r="I16" s="12">
        <v>68</v>
      </c>
      <c r="J16" s="13">
        <v>8</v>
      </c>
    </row>
  </sheetData>
  <mergeCells count="3">
    <mergeCell ref="A7:G7"/>
    <mergeCell ref="B6:J6"/>
    <mergeCell ref="A1:J5"/>
  </mergeCells>
  <phoneticPr fontId="0" type="halfwidthKatakana" alignment="noControl"/>
  <pageMargins left="0.75" right="0.75" top="1" bottom="1" header="0.5" footer="0.5"/>
  <pageSetup orientation="portrait" horizontalDpi="200" verticalDpi="2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J16"/>
  <sheetViews>
    <sheetView tabSelected="1" topLeftCell="A6" workbookViewId="0">
      <selection activeCell="I25" sqref="I25"/>
    </sheetView>
    <sheetView workbookViewId="1">
      <selection sqref="A1:J5"/>
    </sheetView>
    <sheetView workbookViewId="2">
      <selection sqref="A1:J5"/>
    </sheetView>
    <sheetView workbookViewId="3">
      <selection sqref="A1:J5"/>
    </sheetView>
  </sheetViews>
  <sheetFormatPr defaultRowHeight="12.75"/>
  <cols>
    <col min="1" max="1" width="10.85546875" customWidth="1"/>
    <col min="2" max="4" width="5.7109375" customWidth="1"/>
    <col min="5" max="5" width="7.7109375" style="4" customWidth="1"/>
    <col min="7" max="7" width="7.7109375" customWidth="1"/>
    <col min="8" max="8" width="6.85546875" customWidth="1"/>
    <col min="10" max="10" width="6.5703125" customWidth="1"/>
  </cols>
  <sheetData>
    <row r="1" spans="1:10" ht="40.5" customHeight="1">
      <c r="A1" s="36" t="s">
        <v>1</v>
      </c>
      <c r="B1" s="36"/>
      <c r="C1" s="36"/>
      <c r="D1" s="36"/>
      <c r="E1" s="36"/>
      <c r="F1" s="36"/>
      <c r="G1" s="36"/>
      <c r="H1" s="36"/>
      <c r="I1" s="36"/>
      <c r="J1" s="36"/>
    </row>
    <row r="2" spans="1:10" ht="12.75" customHeight="1">
      <c r="A2" s="36"/>
      <c r="B2" s="36"/>
      <c r="C2" s="36"/>
      <c r="D2" s="36"/>
      <c r="E2" s="36"/>
      <c r="F2" s="36"/>
      <c r="G2" s="36"/>
      <c r="H2" s="36"/>
      <c r="I2" s="36"/>
      <c r="J2" s="36"/>
    </row>
    <row r="3" spans="1:10" ht="12.75" customHeight="1">
      <c r="A3" s="36"/>
      <c r="B3" s="36"/>
      <c r="C3" s="36"/>
      <c r="D3" s="36"/>
      <c r="E3" s="36"/>
      <c r="F3" s="36"/>
      <c r="G3" s="36"/>
      <c r="H3" s="36"/>
      <c r="I3" s="36"/>
      <c r="J3" s="36"/>
    </row>
    <row r="4" spans="1:10">
      <c r="A4" s="36"/>
      <c r="B4" s="36"/>
      <c r="C4" s="36"/>
      <c r="D4" s="36"/>
      <c r="E4" s="36"/>
      <c r="F4" s="36"/>
      <c r="G4" s="36"/>
      <c r="H4" s="36"/>
      <c r="I4" s="36"/>
      <c r="J4" s="36"/>
    </row>
    <row r="5" spans="1:10">
      <c r="A5" s="36"/>
      <c r="B5" s="36"/>
      <c r="C5" s="36"/>
      <c r="D5" s="36"/>
      <c r="E5" s="36"/>
      <c r="F5" s="36"/>
      <c r="G5" s="36"/>
      <c r="H5" s="36"/>
      <c r="I5" s="36"/>
      <c r="J5" s="36"/>
    </row>
    <row r="6" spans="1:10" ht="13.5" thickBot="1">
      <c r="B6" s="35" t="s">
        <v>0</v>
      </c>
      <c r="C6" s="35"/>
      <c r="D6" s="35"/>
      <c r="E6" s="35"/>
      <c r="F6" s="35"/>
      <c r="G6" s="35"/>
      <c r="H6" s="35"/>
      <c r="I6" s="35"/>
      <c r="J6" s="35"/>
    </row>
    <row r="7" spans="1:10">
      <c r="A7" s="34" t="s">
        <v>14</v>
      </c>
      <c r="B7" s="34"/>
      <c r="C7" s="34"/>
      <c r="D7" s="34"/>
      <c r="E7" s="34"/>
      <c r="F7" s="34"/>
      <c r="G7" s="34"/>
      <c r="H7" s="14"/>
      <c r="I7" s="23" t="s">
        <v>18</v>
      </c>
      <c r="J7" s="24">
        <v>0.18</v>
      </c>
    </row>
    <row r="8" spans="1:10" ht="13.5" thickBot="1">
      <c r="H8" s="12"/>
      <c r="I8" s="25" t="s">
        <v>15</v>
      </c>
      <c r="J8" s="22">
        <v>60</v>
      </c>
    </row>
    <row r="9" spans="1:10" ht="13.5" thickBot="1">
      <c r="A9" s="2" t="s">
        <v>2</v>
      </c>
      <c r="B9" s="6" t="s">
        <v>3</v>
      </c>
      <c r="C9" s="6" t="s">
        <v>4</v>
      </c>
      <c r="D9" s="6" t="s">
        <v>5</v>
      </c>
      <c r="E9" s="7" t="s">
        <v>6</v>
      </c>
      <c r="F9" s="6" t="s">
        <v>7</v>
      </c>
      <c r="G9" s="6" t="s">
        <v>8</v>
      </c>
    </row>
    <row r="10" spans="1:10" ht="13.5" thickBot="1">
      <c r="A10" s="14" t="s">
        <v>10</v>
      </c>
      <c r="B10" s="15">
        <v>20</v>
      </c>
      <c r="C10" s="15">
        <v>12</v>
      </c>
      <c r="D10" s="15">
        <v>20</v>
      </c>
      <c r="E10" s="16">
        <f>SUM(Monder)</f>
        <v>39</v>
      </c>
      <c r="F10" s="16" t="str">
        <f>IF(E10&gt;=Quota,E10*Comm_Rate,"Below Q")</f>
        <v>Below Q</v>
      </c>
      <c r="G10" s="20">
        <f>VLOOKUP(E10,Bonus,2)</f>
        <v>0</v>
      </c>
      <c r="I10" s="26" t="s">
        <v>16</v>
      </c>
      <c r="J10" s="26"/>
    </row>
    <row r="11" spans="1:10" ht="13.5" thickBot="1">
      <c r="A11" s="10" t="s">
        <v>17</v>
      </c>
      <c r="B11" s="17">
        <v>8</v>
      </c>
      <c r="C11" s="17">
        <v>10</v>
      </c>
      <c r="D11" s="17">
        <v>21</v>
      </c>
      <c r="E11" s="18">
        <f>SUM(Simmonds)</f>
        <v>71</v>
      </c>
      <c r="F11" s="18">
        <f>IF(E11&gt;=Quota,E11*Comm_Rate,"Below Q")</f>
        <v>12.78</v>
      </c>
      <c r="G11" s="21">
        <f>VLOOKUP(E11,Bonus,2)</f>
        <v>8</v>
      </c>
      <c r="I11" s="8" t="s">
        <v>6</v>
      </c>
      <c r="J11" s="9" t="s">
        <v>8</v>
      </c>
    </row>
    <row r="12" spans="1:10">
      <c r="A12" s="10" t="s">
        <v>12</v>
      </c>
      <c r="B12" s="17">
        <v>15</v>
      </c>
      <c r="C12" s="17">
        <v>20</v>
      </c>
      <c r="D12" s="17">
        <v>21</v>
      </c>
      <c r="E12" s="18">
        <f>SUM(Peruzzi)</f>
        <v>62</v>
      </c>
      <c r="F12" s="18">
        <f>IF(E12&gt;=Quota,E12*Comm_Rate,"Below Q")</f>
        <v>11.16</v>
      </c>
      <c r="G12" s="21">
        <f>VLOOKUP(E12,Bonus,2)</f>
        <v>4</v>
      </c>
      <c r="I12" s="10">
        <v>0</v>
      </c>
      <c r="J12" s="11">
        <v>0</v>
      </c>
    </row>
    <row r="13" spans="1:10">
      <c r="A13" s="10" t="s">
        <v>9</v>
      </c>
      <c r="B13" s="17">
        <v>18</v>
      </c>
      <c r="C13" s="17">
        <v>30</v>
      </c>
      <c r="D13" s="17">
        <v>23</v>
      </c>
      <c r="E13" s="18">
        <f>SUM(Hanover)</f>
        <v>52</v>
      </c>
      <c r="F13" s="18" t="str">
        <f>IF(E13&gt;=Quota,E13*Comm_Rate,"Below Q")</f>
        <v>Below Q</v>
      </c>
      <c r="G13" s="21">
        <f>VLOOKUP(E13,Bonus,2)</f>
        <v>2</v>
      </c>
      <c r="I13" s="10">
        <v>50</v>
      </c>
      <c r="J13" s="11">
        <v>2</v>
      </c>
    </row>
    <row r="14" spans="1:10" ht="13.5" thickBot="1">
      <c r="A14" s="12" t="s">
        <v>11</v>
      </c>
      <c r="B14" s="3">
        <v>15</v>
      </c>
      <c r="C14" s="3">
        <v>22</v>
      </c>
      <c r="D14" s="3">
        <v>25</v>
      </c>
      <c r="E14" s="5">
        <f>SUM(Jaen)</f>
        <v>56</v>
      </c>
      <c r="F14" s="5" t="str">
        <f>IF(E14&gt;=Quota,E14*Comm_Rate,"Below Q")</f>
        <v>Below Q</v>
      </c>
      <c r="G14" s="22">
        <f>VLOOKUP(E14,Bonus,2)</f>
        <v>3</v>
      </c>
      <c r="I14" s="10">
        <v>55</v>
      </c>
      <c r="J14" s="11">
        <v>3</v>
      </c>
    </row>
    <row r="15" spans="1:10">
      <c r="A15" s="1" t="s">
        <v>13</v>
      </c>
      <c r="B15">
        <f t="shared" ref="B15:G15" si="0">SUM(B10:B14)</f>
        <v>76</v>
      </c>
      <c r="C15">
        <f t="shared" si="0"/>
        <v>94</v>
      </c>
      <c r="D15">
        <f t="shared" si="0"/>
        <v>110</v>
      </c>
      <c r="E15" s="4">
        <f t="shared" si="0"/>
        <v>280</v>
      </c>
      <c r="F15" s="4">
        <f t="shared" si="0"/>
        <v>23.939999999999998</v>
      </c>
      <c r="G15" s="19">
        <f t="shared" si="0"/>
        <v>17</v>
      </c>
      <c r="I15" s="10">
        <v>60</v>
      </c>
      <c r="J15" s="11">
        <v>4</v>
      </c>
    </row>
    <row r="16" spans="1:10" ht="13.5" thickBot="1">
      <c r="I16" s="12">
        <v>68</v>
      </c>
      <c r="J16" s="13">
        <v>8</v>
      </c>
    </row>
  </sheetData>
  <mergeCells count="3">
    <mergeCell ref="A7:G7"/>
    <mergeCell ref="B6:J6"/>
    <mergeCell ref="A1:J5"/>
  </mergeCells>
  <phoneticPr fontId="0" type="halfwidthKatakana" alignment="noControl"/>
  <pageMargins left="0.75" right="0.75" top="1" bottom="1" header="0.5" footer="0.5"/>
  <pageSetup orientation="portrait" horizontalDpi="200" verticalDpi="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32</vt:i4>
      </vt:variant>
    </vt:vector>
  </HeadingPairs>
  <TitlesOfParts>
    <vt:vector size="36" baseType="lpstr">
      <vt:lpstr>Northeast</vt:lpstr>
      <vt:lpstr>Southeast</vt:lpstr>
      <vt:lpstr>Northwest</vt:lpstr>
      <vt:lpstr>Southwest</vt:lpstr>
      <vt:lpstr>Northeast!Bonus</vt:lpstr>
      <vt:lpstr>Northwest!Bonus</vt:lpstr>
      <vt:lpstr>Southeast!Bonus</vt:lpstr>
      <vt:lpstr>Bonus</vt:lpstr>
      <vt:lpstr>Northeast!Comm_Rate</vt:lpstr>
      <vt:lpstr>Northwest!Comm_Rate</vt:lpstr>
      <vt:lpstr>Southeast!Comm_Rate</vt:lpstr>
      <vt:lpstr>Comm_Rate</vt:lpstr>
      <vt:lpstr>Northeast!Hanover</vt:lpstr>
      <vt:lpstr>Northwest!Hanover</vt:lpstr>
      <vt:lpstr>Southeast!Hanover</vt:lpstr>
      <vt:lpstr>Hanover</vt:lpstr>
      <vt:lpstr>Northeast!Jaen</vt:lpstr>
      <vt:lpstr>Northwest!Jaen</vt:lpstr>
      <vt:lpstr>Southeast!Jaen</vt:lpstr>
      <vt:lpstr>Jaen</vt:lpstr>
      <vt:lpstr>Northeast!Monder</vt:lpstr>
      <vt:lpstr>Northwest!Monder</vt:lpstr>
      <vt:lpstr>Southeast!Monder</vt:lpstr>
      <vt:lpstr>Monder</vt:lpstr>
      <vt:lpstr>Northeast!Peruzzi</vt:lpstr>
      <vt:lpstr>Northwest!Peruzzi</vt:lpstr>
      <vt:lpstr>Southeast!Peruzzi</vt:lpstr>
      <vt:lpstr>Peruzzi</vt:lpstr>
      <vt:lpstr>Northeast!Quota</vt:lpstr>
      <vt:lpstr>Northwest!Quota</vt:lpstr>
      <vt:lpstr>Southeast!Quota</vt:lpstr>
      <vt:lpstr>Quota</vt:lpstr>
      <vt:lpstr>Northeast!Simmonds</vt:lpstr>
      <vt:lpstr>Northwest!Simmonds</vt:lpstr>
      <vt:lpstr>Southeast!Simmonds</vt:lpstr>
      <vt:lpstr>Simmonds</vt:lpstr>
    </vt:vector>
  </TitlesOfParts>
  <Company>Ziff-Davis Education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A. Wilcox</dc:creator>
  <cp:lastModifiedBy>ranjania</cp:lastModifiedBy>
  <dcterms:created xsi:type="dcterms:W3CDTF">1998-10-05T15:28:17Z</dcterms:created>
  <dcterms:modified xsi:type="dcterms:W3CDTF">2007-02-21T10:50:37Z</dcterms:modified>
</cp:coreProperties>
</file>