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only\GitRepos\SACSIM23-internal\transit\gtfs\update_from_gtfs\"/>
    </mc:Choice>
  </mc:AlternateContent>
  <xr:revisionPtr revIDLastSave="0" documentId="13_ncr:1_{8E2D8A4B-73BB-424D-AAC0-1432A976A16B}" xr6:coauthVersionLast="47" xr6:coauthVersionMax="47" xr10:uidLastSave="{00000000-0000-0000-0000-000000000000}"/>
  <bookViews>
    <workbookView xWindow="-120" yWindow="-120" windowWidth="29040" windowHeight="15840" tabRatio="527" xr2:uid="{00000000-000D-0000-FFFF-FFFF00000000}"/>
  </bookViews>
  <sheets>
    <sheet name="MasterLookup" sheetId="21" r:id="rId1"/>
    <sheet name="HeadwayCompare2012-2016" sheetId="11" r:id="rId2"/>
    <sheet name="2016_headways" sheetId="16" r:id="rId3"/>
    <sheet name="El Dorado Commuter" sheetId="20" r:id="rId4"/>
    <sheet name="check against 2012" sheetId="19" r:id="rId5"/>
    <sheet name="MasterLookup12192017" sheetId="18" r:id="rId6"/>
    <sheet name="missing2012_line_check" sheetId="17" r:id="rId7"/>
    <sheet name="E-Tran Oct 2017 Changes" sheetId="9" r:id="rId8"/>
    <sheet name="Ref" sheetId="2" r:id="rId9"/>
    <sheet name="2012 lines&amp;explanations" sheetId="15" r:id="rId10"/>
    <sheet name="Line Rename Considerations" sheetId="8" r:id="rId11"/>
    <sheet name="MasterLookup_old" sheetId="6" r:id="rId12"/>
  </sheets>
  <externalReferences>
    <externalReference r:id="rId13"/>
    <externalReference r:id="rId14"/>
    <externalReference r:id="rId15"/>
  </externalReferences>
  <definedNames>
    <definedName name="_xlnm._FilterDatabase" localSheetId="9" hidden="1">'2012 lines&amp;explanations'!$A$1:$D$284</definedName>
    <definedName name="_xlnm._FilterDatabase" localSheetId="2" hidden="1">'2016_headways'!$A$1:$G$350</definedName>
    <definedName name="_xlnm._FilterDatabase" localSheetId="4" hidden="1">'check against 2012'!$A$1:$C$284</definedName>
    <definedName name="_xlnm._FilterDatabase" localSheetId="3" hidden="1">'El Dorado Commuter'!$A$20:$I$50</definedName>
    <definedName name="_xlnm._FilterDatabase" localSheetId="1" hidden="1">'HeadwayCompare2012-2016'!$A$1:$Q$284</definedName>
    <definedName name="_xlnm._FilterDatabase" localSheetId="0" hidden="1">MasterLookup!$A$1:$U$392</definedName>
    <definedName name="_xlnm._FilterDatabase" localSheetId="11" hidden="1">MasterLookup_old!$A$1:$M$363</definedName>
    <definedName name="_xlnm._FilterDatabase" localSheetId="5" hidden="1">MasterLookup12192017!$A$1:$S$377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6" i="21" l="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66" i="21"/>
  <c r="U67" i="21"/>
  <c r="U68" i="21"/>
  <c r="U69" i="21"/>
  <c r="U70" i="21"/>
  <c r="U71" i="21"/>
  <c r="U72" i="21"/>
  <c r="U73" i="21"/>
  <c r="U74" i="21"/>
  <c r="U75" i="21"/>
  <c r="U76" i="21"/>
  <c r="U77" i="21"/>
  <c r="U78" i="21"/>
  <c r="U79" i="21"/>
  <c r="U80" i="21"/>
  <c r="U81" i="21"/>
  <c r="U82" i="21"/>
  <c r="U83" i="21"/>
  <c r="U84" i="21"/>
  <c r="U85" i="21"/>
  <c r="U86" i="21"/>
  <c r="U87" i="21"/>
  <c r="U88" i="21"/>
  <c r="U89" i="21"/>
  <c r="U90" i="21"/>
  <c r="U91" i="21"/>
  <c r="U92" i="21"/>
  <c r="U93" i="21"/>
  <c r="U94" i="21"/>
  <c r="U95" i="21"/>
  <c r="U96" i="21"/>
  <c r="U97" i="21"/>
  <c r="U98" i="21"/>
  <c r="U99" i="21"/>
  <c r="U100" i="21"/>
  <c r="U101" i="21"/>
  <c r="U102" i="21"/>
  <c r="U103" i="21"/>
  <c r="U104" i="21"/>
  <c r="U105" i="21"/>
  <c r="U106" i="21"/>
  <c r="U107" i="21"/>
  <c r="U108" i="21"/>
  <c r="U109" i="21"/>
  <c r="U110" i="21"/>
  <c r="U111" i="21"/>
  <c r="U112" i="21"/>
  <c r="U113" i="21"/>
  <c r="U114" i="21"/>
  <c r="U115" i="21"/>
  <c r="U116" i="21"/>
  <c r="U117" i="21"/>
  <c r="U118" i="21"/>
  <c r="U119" i="21"/>
  <c r="U120" i="21"/>
  <c r="U121" i="21"/>
  <c r="U122" i="21"/>
  <c r="U123" i="21"/>
  <c r="U124" i="21"/>
  <c r="U125" i="21"/>
  <c r="U126" i="21"/>
  <c r="U127" i="21"/>
  <c r="U128" i="21"/>
  <c r="U129" i="21"/>
  <c r="U130" i="21"/>
  <c r="U131" i="21"/>
  <c r="U132" i="21"/>
  <c r="U133" i="21"/>
  <c r="U134" i="21"/>
  <c r="U135" i="21"/>
  <c r="U136" i="21"/>
  <c r="U137" i="21"/>
  <c r="U138" i="21"/>
  <c r="U139" i="21"/>
  <c r="U140" i="21"/>
  <c r="U141" i="21"/>
  <c r="U142" i="21"/>
  <c r="U143" i="21"/>
  <c r="U144" i="21"/>
  <c r="U145" i="21"/>
  <c r="U146" i="21"/>
  <c r="U147" i="21"/>
  <c r="U148" i="21"/>
  <c r="U149" i="21"/>
  <c r="U150" i="21"/>
  <c r="U151" i="21"/>
  <c r="U152" i="21"/>
  <c r="U153" i="21"/>
  <c r="U154" i="21"/>
  <c r="U155" i="21"/>
  <c r="U156" i="21"/>
  <c r="U157" i="21"/>
  <c r="U158" i="21"/>
  <c r="U159" i="21"/>
  <c r="U160" i="21"/>
  <c r="U161" i="21"/>
  <c r="U162" i="21"/>
  <c r="U163" i="21"/>
  <c r="U164" i="21"/>
  <c r="U165" i="21"/>
  <c r="U166" i="21"/>
  <c r="U167" i="21"/>
  <c r="U168" i="21"/>
  <c r="U169" i="21"/>
  <c r="U170" i="21"/>
  <c r="U171" i="21"/>
  <c r="U172" i="21"/>
  <c r="U173" i="21"/>
  <c r="U174" i="21"/>
  <c r="U175" i="21"/>
  <c r="U176" i="21"/>
  <c r="U177" i="21"/>
  <c r="U178" i="21"/>
  <c r="U179" i="21"/>
  <c r="U180" i="21"/>
  <c r="U181" i="21"/>
  <c r="U182" i="21"/>
  <c r="U183" i="21"/>
  <c r="U184" i="21"/>
  <c r="U185" i="21"/>
  <c r="U186" i="21"/>
  <c r="U187" i="21"/>
  <c r="U188" i="21"/>
  <c r="U189" i="21"/>
  <c r="U190" i="21"/>
  <c r="U191" i="21"/>
  <c r="U192" i="21"/>
  <c r="U193" i="21"/>
  <c r="U194" i="21"/>
  <c r="U195" i="21"/>
  <c r="U196" i="21"/>
  <c r="U197" i="21"/>
  <c r="U198" i="21"/>
  <c r="U199" i="21"/>
  <c r="U200" i="21"/>
  <c r="U201" i="21"/>
  <c r="U202" i="21"/>
  <c r="U203" i="21"/>
  <c r="U204" i="21"/>
  <c r="U205" i="21"/>
  <c r="U206" i="21"/>
  <c r="U207" i="21"/>
  <c r="U208" i="21"/>
  <c r="U209" i="21"/>
  <c r="U210" i="21"/>
  <c r="U211" i="21"/>
  <c r="U212" i="21"/>
  <c r="U213" i="21"/>
  <c r="U214" i="21"/>
  <c r="U215" i="21"/>
  <c r="U216" i="21"/>
  <c r="U217" i="21"/>
  <c r="U218" i="21"/>
  <c r="U219" i="21"/>
  <c r="U220" i="21"/>
  <c r="U221" i="21"/>
  <c r="U222" i="21"/>
  <c r="U223" i="21"/>
  <c r="U224" i="21"/>
  <c r="U225" i="21"/>
  <c r="U226" i="21"/>
  <c r="U227" i="21"/>
  <c r="U228" i="21"/>
  <c r="U229" i="21"/>
  <c r="U230" i="21"/>
  <c r="U231" i="21"/>
  <c r="U232" i="21"/>
  <c r="U233" i="21"/>
  <c r="U234" i="21"/>
  <c r="U235" i="21"/>
  <c r="U236" i="21"/>
  <c r="U237" i="21"/>
  <c r="U238" i="21"/>
  <c r="U239" i="21"/>
  <c r="U240" i="21"/>
  <c r="U241" i="21"/>
  <c r="U242" i="21"/>
  <c r="U243" i="21"/>
  <c r="U244" i="21"/>
  <c r="U245" i="21"/>
  <c r="U246" i="21"/>
  <c r="U247" i="21"/>
  <c r="U248" i="21"/>
  <c r="U249" i="21"/>
  <c r="U250" i="21"/>
  <c r="U251" i="21"/>
  <c r="U252" i="21"/>
  <c r="U253" i="21"/>
  <c r="U254" i="21"/>
  <c r="U255" i="21"/>
  <c r="U256" i="21"/>
  <c r="U257" i="21"/>
  <c r="U258" i="21"/>
  <c r="U259" i="21"/>
  <c r="U260" i="21"/>
  <c r="U261" i="21"/>
  <c r="U262" i="21"/>
  <c r="U263" i="21"/>
  <c r="U264" i="21"/>
  <c r="U265" i="21"/>
  <c r="U266" i="21"/>
  <c r="U267" i="21"/>
  <c r="U268" i="21"/>
  <c r="U269" i="21"/>
  <c r="U270" i="21"/>
  <c r="U271" i="21"/>
  <c r="U272" i="21"/>
  <c r="U273" i="21"/>
  <c r="U274" i="21"/>
  <c r="U275" i="21"/>
  <c r="U276" i="21"/>
  <c r="U277" i="21"/>
  <c r="U278" i="21"/>
  <c r="U279" i="21"/>
  <c r="U280" i="21"/>
  <c r="U281" i="21"/>
  <c r="U282" i="21"/>
  <c r="U283" i="21"/>
  <c r="U284" i="21"/>
  <c r="U285" i="21"/>
  <c r="U286" i="21"/>
  <c r="U287" i="21"/>
  <c r="U288" i="21"/>
  <c r="U289" i="21"/>
  <c r="U290" i="21"/>
  <c r="U291" i="21"/>
  <c r="U292" i="21"/>
  <c r="U293" i="21"/>
  <c r="U294" i="21"/>
  <c r="U295" i="21"/>
  <c r="U296" i="21"/>
  <c r="U297" i="21"/>
  <c r="U298" i="21"/>
  <c r="U299" i="21"/>
  <c r="U300" i="21"/>
  <c r="U301" i="21"/>
  <c r="U302" i="21"/>
  <c r="U303" i="21"/>
  <c r="U304" i="21"/>
  <c r="U305" i="21"/>
  <c r="U306" i="21"/>
  <c r="U307" i="21"/>
  <c r="U308" i="21"/>
  <c r="U309" i="21"/>
  <c r="U310" i="21"/>
  <c r="U311" i="21"/>
  <c r="U312" i="21"/>
  <c r="U313" i="21"/>
  <c r="U314" i="21"/>
  <c r="U315" i="21"/>
  <c r="U316" i="21"/>
  <c r="U317" i="21"/>
  <c r="U318" i="21"/>
  <c r="U319" i="21"/>
  <c r="U320" i="21"/>
  <c r="U321" i="21"/>
  <c r="U322" i="21"/>
  <c r="U323" i="21"/>
  <c r="U324" i="21"/>
  <c r="U325" i="21"/>
  <c r="U326" i="21"/>
  <c r="U327" i="21"/>
  <c r="U328" i="21"/>
  <c r="U329" i="21"/>
  <c r="U330" i="21"/>
  <c r="U331" i="21"/>
  <c r="U332" i="21"/>
  <c r="U333" i="21"/>
  <c r="U334" i="21"/>
  <c r="U335" i="21"/>
  <c r="U336" i="21"/>
  <c r="U337" i="21"/>
  <c r="U338" i="21"/>
  <c r="U339" i="21"/>
  <c r="U340" i="21"/>
  <c r="U341" i="21"/>
  <c r="U342" i="21"/>
  <c r="U343" i="21"/>
  <c r="U344" i="21"/>
  <c r="U345" i="21"/>
  <c r="U346" i="21"/>
  <c r="U347" i="21"/>
  <c r="U348" i="21"/>
  <c r="U349" i="21"/>
  <c r="U350" i="21"/>
  <c r="U351" i="21"/>
  <c r="U352" i="21"/>
  <c r="U353" i="21"/>
  <c r="U354" i="21"/>
  <c r="U355" i="21"/>
  <c r="U356" i="21"/>
  <c r="U357" i="21"/>
  <c r="U358" i="21"/>
  <c r="U359" i="21"/>
  <c r="U360" i="21"/>
  <c r="U361" i="21"/>
  <c r="U362" i="21"/>
  <c r="U363" i="21"/>
  <c r="U364" i="21"/>
  <c r="U365" i="21"/>
  <c r="U366" i="21"/>
  <c r="U367" i="21"/>
  <c r="U368" i="21"/>
  <c r="U369" i="21"/>
  <c r="U370" i="21"/>
  <c r="U371" i="21"/>
  <c r="U372" i="21"/>
  <c r="U373" i="21"/>
  <c r="U374" i="21"/>
  <c r="U375" i="21"/>
  <c r="U376" i="21"/>
  <c r="U377" i="21"/>
  <c r="U378" i="21"/>
  <c r="U379" i="21"/>
  <c r="U380" i="21"/>
  <c r="U381" i="21"/>
  <c r="U382" i="21"/>
  <c r="U383" i="21"/>
  <c r="U384" i="21"/>
  <c r="U385" i="21"/>
  <c r="U386" i="21"/>
  <c r="U387" i="21"/>
  <c r="U388" i="21"/>
  <c r="U389" i="21"/>
  <c r="U390" i="21"/>
  <c r="U391" i="21"/>
  <c r="U392" i="21"/>
  <c r="U2" i="2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B10" i="21" l="1"/>
  <c r="B3" i="21" l="1"/>
  <c r="B4" i="21"/>
  <c r="B5" i="21"/>
  <c r="B6" i="21"/>
  <c r="B7" i="21"/>
  <c r="B8" i="21"/>
  <c r="B9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12" i="21"/>
  <c r="B313" i="21"/>
  <c r="B314" i="21"/>
  <c r="B315" i="21"/>
  <c r="B316" i="21"/>
  <c r="B317" i="21"/>
  <c r="B318" i="21"/>
  <c r="B319" i="21"/>
  <c r="B320" i="21"/>
  <c r="B321" i="21"/>
  <c r="B322" i="21"/>
  <c r="B323" i="21"/>
  <c r="B324" i="21"/>
  <c r="B325" i="21"/>
  <c r="B326" i="21"/>
  <c r="B327" i="21"/>
  <c r="B328" i="21"/>
  <c r="B329" i="21"/>
  <c r="B330" i="21"/>
  <c r="B331" i="21"/>
  <c r="B332" i="21"/>
  <c r="B333" i="21"/>
  <c r="B334" i="21"/>
  <c r="B335" i="21"/>
  <c r="B336" i="21"/>
  <c r="B337" i="21"/>
  <c r="B338" i="21"/>
  <c r="B339" i="21"/>
  <c r="B340" i="21"/>
  <c r="B341" i="21"/>
  <c r="B342" i="21"/>
  <c r="B343" i="21"/>
  <c r="B344" i="21"/>
  <c r="B345" i="21"/>
  <c r="B346" i="21"/>
  <c r="B347" i="21"/>
  <c r="B348" i="21"/>
  <c r="B349" i="21"/>
  <c r="B350" i="21"/>
  <c r="B351" i="21"/>
  <c r="B352" i="21"/>
  <c r="B353" i="21"/>
  <c r="B354" i="21"/>
  <c r="B355" i="21"/>
  <c r="B356" i="21"/>
  <c r="B357" i="21"/>
  <c r="B358" i="21"/>
  <c r="B359" i="21"/>
  <c r="B360" i="21"/>
  <c r="B361" i="21"/>
  <c r="B362" i="21"/>
  <c r="B363" i="21"/>
  <c r="B364" i="21"/>
  <c r="B365" i="21"/>
  <c r="B366" i="21"/>
  <c r="B367" i="21"/>
  <c r="B368" i="21"/>
  <c r="B369" i="21"/>
  <c r="B370" i="21"/>
  <c r="B371" i="21"/>
  <c r="B372" i="21"/>
  <c r="B373" i="21"/>
  <c r="B374" i="21"/>
  <c r="B375" i="21"/>
  <c r="B376" i="21"/>
  <c r="B377" i="21"/>
  <c r="B378" i="21"/>
  <c r="B379" i="21"/>
  <c r="B380" i="21"/>
  <c r="B381" i="21"/>
  <c r="B382" i="21"/>
  <c r="B383" i="21"/>
  <c r="B384" i="21"/>
  <c r="B385" i="21"/>
  <c r="B386" i="21"/>
  <c r="B387" i="21"/>
  <c r="B388" i="21"/>
  <c r="B389" i="21"/>
  <c r="B390" i="21"/>
  <c r="B391" i="21"/>
  <c r="B392" i="21"/>
  <c r="B2" i="21"/>
  <c r="G10" i="16" l="1"/>
  <c r="G18" i="16"/>
  <c r="G26" i="16"/>
  <c r="G34" i="16"/>
  <c r="G42" i="16"/>
  <c r="G50" i="16"/>
  <c r="G58" i="16"/>
  <c r="G66" i="16"/>
  <c r="G74" i="16"/>
  <c r="G82" i="16"/>
  <c r="G90" i="16"/>
  <c r="G98" i="16"/>
  <c r="G106" i="16"/>
  <c r="G114" i="16"/>
  <c r="G122" i="16"/>
  <c r="G130" i="16"/>
  <c r="G138" i="16"/>
  <c r="G146" i="16"/>
  <c r="G154" i="16"/>
  <c r="G162" i="16"/>
  <c r="G170" i="16"/>
  <c r="G178" i="16"/>
  <c r="G186" i="16"/>
  <c r="G194" i="16"/>
  <c r="G202" i="16"/>
  <c r="G210" i="16"/>
  <c r="G218" i="16"/>
  <c r="G226" i="16"/>
  <c r="G234" i="16"/>
  <c r="G242" i="16"/>
  <c r="G250" i="16"/>
  <c r="G258" i="16"/>
  <c r="G266" i="16"/>
  <c r="G274" i="16"/>
  <c r="G282" i="16"/>
  <c r="G290" i="16"/>
  <c r="G298" i="16"/>
  <c r="G306" i="16"/>
  <c r="G314" i="16"/>
  <c r="G322" i="16"/>
  <c r="G330" i="16"/>
  <c r="G338" i="16"/>
  <c r="G346" i="16"/>
  <c r="B3" i="16"/>
  <c r="G3" i="16" s="1"/>
  <c r="C3" i="16"/>
  <c r="D3" i="16"/>
  <c r="E3" i="16"/>
  <c r="F3" i="16"/>
  <c r="B4" i="16"/>
  <c r="G4" i="16" s="1"/>
  <c r="C4" i="16"/>
  <c r="D4" i="16"/>
  <c r="E4" i="16"/>
  <c r="F4" i="16"/>
  <c r="B5" i="16"/>
  <c r="G5" i="16" s="1"/>
  <c r="C5" i="16"/>
  <c r="D5" i="16"/>
  <c r="E5" i="16"/>
  <c r="F5" i="16"/>
  <c r="B6" i="16"/>
  <c r="G6" i="16" s="1"/>
  <c r="C6" i="16"/>
  <c r="D6" i="16"/>
  <c r="E6" i="16"/>
  <c r="F6" i="16"/>
  <c r="B7" i="16"/>
  <c r="G7" i="16" s="1"/>
  <c r="C7" i="16"/>
  <c r="D7" i="16"/>
  <c r="E7" i="16"/>
  <c r="F7" i="16"/>
  <c r="B8" i="16"/>
  <c r="G8" i="16" s="1"/>
  <c r="C8" i="16"/>
  <c r="D8" i="16"/>
  <c r="E8" i="16"/>
  <c r="F8" i="16"/>
  <c r="B9" i="16"/>
  <c r="G9" i="16" s="1"/>
  <c r="C9" i="16"/>
  <c r="D9" i="16"/>
  <c r="E9" i="16"/>
  <c r="F9" i="16"/>
  <c r="B10" i="16"/>
  <c r="C10" i="16"/>
  <c r="D10" i="16"/>
  <c r="E10" i="16"/>
  <c r="F10" i="16"/>
  <c r="B11" i="16"/>
  <c r="G11" i="16" s="1"/>
  <c r="C11" i="16"/>
  <c r="D11" i="16"/>
  <c r="E11" i="16"/>
  <c r="F11" i="16"/>
  <c r="B12" i="16"/>
  <c r="G12" i="16" s="1"/>
  <c r="C12" i="16"/>
  <c r="D12" i="16"/>
  <c r="E12" i="16"/>
  <c r="F12" i="16"/>
  <c r="B13" i="16"/>
  <c r="G13" i="16" s="1"/>
  <c r="C13" i="16"/>
  <c r="D13" i="16"/>
  <c r="E13" i="16"/>
  <c r="F13" i="16"/>
  <c r="B14" i="16"/>
  <c r="G14" i="16" s="1"/>
  <c r="C14" i="16"/>
  <c r="D14" i="16"/>
  <c r="E14" i="16"/>
  <c r="F14" i="16"/>
  <c r="B15" i="16"/>
  <c r="G15" i="16" s="1"/>
  <c r="C15" i="16"/>
  <c r="D15" i="16"/>
  <c r="E15" i="16"/>
  <c r="F15" i="16"/>
  <c r="B16" i="16"/>
  <c r="G16" i="16" s="1"/>
  <c r="C16" i="16"/>
  <c r="D16" i="16"/>
  <c r="E16" i="16"/>
  <c r="F16" i="16"/>
  <c r="B17" i="16"/>
  <c r="G17" i="16" s="1"/>
  <c r="C17" i="16"/>
  <c r="D17" i="16"/>
  <c r="E17" i="16"/>
  <c r="F17" i="16"/>
  <c r="B18" i="16"/>
  <c r="C18" i="16"/>
  <c r="D18" i="16"/>
  <c r="E18" i="16"/>
  <c r="F18" i="16"/>
  <c r="B19" i="16"/>
  <c r="G19" i="16" s="1"/>
  <c r="C19" i="16"/>
  <c r="D19" i="16"/>
  <c r="E19" i="16"/>
  <c r="F19" i="16"/>
  <c r="B20" i="16"/>
  <c r="G20" i="16" s="1"/>
  <c r="C20" i="16"/>
  <c r="D20" i="16"/>
  <c r="E20" i="16"/>
  <c r="F20" i="16"/>
  <c r="B21" i="16"/>
  <c r="G21" i="16" s="1"/>
  <c r="C21" i="16"/>
  <c r="D21" i="16"/>
  <c r="E21" i="16"/>
  <c r="F21" i="16"/>
  <c r="B22" i="16"/>
  <c r="G22" i="16" s="1"/>
  <c r="C22" i="16"/>
  <c r="D22" i="16"/>
  <c r="E22" i="16"/>
  <c r="F22" i="16"/>
  <c r="B23" i="16"/>
  <c r="G23" i="16" s="1"/>
  <c r="C23" i="16"/>
  <c r="D23" i="16"/>
  <c r="E23" i="16"/>
  <c r="F23" i="16"/>
  <c r="B24" i="16"/>
  <c r="G24" i="16" s="1"/>
  <c r="C24" i="16"/>
  <c r="D24" i="16"/>
  <c r="E24" i="16"/>
  <c r="F24" i="16"/>
  <c r="B25" i="16"/>
  <c r="G25" i="16" s="1"/>
  <c r="C25" i="16"/>
  <c r="D25" i="16"/>
  <c r="E25" i="16"/>
  <c r="F25" i="16"/>
  <c r="B26" i="16"/>
  <c r="C26" i="16"/>
  <c r="D26" i="16"/>
  <c r="E26" i="16"/>
  <c r="F26" i="16"/>
  <c r="B27" i="16"/>
  <c r="G27" i="16" s="1"/>
  <c r="C27" i="16"/>
  <c r="D27" i="16"/>
  <c r="E27" i="16"/>
  <c r="F27" i="16"/>
  <c r="B28" i="16"/>
  <c r="G28" i="16" s="1"/>
  <c r="C28" i="16"/>
  <c r="D28" i="16"/>
  <c r="E28" i="16"/>
  <c r="F28" i="16"/>
  <c r="B29" i="16"/>
  <c r="G29" i="16" s="1"/>
  <c r="C29" i="16"/>
  <c r="D29" i="16"/>
  <c r="E29" i="16"/>
  <c r="F29" i="16"/>
  <c r="B30" i="16"/>
  <c r="G30" i="16" s="1"/>
  <c r="C30" i="16"/>
  <c r="D30" i="16"/>
  <c r="E30" i="16"/>
  <c r="F30" i="16"/>
  <c r="B31" i="16"/>
  <c r="G31" i="16" s="1"/>
  <c r="C31" i="16"/>
  <c r="D31" i="16"/>
  <c r="E31" i="16"/>
  <c r="F31" i="16"/>
  <c r="B32" i="16"/>
  <c r="G32" i="16" s="1"/>
  <c r="C32" i="16"/>
  <c r="D32" i="16"/>
  <c r="E32" i="16"/>
  <c r="F32" i="16"/>
  <c r="B33" i="16"/>
  <c r="G33" i="16" s="1"/>
  <c r="C33" i="16"/>
  <c r="D33" i="16"/>
  <c r="E33" i="16"/>
  <c r="F33" i="16"/>
  <c r="B34" i="16"/>
  <c r="C34" i="16"/>
  <c r="D34" i="16"/>
  <c r="E34" i="16"/>
  <c r="F34" i="16"/>
  <c r="B35" i="16"/>
  <c r="G35" i="16" s="1"/>
  <c r="C35" i="16"/>
  <c r="D35" i="16"/>
  <c r="E35" i="16"/>
  <c r="F35" i="16"/>
  <c r="B36" i="16"/>
  <c r="G36" i="16" s="1"/>
  <c r="C36" i="16"/>
  <c r="D36" i="16"/>
  <c r="E36" i="16"/>
  <c r="F36" i="16"/>
  <c r="B37" i="16"/>
  <c r="G37" i="16" s="1"/>
  <c r="C37" i="16"/>
  <c r="D37" i="16"/>
  <c r="E37" i="16"/>
  <c r="F37" i="16"/>
  <c r="B38" i="16"/>
  <c r="G38" i="16" s="1"/>
  <c r="C38" i="16"/>
  <c r="D38" i="16"/>
  <c r="E38" i="16"/>
  <c r="F38" i="16"/>
  <c r="B39" i="16"/>
  <c r="G39" i="16" s="1"/>
  <c r="C39" i="16"/>
  <c r="D39" i="16"/>
  <c r="E39" i="16"/>
  <c r="F39" i="16"/>
  <c r="B40" i="16"/>
  <c r="G40" i="16" s="1"/>
  <c r="C40" i="16"/>
  <c r="D40" i="16"/>
  <c r="E40" i="16"/>
  <c r="F40" i="16"/>
  <c r="B41" i="16"/>
  <c r="G41" i="16" s="1"/>
  <c r="C41" i="16"/>
  <c r="D41" i="16"/>
  <c r="E41" i="16"/>
  <c r="F41" i="16"/>
  <c r="B42" i="16"/>
  <c r="C42" i="16"/>
  <c r="D42" i="16"/>
  <c r="E42" i="16"/>
  <c r="F42" i="16"/>
  <c r="B43" i="16"/>
  <c r="G43" i="16" s="1"/>
  <c r="C43" i="16"/>
  <c r="D43" i="16"/>
  <c r="E43" i="16"/>
  <c r="F43" i="16"/>
  <c r="B44" i="16"/>
  <c r="G44" i="16" s="1"/>
  <c r="C44" i="16"/>
  <c r="D44" i="16"/>
  <c r="E44" i="16"/>
  <c r="F44" i="16"/>
  <c r="B45" i="16"/>
  <c r="G45" i="16" s="1"/>
  <c r="C45" i="16"/>
  <c r="D45" i="16"/>
  <c r="E45" i="16"/>
  <c r="F45" i="16"/>
  <c r="B46" i="16"/>
  <c r="G46" i="16" s="1"/>
  <c r="C46" i="16"/>
  <c r="D46" i="16"/>
  <c r="E46" i="16"/>
  <c r="F46" i="16"/>
  <c r="B47" i="16"/>
  <c r="G47" i="16" s="1"/>
  <c r="C47" i="16"/>
  <c r="D47" i="16"/>
  <c r="E47" i="16"/>
  <c r="F47" i="16"/>
  <c r="B48" i="16"/>
  <c r="G48" i="16" s="1"/>
  <c r="C48" i="16"/>
  <c r="D48" i="16"/>
  <c r="E48" i="16"/>
  <c r="F48" i="16"/>
  <c r="B49" i="16"/>
  <c r="G49" i="16" s="1"/>
  <c r="C49" i="16"/>
  <c r="D49" i="16"/>
  <c r="E49" i="16"/>
  <c r="F49" i="16"/>
  <c r="B50" i="16"/>
  <c r="C50" i="16"/>
  <c r="D50" i="16"/>
  <c r="E50" i="16"/>
  <c r="F50" i="16"/>
  <c r="B51" i="16"/>
  <c r="G51" i="16" s="1"/>
  <c r="C51" i="16"/>
  <c r="D51" i="16"/>
  <c r="E51" i="16"/>
  <c r="F51" i="16"/>
  <c r="B52" i="16"/>
  <c r="G52" i="16" s="1"/>
  <c r="C52" i="16"/>
  <c r="D52" i="16"/>
  <c r="E52" i="16"/>
  <c r="F52" i="16"/>
  <c r="B53" i="16"/>
  <c r="G53" i="16" s="1"/>
  <c r="C53" i="16"/>
  <c r="D53" i="16"/>
  <c r="E53" i="16"/>
  <c r="F53" i="16"/>
  <c r="B54" i="16"/>
  <c r="G54" i="16" s="1"/>
  <c r="C54" i="16"/>
  <c r="D54" i="16"/>
  <c r="E54" i="16"/>
  <c r="F54" i="16"/>
  <c r="B55" i="16"/>
  <c r="G55" i="16" s="1"/>
  <c r="C55" i="16"/>
  <c r="D55" i="16"/>
  <c r="E55" i="16"/>
  <c r="F55" i="16"/>
  <c r="B56" i="16"/>
  <c r="G56" i="16" s="1"/>
  <c r="C56" i="16"/>
  <c r="D56" i="16"/>
  <c r="E56" i="16"/>
  <c r="F56" i="16"/>
  <c r="B57" i="16"/>
  <c r="G57" i="16" s="1"/>
  <c r="C57" i="16"/>
  <c r="D57" i="16"/>
  <c r="E57" i="16"/>
  <c r="F57" i="16"/>
  <c r="B58" i="16"/>
  <c r="C58" i="16"/>
  <c r="D58" i="16"/>
  <c r="E58" i="16"/>
  <c r="F58" i="16"/>
  <c r="B59" i="16"/>
  <c r="G59" i="16" s="1"/>
  <c r="C59" i="16"/>
  <c r="D59" i="16"/>
  <c r="E59" i="16"/>
  <c r="F59" i="16"/>
  <c r="B60" i="16"/>
  <c r="G60" i="16" s="1"/>
  <c r="C60" i="16"/>
  <c r="D60" i="16"/>
  <c r="E60" i="16"/>
  <c r="F60" i="16"/>
  <c r="B61" i="16"/>
  <c r="G61" i="16" s="1"/>
  <c r="C61" i="16"/>
  <c r="D61" i="16"/>
  <c r="E61" i="16"/>
  <c r="F61" i="16"/>
  <c r="B62" i="16"/>
  <c r="G62" i="16" s="1"/>
  <c r="C62" i="16"/>
  <c r="D62" i="16"/>
  <c r="E62" i="16"/>
  <c r="F62" i="16"/>
  <c r="B63" i="16"/>
  <c r="G63" i="16" s="1"/>
  <c r="C63" i="16"/>
  <c r="D63" i="16"/>
  <c r="E63" i="16"/>
  <c r="F63" i="16"/>
  <c r="B64" i="16"/>
  <c r="G64" i="16" s="1"/>
  <c r="C64" i="16"/>
  <c r="D64" i="16"/>
  <c r="E64" i="16"/>
  <c r="F64" i="16"/>
  <c r="B65" i="16"/>
  <c r="G65" i="16" s="1"/>
  <c r="C65" i="16"/>
  <c r="D65" i="16"/>
  <c r="E65" i="16"/>
  <c r="F65" i="16"/>
  <c r="B66" i="16"/>
  <c r="C66" i="16"/>
  <c r="D66" i="16"/>
  <c r="E66" i="16"/>
  <c r="F66" i="16"/>
  <c r="B67" i="16"/>
  <c r="G67" i="16" s="1"/>
  <c r="C67" i="16"/>
  <c r="D67" i="16"/>
  <c r="E67" i="16"/>
  <c r="F67" i="16"/>
  <c r="B68" i="16"/>
  <c r="G68" i="16" s="1"/>
  <c r="C68" i="16"/>
  <c r="D68" i="16"/>
  <c r="E68" i="16"/>
  <c r="F68" i="16"/>
  <c r="B69" i="16"/>
  <c r="G69" i="16" s="1"/>
  <c r="C69" i="16"/>
  <c r="D69" i="16"/>
  <c r="E69" i="16"/>
  <c r="F69" i="16"/>
  <c r="B70" i="16"/>
  <c r="G70" i="16" s="1"/>
  <c r="C70" i="16"/>
  <c r="D70" i="16"/>
  <c r="E70" i="16"/>
  <c r="F70" i="16"/>
  <c r="B71" i="16"/>
  <c r="G71" i="16" s="1"/>
  <c r="C71" i="16"/>
  <c r="D71" i="16"/>
  <c r="E71" i="16"/>
  <c r="F71" i="16"/>
  <c r="B72" i="16"/>
  <c r="G72" i="16" s="1"/>
  <c r="C72" i="16"/>
  <c r="D72" i="16"/>
  <c r="E72" i="16"/>
  <c r="F72" i="16"/>
  <c r="B73" i="16"/>
  <c r="G73" i="16" s="1"/>
  <c r="C73" i="16"/>
  <c r="D73" i="16"/>
  <c r="E73" i="16"/>
  <c r="F73" i="16"/>
  <c r="B74" i="16"/>
  <c r="C74" i="16"/>
  <c r="D74" i="16"/>
  <c r="E74" i="16"/>
  <c r="F74" i="16"/>
  <c r="B75" i="16"/>
  <c r="G75" i="16" s="1"/>
  <c r="C75" i="16"/>
  <c r="D75" i="16"/>
  <c r="E75" i="16"/>
  <c r="F75" i="16"/>
  <c r="B76" i="16"/>
  <c r="G76" i="16" s="1"/>
  <c r="C76" i="16"/>
  <c r="D76" i="16"/>
  <c r="E76" i="16"/>
  <c r="F76" i="16"/>
  <c r="B77" i="16"/>
  <c r="G77" i="16" s="1"/>
  <c r="C77" i="16"/>
  <c r="D77" i="16"/>
  <c r="E77" i="16"/>
  <c r="F77" i="16"/>
  <c r="B78" i="16"/>
  <c r="G78" i="16" s="1"/>
  <c r="C78" i="16"/>
  <c r="D78" i="16"/>
  <c r="E78" i="16"/>
  <c r="F78" i="16"/>
  <c r="B79" i="16"/>
  <c r="G79" i="16" s="1"/>
  <c r="C79" i="16"/>
  <c r="D79" i="16"/>
  <c r="E79" i="16"/>
  <c r="F79" i="16"/>
  <c r="B80" i="16"/>
  <c r="G80" i="16" s="1"/>
  <c r="C80" i="16"/>
  <c r="D80" i="16"/>
  <c r="E80" i="16"/>
  <c r="F80" i="16"/>
  <c r="B81" i="16"/>
  <c r="G81" i="16" s="1"/>
  <c r="C81" i="16"/>
  <c r="D81" i="16"/>
  <c r="E81" i="16"/>
  <c r="F81" i="16"/>
  <c r="B82" i="16"/>
  <c r="C82" i="16"/>
  <c r="D82" i="16"/>
  <c r="E82" i="16"/>
  <c r="F82" i="16"/>
  <c r="B83" i="16"/>
  <c r="G83" i="16" s="1"/>
  <c r="C83" i="16"/>
  <c r="D83" i="16"/>
  <c r="E83" i="16"/>
  <c r="F83" i="16"/>
  <c r="B84" i="16"/>
  <c r="G84" i="16" s="1"/>
  <c r="C84" i="16"/>
  <c r="D84" i="16"/>
  <c r="E84" i="16"/>
  <c r="F84" i="16"/>
  <c r="B85" i="16"/>
  <c r="G85" i="16" s="1"/>
  <c r="C85" i="16"/>
  <c r="D85" i="16"/>
  <c r="E85" i="16"/>
  <c r="F85" i="16"/>
  <c r="B86" i="16"/>
  <c r="G86" i="16" s="1"/>
  <c r="C86" i="16"/>
  <c r="D86" i="16"/>
  <c r="E86" i="16"/>
  <c r="F86" i="16"/>
  <c r="B87" i="16"/>
  <c r="G87" i="16" s="1"/>
  <c r="C87" i="16"/>
  <c r="D87" i="16"/>
  <c r="E87" i="16"/>
  <c r="F87" i="16"/>
  <c r="B88" i="16"/>
  <c r="G88" i="16" s="1"/>
  <c r="C88" i="16"/>
  <c r="D88" i="16"/>
  <c r="E88" i="16"/>
  <c r="F88" i="16"/>
  <c r="B89" i="16"/>
  <c r="G89" i="16" s="1"/>
  <c r="C89" i="16"/>
  <c r="D89" i="16"/>
  <c r="E89" i="16"/>
  <c r="F89" i="16"/>
  <c r="B90" i="16"/>
  <c r="C90" i="16"/>
  <c r="D90" i="16"/>
  <c r="E90" i="16"/>
  <c r="F90" i="16"/>
  <c r="B91" i="16"/>
  <c r="G91" i="16" s="1"/>
  <c r="C91" i="16"/>
  <c r="D91" i="16"/>
  <c r="E91" i="16"/>
  <c r="F91" i="16"/>
  <c r="B92" i="16"/>
  <c r="G92" i="16" s="1"/>
  <c r="C92" i="16"/>
  <c r="D92" i="16"/>
  <c r="E92" i="16"/>
  <c r="F92" i="16"/>
  <c r="B93" i="16"/>
  <c r="G93" i="16" s="1"/>
  <c r="C93" i="16"/>
  <c r="D93" i="16"/>
  <c r="E93" i="16"/>
  <c r="F93" i="16"/>
  <c r="B94" i="16"/>
  <c r="G94" i="16" s="1"/>
  <c r="C94" i="16"/>
  <c r="D94" i="16"/>
  <c r="E94" i="16"/>
  <c r="F94" i="16"/>
  <c r="B95" i="16"/>
  <c r="G95" i="16" s="1"/>
  <c r="C95" i="16"/>
  <c r="D95" i="16"/>
  <c r="E95" i="16"/>
  <c r="F95" i="16"/>
  <c r="B96" i="16"/>
  <c r="G96" i="16" s="1"/>
  <c r="C96" i="16"/>
  <c r="D96" i="16"/>
  <c r="E96" i="16"/>
  <c r="F96" i="16"/>
  <c r="B97" i="16"/>
  <c r="G97" i="16" s="1"/>
  <c r="C97" i="16"/>
  <c r="D97" i="16"/>
  <c r="E97" i="16"/>
  <c r="F97" i="16"/>
  <c r="B98" i="16"/>
  <c r="C98" i="16"/>
  <c r="D98" i="16"/>
  <c r="E98" i="16"/>
  <c r="F98" i="16"/>
  <c r="B99" i="16"/>
  <c r="G99" i="16" s="1"/>
  <c r="C99" i="16"/>
  <c r="D99" i="16"/>
  <c r="E99" i="16"/>
  <c r="F99" i="16"/>
  <c r="B100" i="16"/>
  <c r="G100" i="16" s="1"/>
  <c r="C100" i="16"/>
  <c r="D100" i="16"/>
  <c r="E100" i="16"/>
  <c r="F100" i="16"/>
  <c r="B101" i="16"/>
  <c r="G101" i="16" s="1"/>
  <c r="C101" i="16"/>
  <c r="D101" i="16"/>
  <c r="E101" i="16"/>
  <c r="F101" i="16"/>
  <c r="B102" i="16"/>
  <c r="G102" i="16" s="1"/>
  <c r="C102" i="16"/>
  <c r="D102" i="16"/>
  <c r="E102" i="16"/>
  <c r="F102" i="16"/>
  <c r="B103" i="16"/>
  <c r="G103" i="16" s="1"/>
  <c r="C103" i="16"/>
  <c r="D103" i="16"/>
  <c r="E103" i="16"/>
  <c r="F103" i="16"/>
  <c r="B104" i="16"/>
  <c r="G104" i="16" s="1"/>
  <c r="C104" i="16"/>
  <c r="D104" i="16"/>
  <c r="E104" i="16"/>
  <c r="F104" i="16"/>
  <c r="B105" i="16"/>
  <c r="G105" i="16" s="1"/>
  <c r="C105" i="16"/>
  <c r="D105" i="16"/>
  <c r="E105" i="16"/>
  <c r="F105" i="16"/>
  <c r="B106" i="16"/>
  <c r="C106" i="16"/>
  <c r="D106" i="16"/>
  <c r="E106" i="16"/>
  <c r="F106" i="16"/>
  <c r="B107" i="16"/>
  <c r="G107" i="16" s="1"/>
  <c r="C107" i="16"/>
  <c r="D107" i="16"/>
  <c r="E107" i="16"/>
  <c r="F107" i="16"/>
  <c r="B108" i="16"/>
  <c r="G108" i="16" s="1"/>
  <c r="C108" i="16"/>
  <c r="D108" i="16"/>
  <c r="E108" i="16"/>
  <c r="F108" i="16"/>
  <c r="B109" i="16"/>
  <c r="G109" i="16" s="1"/>
  <c r="C109" i="16"/>
  <c r="D109" i="16"/>
  <c r="E109" i="16"/>
  <c r="F109" i="16"/>
  <c r="B110" i="16"/>
  <c r="G110" i="16" s="1"/>
  <c r="C110" i="16"/>
  <c r="D110" i="16"/>
  <c r="E110" i="16"/>
  <c r="F110" i="16"/>
  <c r="B111" i="16"/>
  <c r="G111" i="16" s="1"/>
  <c r="C111" i="16"/>
  <c r="D111" i="16"/>
  <c r="E111" i="16"/>
  <c r="F111" i="16"/>
  <c r="B112" i="16"/>
  <c r="G112" i="16" s="1"/>
  <c r="C112" i="16"/>
  <c r="D112" i="16"/>
  <c r="E112" i="16"/>
  <c r="F112" i="16"/>
  <c r="B113" i="16"/>
  <c r="G113" i="16" s="1"/>
  <c r="C113" i="16"/>
  <c r="D113" i="16"/>
  <c r="E113" i="16"/>
  <c r="F113" i="16"/>
  <c r="B114" i="16"/>
  <c r="C114" i="16"/>
  <c r="D114" i="16"/>
  <c r="E114" i="16"/>
  <c r="F114" i="16"/>
  <c r="B115" i="16"/>
  <c r="G115" i="16" s="1"/>
  <c r="C115" i="16"/>
  <c r="D115" i="16"/>
  <c r="E115" i="16"/>
  <c r="F115" i="16"/>
  <c r="B116" i="16"/>
  <c r="G116" i="16" s="1"/>
  <c r="C116" i="16"/>
  <c r="D116" i="16"/>
  <c r="E116" i="16"/>
  <c r="F116" i="16"/>
  <c r="B117" i="16"/>
  <c r="G117" i="16" s="1"/>
  <c r="C117" i="16"/>
  <c r="D117" i="16"/>
  <c r="E117" i="16"/>
  <c r="F117" i="16"/>
  <c r="B118" i="16"/>
  <c r="G118" i="16" s="1"/>
  <c r="C118" i="16"/>
  <c r="D118" i="16"/>
  <c r="E118" i="16"/>
  <c r="F118" i="16"/>
  <c r="B119" i="16"/>
  <c r="G119" i="16" s="1"/>
  <c r="C119" i="16"/>
  <c r="D119" i="16"/>
  <c r="E119" i="16"/>
  <c r="F119" i="16"/>
  <c r="B120" i="16"/>
  <c r="G120" i="16" s="1"/>
  <c r="C120" i="16"/>
  <c r="D120" i="16"/>
  <c r="E120" i="16"/>
  <c r="F120" i="16"/>
  <c r="B121" i="16"/>
  <c r="G121" i="16" s="1"/>
  <c r="C121" i="16"/>
  <c r="D121" i="16"/>
  <c r="E121" i="16"/>
  <c r="F121" i="16"/>
  <c r="B122" i="16"/>
  <c r="C122" i="16"/>
  <c r="D122" i="16"/>
  <c r="E122" i="16"/>
  <c r="F122" i="16"/>
  <c r="B123" i="16"/>
  <c r="G123" i="16" s="1"/>
  <c r="C123" i="16"/>
  <c r="D123" i="16"/>
  <c r="E123" i="16"/>
  <c r="F123" i="16"/>
  <c r="B124" i="16"/>
  <c r="G124" i="16" s="1"/>
  <c r="C124" i="16"/>
  <c r="D124" i="16"/>
  <c r="E124" i="16"/>
  <c r="F124" i="16"/>
  <c r="B125" i="16"/>
  <c r="G125" i="16" s="1"/>
  <c r="C125" i="16"/>
  <c r="D125" i="16"/>
  <c r="E125" i="16"/>
  <c r="F125" i="16"/>
  <c r="B126" i="16"/>
  <c r="G126" i="16" s="1"/>
  <c r="C126" i="16"/>
  <c r="D126" i="16"/>
  <c r="E126" i="16"/>
  <c r="F126" i="16"/>
  <c r="B127" i="16"/>
  <c r="G127" i="16" s="1"/>
  <c r="C127" i="16"/>
  <c r="D127" i="16"/>
  <c r="E127" i="16"/>
  <c r="F127" i="16"/>
  <c r="B128" i="16"/>
  <c r="G128" i="16" s="1"/>
  <c r="C128" i="16"/>
  <c r="D128" i="16"/>
  <c r="E128" i="16"/>
  <c r="F128" i="16"/>
  <c r="B129" i="16"/>
  <c r="G129" i="16" s="1"/>
  <c r="C129" i="16"/>
  <c r="D129" i="16"/>
  <c r="E129" i="16"/>
  <c r="F129" i="16"/>
  <c r="B130" i="16"/>
  <c r="C130" i="16"/>
  <c r="D130" i="16"/>
  <c r="E130" i="16"/>
  <c r="F130" i="16"/>
  <c r="B131" i="16"/>
  <c r="G131" i="16" s="1"/>
  <c r="C131" i="16"/>
  <c r="D131" i="16"/>
  <c r="E131" i="16"/>
  <c r="F131" i="16"/>
  <c r="B132" i="16"/>
  <c r="G132" i="16" s="1"/>
  <c r="C132" i="16"/>
  <c r="D132" i="16"/>
  <c r="E132" i="16"/>
  <c r="F132" i="16"/>
  <c r="B133" i="16"/>
  <c r="G133" i="16" s="1"/>
  <c r="C133" i="16"/>
  <c r="D133" i="16"/>
  <c r="E133" i="16"/>
  <c r="F133" i="16"/>
  <c r="B134" i="16"/>
  <c r="G134" i="16" s="1"/>
  <c r="C134" i="16"/>
  <c r="D134" i="16"/>
  <c r="E134" i="16"/>
  <c r="F134" i="16"/>
  <c r="B135" i="16"/>
  <c r="G135" i="16" s="1"/>
  <c r="C135" i="16"/>
  <c r="D135" i="16"/>
  <c r="E135" i="16"/>
  <c r="F135" i="16"/>
  <c r="B136" i="16"/>
  <c r="G136" i="16" s="1"/>
  <c r="C136" i="16"/>
  <c r="D136" i="16"/>
  <c r="E136" i="16"/>
  <c r="F136" i="16"/>
  <c r="B137" i="16"/>
  <c r="G137" i="16" s="1"/>
  <c r="C137" i="16"/>
  <c r="D137" i="16"/>
  <c r="E137" i="16"/>
  <c r="F137" i="16"/>
  <c r="B138" i="16"/>
  <c r="C138" i="16"/>
  <c r="D138" i="16"/>
  <c r="E138" i="16"/>
  <c r="F138" i="16"/>
  <c r="B139" i="16"/>
  <c r="G139" i="16" s="1"/>
  <c r="C139" i="16"/>
  <c r="D139" i="16"/>
  <c r="E139" i="16"/>
  <c r="F139" i="16"/>
  <c r="B140" i="16"/>
  <c r="G140" i="16" s="1"/>
  <c r="C140" i="16"/>
  <c r="D140" i="16"/>
  <c r="E140" i="16"/>
  <c r="F140" i="16"/>
  <c r="B141" i="16"/>
  <c r="G141" i="16" s="1"/>
  <c r="C141" i="16"/>
  <c r="D141" i="16"/>
  <c r="E141" i="16"/>
  <c r="F141" i="16"/>
  <c r="B142" i="16"/>
  <c r="G142" i="16" s="1"/>
  <c r="C142" i="16"/>
  <c r="D142" i="16"/>
  <c r="E142" i="16"/>
  <c r="F142" i="16"/>
  <c r="B143" i="16"/>
  <c r="G143" i="16" s="1"/>
  <c r="C143" i="16"/>
  <c r="D143" i="16"/>
  <c r="E143" i="16"/>
  <c r="F143" i="16"/>
  <c r="B144" i="16"/>
  <c r="G144" i="16" s="1"/>
  <c r="C144" i="16"/>
  <c r="D144" i="16"/>
  <c r="E144" i="16"/>
  <c r="F144" i="16"/>
  <c r="B145" i="16"/>
  <c r="G145" i="16" s="1"/>
  <c r="C145" i="16"/>
  <c r="D145" i="16"/>
  <c r="E145" i="16"/>
  <c r="F145" i="16"/>
  <c r="B146" i="16"/>
  <c r="C146" i="16"/>
  <c r="D146" i="16"/>
  <c r="E146" i="16"/>
  <c r="F146" i="16"/>
  <c r="B147" i="16"/>
  <c r="G147" i="16" s="1"/>
  <c r="C147" i="16"/>
  <c r="D147" i="16"/>
  <c r="E147" i="16"/>
  <c r="F147" i="16"/>
  <c r="B148" i="16"/>
  <c r="G148" i="16" s="1"/>
  <c r="C148" i="16"/>
  <c r="D148" i="16"/>
  <c r="E148" i="16"/>
  <c r="F148" i="16"/>
  <c r="B149" i="16"/>
  <c r="G149" i="16" s="1"/>
  <c r="C149" i="16"/>
  <c r="D149" i="16"/>
  <c r="E149" i="16"/>
  <c r="F149" i="16"/>
  <c r="B150" i="16"/>
  <c r="G150" i="16" s="1"/>
  <c r="C150" i="16"/>
  <c r="D150" i="16"/>
  <c r="E150" i="16"/>
  <c r="F150" i="16"/>
  <c r="B151" i="16"/>
  <c r="G151" i="16" s="1"/>
  <c r="C151" i="16"/>
  <c r="D151" i="16"/>
  <c r="E151" i="16"/>
  <c r="F151" i="16"/>
  <c r="B152" i="16"/>
  <c r="G152" i="16" s="1"/>
  <c r="C152" i="16"/>
  <c r="D152" i="16"/>
  <c r="E152" i="16"/>
  <c r="F152" i="16"/>
  <c r="B153" i="16"/>
  <c r="G153" i="16" s="1"/>
  <c r="C153" i="16"/>
  <c r="D153" i="16"/>
  <c r="E153" i="16"/>
  <c r="F153" i="16"/>
  <c r="B154" i="16"/>
  <c r="C154" i="16"/>
  <c r="D154" i="16"/>
  <c r="E154" i="16"/>
  <c r="F154" i="16"/>
  <c r="B155" i="16"/>
  <c r="G155" i="16" s="1"/>
  <c r="C155" i="16"/>
  <c r="D155" i="16"/>
  <c r="E155" i="16"/>
  <c r="F155" i="16"/>
  <c r="B156" i="16"/>
  <c r="G156" i="16" s="1"/>
  <c r="C156" i="16"/>
  <c r="D156" i="16"/>
  <c r="E156" i="16"/>
  <c r="F156" i="16"/>
  <c r="B157" i="16"/>
  <c r="G157" i="16" s="1"/>
  <c r="C157" i="16"/>
  <c r="D157" i="16"/>
  <c r="E157" i="16"/>
  <c r="F157" i="16"/>
  <c r="B158" i="16"/>
  <c r="G158" i="16" s="1"/>
  <c r="C158" i="16"/>
  <c r="D158" i="16"/>
  <c r="E158" i="16"/>
  <c r="F158" i="16"/>
  <c r="B159" i="16"/>
  <c r="G159" i="16" s="1"/>
  <c r="C159" i="16"/>
  <c r="D159" i="16"/>
  <c r="E159" i="16"/>
  <c r="F159" i="16"/>
  <c r="B160" i="16"/>
  <c r="G160" i="16" s="1"/>
  <c r="C160" i="16"/>
  <c r="D160" i="16"/>
  <c r="E160" i="16"/>
  <c r="F160" i="16"/>
  <c r="B161" i="16"/>
  <c r="G161" i="16" s="1"/>
  <c r="C161" i="16"/>
  <c r="D161" i="16"/>
  <c r="E161" i="16"/>
  <c r="F161" i="16"/>
  <c r="B162" i="16"/>
  <c r="C162" i="16"/>
  <c r="D162" i="16"/>
  <c r="E162" i="16"/>
  <c r="F162" i="16"/>
  <c r="B163" i="16"/>
  <c r="G163" i="16" s="1"/>
  <c r="C163" i="16"/>
  <c r="D163" i="16"/>
  <c r="E163" i="16"/>
  <c r="F163" i="16"/>
  <c r="B164" i="16"/>
  <c r="G164" i="16" s="1"/>
  <c r="C164" i="16"/>
  <c r="D164" i="16"/>
  <c r="E164" i="16"/>
  <c r="F164" i="16"/>
  <c r="B165" i="16"/>
  <c r="G165" i="16" s="1"/>
  <c r="C165" i="16"/>
  <c r="D165" i="16"/>
  <c r="E165" i="16"/>
  <c r="F165" i="16"/>
  <c r="B166" i="16"/>
  <c r="G166" i="16" s="1"/>
  <c r="C166" i="16"/>
  <c r="D166" i="16"/>
  <c r="E166" i="16"/>
  <c r="F166" i="16"/>
  <c r="B167" i="16"/>
  <c r="G167" i="16" s="1"/>
  <c r="C167" i="16"/>
  <c r="D167" i="16"/>
  <c r="E167" i="16"/>
  <c r="F167" i="16"/>
  <c r="B168" i="16"/>
  <c r="G168" i="16" s="1"/>
  <c r="C168" i="16"/>
  <c r="D168" i="16"/>
  <c r="E168" i="16"/>
  <c r="F168" i="16"/>
  <c r="B169" i="16"/>
  <c r="G169" i="16" s="1"/>
  <c r="C169" i="16"/>
  <c r="D169" i="16"/>
  <c r="E169" i="16"/>
  <c r="F169" i="16"/>
  <c r="B170" i="16"/>
  <c r="C170" i="16"/>
  <c r="D170" i="16"/>
  <c r="E170" i="16"/>
  <c r="F170" i="16"/>
  <c r="B171" i="16"/>
  <c r="G171" i="16" s="1"/>
  <c r="C171" i="16"/>
  <c r="D171" i="16"/>
  <c r="E171" i="16"/>
  <c r="F171" i="16"/>
  <c r="B172" i="16"/>
  <c r="G172" i="16" s="1"/>
  <c r="C172" i="16"/>
  <c r="D172" i="16"/>
  <c r="E172" i="16"/>
  <c r="F172" i="16"/>
  <c r="B173" i="16"/>
  <c r="G173" i="16" s="1"/>
  <c r="C173" i="16"/>
  <c r="D173" i="16"/>
  <c r="E173" i="16"/>
  <c r="F173" i="16"/>
  <c r="B174" i="16"/>
  <c r="G174" i="16" s="1"/>
  <c r="C174" i="16"/>
  <c r="D174" i="16"/>
  <c r="E174" i="16"/>
  <c r="F174" i="16"/>
  <c r="B175" i="16"/>
  <c r="G175" i="16" s="1"/>
  <c r="C175" i="16"/>
  <c r="D175" i="16"/>
  <c r="E175" i="16"/>
  <c r="F175" i="16"/>
  <c r="B176" i="16"/>
  <c r="G176" i="16" s="1"/>
  <c r="C176" i="16"/>
  <c r="D176" i="16"/>
  <c r="E176" i="16"/>
  <c r="F176" i="16"/>
  <c r="B177" i="16"/>
  <c r="G177" i="16" s="1"/>
  <c r="C177" i="16"/>
  <c r="D177" i="16"/>
  <c r="E177" i="16"/>
  <c r="F177" i="16"/>
  <c r="B178" i="16"/>
  <c r="C178" i="16"/>
  <c r="D178" i="16"/>
  <c r="E178" i="16"/>
  <c r="F178" i="16"/>
  <c r="B179" i="16"/>
  <c r="G179" i="16" s="1"/>
  <c r="C179" i="16"/>
  <c r="D179" i="16"/>
  <c r="E179" i="16"/>
  <c r="F179" i="16"/>
  <c r="B180" i="16"/>
  <c r="G180" i="16" s="1"/>
  <c r="C180" i="16"/>
  <c r="D180" i="16"/>
  <c r="E180" i="16"/>
  <c r="F180" i="16"/>
  <c r="B181" i="16"/>
  <c r="G181" i="16" s="1"/>
  <c r="C181" i="16"/>
  <c r="D181" i="16"/>
  <c r="E181" i="16"/>
  <c r="F181" i="16"/>
  <c r="B182" i="16"/>
  <c r="G182" i="16" s="1"/>
  <c r="C182" i="16"/>
  <c r="D182" i="16"/>
  <c r="E182" i="16"/>
  <c r="F182" i="16"/>
  <c r="B183" i="16"/>
  <c r="G183" i="16" s="1"/>
  <c r="C183" i="16"/>
  <c r="D183" i="16"/>
  <c r="E183" i="16"/>
  <c r="F183" i="16"/>
  <c r="B184" i="16"/>
  <c r="G184" i="16" s="1"/>
  <c r="C184" i="16"/>
  <c r="D184" i="16"/>
  <c r="E184" i="16"/>
  <c r="F184" i="16"/>
  <c r="B185" i="16"/>
  <c r="G185" i="16" s="1"/>
  <c r="C185" i="16"/>
  <c r="D185" i="16"/>
  <c r="E185" i="16"/>
  <c r="F185" i="16"/>
  <c r="B186" i="16"/>
  <c r="C186" i="16"/>
  <c r="D186" i="16"/>
  <c r="E186" i="16"/>
  <c r="F186" i="16"/>
  <c r="B187" i="16"/>
  <c r="G187" i="16" s="1"/>
  <c r="C187" i="16"/>
  <c r="D187" i="16"/>
  <c r="E187" i="16"/>
  <c r="F187" i="16"/>
  <c r="B188" i="16"/>
  <c r="G188" i="16" s="1"/>
  <c r="C188" i="16"/>
  <c r="D188" i="16"/>
  <c r="E188" i="16"/>
  <c r="F188" i="16"/>
  <c r="B189" i="16"/>
  <c r="G189" i="16" s="1"/>
  <c r="C189" i="16"/>
  <c r="D189" i="16"/>
  <c r="E189" i="16"/>
  <c r="F189" i="16"/>
  <c r="B190" i="16"/>
  <c r="G190" i="16" s="1"/>
  <c r="C190" i="16"/>
  <c r="D190" i="16"/>
  <c r="E190" i="16"/>
  <c r="F190" i="16"/>
  <c r="B191" i="16"/>
  <c r="G191" i="16" s="1"/>
  <c r="C191" i="16"/>
  <c r="D191" i="16"/>
  <c r="E191" i="16"/>
  <c r="F191" i="16"/>
  <c r="B192" i="16"/>
  <c r="G192" i="16" s="1"/>
  <c r="C192" i="16"/>
  <c r="D192" i="16"/>
  <c r="E192" i="16"/>
  <c r="F192" i="16"/>
  <c r="B193" i="16"/>
  <c r="G193" i="16" s="1"/>
  <c r="C193" i="16"/>
  <c r="D193" i="16"/>
  <c r="E193" i="16"/>
  <c r="F193" i="16"/>
  <c r="B194" i="16"/>
  <c r="C194" i="16"/>
  <c r="D194" i="16"/>
  <c r="E194" i="16"/>
  <c r="F194" i="16"/>
  <c r="B195" i="16"/>
  <c r="G195" i="16" s="1"/>
  <c r="C195" i="16"/>
  <c r="D195" i="16"/>
  <c r="E195" i="16"/>
  <c r="F195" i="16"/>
  <c r="B196" i="16"/>
  <c r="G196" i="16" s="1"/>
  <c r="C196" i="16"/>
  <c r="D196" i="16"/>
  <c r="E196" i="16"/>
  <c r="F196" i="16"/>
  <c r="B197" i="16"/>
  <c r="G197" i="16" s="1"/>
  <c r="C197" i="16"/>
  <c r="D197" i="16"/>
  <c r="E197" i="16"/>
  <c r="F197" i="16"/>
  <c r="B198" i="16"/>
  <c r="G198" i="16" s="1"/>
  <c r="C198" i="16"/>
  <c r="D198" i="16"/>
  <c r="E198" i="16"/>
  <c r="F198" i="16"/>
  <c r="B199" i="16"/>
  <c r="G199" i="16" s="1"/>
  <c r="C199" i="16"/>
  <c r="D199" i="16"/>
  <c r="E199" i="16"/>
  <c r="F199" i="16"/>
  <c r="B200" i="16"/>
  <c r="G200" i="16" s="1"/>
  <c r="C200" i="16"/>
  <c r="D200" i="16"/>
  <c r="E200" i="16"/>
  <c r="F200" i="16"/>
  <c r="B201" i="16"/>
  <c r="G201" i="16" s="1"/>
  <c r="C201" i="16"/>
  <c r="D201" i="16"/>
  <c r="E201" i="16"/>
  <c r="F201" i="16"/>
  <c r="B202" i="16"/>
  <c r="C202" i="16"/>
  <c r="D202" i="16"/>
  <c r="E202" i="16"/>
  <c r="F202" i="16"/>
  <c r="B203" i="16"/>
  <c r="G203" i="16" s="1"/>
  <c r="C203" i="16"/>
  <c r="D203" i="16"/>
  <c r="E203" i="16"/>
  <c r="F203" i="16"/>
  <c r="B204" i="16"/>
  <c r="G204" i="16" s="1"/>
  <c r="C204" i="16"/>
  <c r="D204" i="16"/>
  <c r="E204" i="16"/>
  <c r="F204" i="16"/>
  <c r="B205" i="16"/>
  <c r="G205" i="16" s="1"/>
  <c r="C205" i="16"/>
  <c r="D205" i="16"/>
  <c r="E205" i="16"/>
  <c r="F205" i="16"/>
  <c r="B206" i="16"/>
  <c r="G206" i="16" s="1"/>
  <c r="C206" i="16"/>
  <c r="D206" i="16"/>
  <c r="E206" i="16"/>
  <c r="F206" i="16"/>
  <c r="B207" i="16"/>
  <c r="G207" i="16" s="1"/>
  <c r="C207" i="16"/>
  <c r="D207" i="16"/>
  <c r="E207" i="16"/>
  <c r="F207" i="16"/>
  <c r="B208" i="16"/>
  <c r="G208" i="16" s="1"/>
  <c r="C208" i="16"/>
  <c r="D208" i="16"/>
  <c r="E208" i="16"/>
  <c r="F208" i="16"/>
  <c r="B209" i="16"/>
  <c r="G209" i="16" s="1"/>
  <c r="C209" i="16"/>
  <c r="D209" i="16"/>
  <c r="E209" i="16"/>
  <c r="F209" i="16"/>
  <c r="B210" i="16"/>
  <c r="C210" i="16"/>
  <c r="D210" i="16"/>
  <c r="E210" i="16"/>
  <c r="F210" i="16"/>
  <c r="B211" i="16"/>
  <c r="G211" i="16" s="1"/>
  <c r="C211" i="16"/>
  <c r="D211" i="16"/>
  <c r="E211" i="16"/>
  <c r="F211" i="16"/>
  <c r="B212" i="16"/>
  <c r="G212" i="16" s="1"/>
  <c r="C212" i="16"/>
  <c r="D212" i="16"/>
  <c r="E212" i="16"/>
  <c r="F212" i="16"/>
  <c r="B213" i="16"/>
  <c r="G213" i="16" s="1"/>
  <c r="C213" i="16"/>
  <c r="D213" i="16"/>
  <c r="E213" i="16"/>
  <c r="F213" i="16"/>
  <c r="B214" i="16"/>
  <c r="G214" i="16" s="1"/>
  <c r="C214" i="16"/>
  <c r="D214" i="16"/>
  <c r="E214" i="16"/>
  <c r="F214" i="16"/>
  <c r="B215" i="16"/>
  <c r="G215" i="16" s="1"/>
  <c r="C215" i="16"/>
  <c r="D215" i="16"/>
  <c r="E215" i="16"/>
  <c r="F215" i="16"/>
  <c r="B216" i="16"/>
  <c r="G216" i="16" s="1"/>
  <c r="C216" i="16"/>
  <c r="D216" i="16"/>
  <c r="E216" i="16"/>
  <c r="F216" i="16"/>
  <c r="B217" i="16"/>
  <c r="G217" i="16" s="1"/>
  <c r="C217" i="16"/>
  <c r="D217" i="16"/>
  <c r="E217" i="16"/>
  <c r="F217" i="16"/>
  <c r="B218" i="16"/>
  <c r="C218" i="16"/>
  <c r="D218" i="16"/>
  <c r="E218" i="16"/>
  <c r="F218" i="16"/>
  <c r="B219" i="16"/>
  <c r="G219" i="16" s="1"/>
  <c r="C219" i="16"/>
  <c r="D219" i="16"/>
  <c r="E219" i="16"/>
  <c r="F219" i="16"/>
  <c r="B220" i="16"/>
  <c r="G220" i="16" s="1"/>
  <c r="C220" i="16"/>
  <c r="D220" i="16"/>
  <c r="E220" i="16"/>
  <c r="F220" i="16"/>
  <c r="B221" i="16"/>
  <c r="G221" i="16" s="1"/>
  <c r="C221" i="16"/>
  <c r="D221" i="16"/>
  <c r="E221" i="16"/>
  <c r="F221" i="16"/>
  <c r="B222" i="16"/>
  <c r="G222" i="16" s="1"/>
  <c r="C222" i="16"/>
  <c r="D222" i="16"/>
  <c r="E222" i="16"/>
  <c r="F222" i="16"/>
  <c r="B223" i="16"/>
  <c r="G223" i="16" s="1"/>
  <c r="C223" i="16"/>
  <c r="D223" i="16"/>
  <c r="E223" i="16"/>
  <c r="F223" i="16"/>
  <c r="B224" i="16"/>
  <c r="G224" i="16" s="1"/>
  <c r="C224" i="16"/>
  <c r="D224" i="16"/>
  <c r="E224" i="16"/>
  <c r="F224" i="16"/>
  <c r="B225" i="16"/>
  <c r="G225" i="16" s="1"/>
  <c r="C225" i="16"/>
  <c r="D225" i="16"/>
  <c r="E225" i="16"/>
  <c r="F225" i="16"/>
  <c r="B226" i="16"/>
  <c r="C226" i="16"/>
  <c r="D226" i="16"/>
  <c r="E226" i="16"/>
  <c r="F226" i="16"/>
  <c r="B227" i="16"/>
  <c r="G227" i="16" s="1"/>
  <c r="C227" i="16"/>
  <c r="D227" i="16"/>
  <c r="E227" i="16"/>
  <c r="F227" i="16"/>
  <c r="B228" i="16"/>
  <c r="G228" i="16" s="1"/>
  <c r="C228" i="16"/>
  <c r="D228" i="16"/>
  <c r="E228" i="16"/>
  <c r="F228" i="16"/>
  <c r="B229" i="16"/>
  <c r="G229" i="16" s="1"/>
  <c r="C229" i="16"/>
  <c r="D229" i="16"/>
  <c r="E229" i="16"/>
  <c r="F229" i="16"/>
  <c r="B230" i="16"/>
  <c r="G230" i="16" s="1"/>
  <c r="C230" i="16"/>
  <c r="D230" i="16"/>
  <c r="E230" i="16"/>
  <c r="F230" i="16"/>
  <c r="B231" i="16"/>
  <c r="G231" i="16" s="1"/>
  <c r="C231" i="16"/>
  <c r="D231" i="16"/>
  <c r="E231" i="16"/>
  <c r="F231" i="16"/>
  <c r="B232" i="16"/>
  <c r="G232" i="16" s="1"/>
  <c r="C232" i="16"/>
  <c r="D232" i="16"/>
  <c r="E232" i="16"/>
  <c r="F232" i="16"/>
  <c r="B233" i="16"/>
  <c r="G233" i="16" s="1"/>
  <c r="C233" i="16"/>
  <c r="D233" i="16"/>
  <c r="E233" i="16"/>
  <c r="F233" i="16"/>
  <c r="B234" i="16"/>
  <c r="C234" i="16"/>
  <c r="D234" i="16"/>
  <c r="E234" i="16"/>
  <c r="F234" i="16"/>
  <c r="B235" i="16"/>
  <c r="G235" i="16" s="1"/>
  <c r="C235" i="16"/>
  <c r="D235" i="16"/>
  <c r="E235" i="16"/>
  <c r="F235" i="16"/>
  <c r="B236" i="16"/>
  <c r="G236" i="16" s="1"/>
  <c r="C236" i="16"/>
  <c r="D236" i="16"/>
  <c r="E236" i="16"/>
  <c r="F236" i="16"/>
  <c r="B237" i="16"/>
  <c r="G237" i="16" s="1"/>
  <c r="C237" i="16"/>
  <c r="D237" i="16"/>
  <c r="E237" i="16"/>
  <c r="F237" i="16"/>
  <c r="B238" i="16"/>
  <c r="G238" i="16" s="1"/>
  <c r="C238" i="16"/>
  <c r="D238" i="16"/>
  <c r="E238" i="16"/>
  <c r="F238" i="16"/>
  <c r="B239" i="16"/>
  <c r="G239" i="16" s="1"/>
  <c r="C239" i="16"/>
  <c r="D239" i="16"/>
  <c r="E239" i="16"/>
  <c r="F239" i="16"/>
  <c r="B240" i="16"/>
  <c r="G240" i="16" s="1"/>
  <c r="C240" i="16"/>
  <c r="D240" i="16"/>
  <c r="E240" i="16"/>
  <c r="F240" i="16"/>
  <c r="B241" i="16"/>
  <c r="G241" i="16" s="1"/>
  <c r="C241" i="16"/>
  <c r="D241" i="16"/>
  <c r="E241" i="16"/>
  <c r="F241" i="16"/>
  <c r="B242" i="16"/>
  <c r="C242" i="16"/>
  <c r="D242" i="16"/>
  <c r="E242" i="16"/>
  <c r="F242" i="16"/>
  <c r="B243" i="16"/>
  <c r="G243" i="16" s="1"/>
  <c r="C243" i="16"/>
  <c r="D243" i="16"/>
  <c r="E243" i="16"/>
  <c r="F243" i="16"/>
  <c r="B244" i="16"/>
  <c r="G244" i="16" s="1"/>
  <c r="C244" i="16"/>
  <c r="D244" i="16"/>
  <c r="E244" i="16"/>
  <c r="F244" i="16"/>
  <c r="B245" i="16"/>
  <c r="G245" i="16" s="1"/>
  <c r="C245" i="16"/>
  <c r="D245" i="16"/>
  <c r="E245" i="16"/>
  <c r="F245" i="16"/>
  <c r="B246" i="16"/>
  <c r="G246" i="16" s="1"/>
  <c r="C246" i="16"/>
  <c r="D246" i="16"/>
  <c r="E246" i="16"/>
  <c r="F246" i="16"/>
  <c r="B247" i="16"/>
  <c r="G247" i="16" s="1"/>
  <c r="C247" i="16"/>
  <c r="D247" i="16"/>
  <c r="E247" i="16"/>
  <c r="F247" i="16"/>
  <c r="B248" i="16"/>
  <c r="G248" i="16" s="1"/>
  <c r="C248" i="16"/>
  <c r="D248" i="16"/>
  <c r="E248" i="16"/>
  <c r="F248" i="16"/>
  <c r="B249" i="16"/>
  <c r="G249" i="16" s="1"/>
  <c r="C249" i="16"/>
  <c r="D249" i="16"/>
  <c r="E249" i="16"/>
  <c r="F249" i="16"/>
  <c r="B250" i="16"/>
  <c r="C250" i="16"/>
  <c r="D250" i="16"/>
  <c r="E250" i="16"/>
  <c r="F250" i="16"/>
  <c r="B251" i="16"/>
  <c r="G251" i="16" s="1"/>
  <c r="C251" i="16"/>
  <c r="D251" i="16"/>
  <c r="E251" i="16"/>
  <c r="F251" i="16"/>
  <c r="B252" i="16"/>
  <c r="G252" i="16" s="1"/>
  <c r="C252" i="16"/>
  <c r="D252" i="16"/>
  <c r="E252" i="16"/>
  <c r="F252" i="16"/>
  <c r="B253" i="16"/>
  <c r="G253" i="16" s="1"/>
  <c r="C253" i="16"/>
  <c r="D253" i="16"/>
  <c r="E253" i="16"/>
  <c r="F253" i="16"/>
  <c r="B254" i="16"/>
  <c r="G254" i="16" s="1"/>
  <c r="C254" i="16"/>
  <c r="D254" i="16"/>
  <c r="E254" i="16"/>
  <c r="F254" i="16"/>
  <c r="B255" i="16"/>
  <c r="G255" i="16" s="1"/>
  <c r="C255" i="16"/>
  <c r="D255" i="16"/>
  <c r="E255" i="16"/>
  <c r="F255" i="16"/>
  <c r="B256" i="16"/>
  <c r="G256" i="16" s="1"/>
  <c r="C256" i="16"/>
  <c r="D256" i="16"/>
  <c r="E256" i="16"/>
  <c r="F256" i="16"/>
  <c r="B257" i="16"/>
  <c r="G257" i="16" s="1"/>
  <c r="C257" i="16"/>
  <c r="D257" i="16"/>
  <c r="E257" i="16"/>
  <c r="F257" i="16"/>
  <c r="B258" i="16"/>
  <c r="C258" i="16"/>
  <c r="D258" i="16"/>
  <c r="E258" i="16"/>
  <c r="F258" i="16"/>
  <c r="B259" i="16"/>
  <c r="G259" i="16" s="1"/>
  <c r="C259" i="16"/>
  <c r="D259" i="16"/>
  <c r="E259" i="16"/>
  <c r="F259" i="16"/>
  <c r="B260" i="16"/>
  <c r="G260" i="16" s="1"/>
  <c r="C260" i="16"/>
  <c r="D260" i="16"/>
  <c r="E260" i="16"/>
  <c r="F260" i="16"/>
  <c r="B261" i="16"/>
  <c r="G261" i="16" s="1"/>
  <c r="C261" i="16"/>
  <c r="D261" i="16"/>
  <c r="E261" i="16"/>
  <c r="F261" i="16"/>
  <c r="B262" i="16"/>
  <c r="G262" i="16" s="1"/>
  <c r="C262" i="16"/>
  <c r="D262" i="16"/>
  <c r="E262" i="16"/>
  <c r="F262" i="16"/>
  <c r="B263" i="16"/>
  <c r="G263" i="16" s="1"/>
  <c r="C263" i="16"/>
  <c r="D263" i="16"/>
  <c r="E263" i="16"/>
  <c r="F263" i="16"/>
  <c r="B264" i="16"/>
  <c r="G264" i="16" s="1"/>
  <c r="C264" i="16"/>
  <c r="D264" i="16"/>
  <c r="E264" i="16"/>
  <c r="F264" i="16"/>
  <c r="B265" i="16"/>
  <c r="G265" i="16" s="1"/>
  <c r="C265" i="16"/>
  <c r="D265" i="16"/>
  <c r="E265" i="16"/>
  <c r="F265" i="16"/>
  <c r="B266" i="16"/>
  <c r="C266" i="16"/>
  <c r="D266" i="16"/>
  <c r="E266" i="16"/>
  <c r="F266" i="16"/>
  <c r="B267" i="16"/>
  <c r="G267" i="16" s="1"/>
  <c r="C267" i="16"/>
  <c r="D267" i="16"/>
  <c r="E267" i="16"/>
  <c r="F267" i="16"/>
  <c r="B268" i="16"/>
  <c r="G268" i="16" s="1"/>
  <c r="C268" i="16"/>
  <c r="D268" i="16"/>
  <c r="E268" i="16"/>
  <c r="F268" i="16"/>
  <c r="B269" i="16"/>
  <c r="G269" i="16" s="1"/>
  <c r="C269" i="16"/>
  <c r="D269" i="16"/>
  <c r="E269" i="16"/>
  <c r="F269" i="16"/>
  <c r="B270" i="16"/>
  <c r="G270" i="16" s="1"/>
  <c r="C270" i="16"/>
  <c r="D270" i="16"/>
  <c r="E270" i="16"/>
  <c r="F270" i="16"/>
  <c r="B271" i="16"/>
  <c r="G271" i="16" s="1"/>
  <c r="C271" i="16"/>
  <c r="D271" i="16"/>
  <c r="E271" i="16"/>
  <c r="F271" i="16"/>
  <c r="B272" i="16"/>
  <c r="G272" i="16" s="1"/>
  <c r="C272" i="16"/>
  <c r="D272" i="16"/>
  <c r="E272" i="16"/>
  <c r="F272" i="16"/>
  <c r="B273" i="16"/>
  <c r="G273" i="16" s="1"/>
  <c r="C273" i="16"/>
  <c r="D273" i="16"/>
  <c r="E273" i="16"/>
  <c r="F273" i="16"/>
  <c r="B274" i="16"/>
  <c r="C274" i="16"/>
  <c r="D274" i="16"/>
  <c r="E274" i="16"/>
  <c r="F274" i="16"/>
  <c r="B275" i="16"/>
  <c r="G275" i="16" s="1"/>
  <c r="C275" i="16"/>
  <c r="D275" i="16"/>
  <c r="E275" i="16"/>
  <c r="F275" i="16"/>
  <c r="B276" i="16"/>
  <c r="G276" i="16" s="1"/>
  <c r="C276" i="16"/>
  <c r="D276" i="16"/>
  <c r="E276" i="16"/>
  <c r="F276" i="16"/>
  <c r="B277" i="16"/>
  <c r="G277" i="16" s="1"/>
  <c r="C277" i="16"/>
  <c r="D277" i="16"/>
  <c r="E277" i="16"/>
  <c r="F277" i="16"/>
  <c r="B278" i="16"/>
  <c r="G278" i="16" s="1"/>
  <c r="C278" i="16"/>
  <c r="D278" i="16"/>
  <c r="E278" i="16"/>
  <c r="F278" i="16"/>
  <c r="B279" i="16"/>
  <c r="G279" i="16" s="1"/>
  <c r="C279" i="16"/>
  <c r="D279" i="16"/>
  <c r="E279" i="16"/>
  <c r="F279" i="16"/>
  <c r="B280" i="16"/>
  <c r="G280" i="16" s="1"/>
  <c r="C280" i="16"/>
  <c r="D280" i="16"/>
  <c r="E280" i="16"/>
  <c r="F280" i="16"/>
  <c r="B281" i="16"/>
  <c r="G281" i="16" s="1"/>
  <c r="C281" i="16"/>
  <c r="D281" i="16"/>
  <c r="E281" i="16"/>
  <c r="F281" i="16"/>
  <c r="B282" i="16"/>
  <c r="C282" i="16"/>
  <c r="D282" i="16"/>
  <c r="E282" i="16"/>
  <c r="F282" i="16"/>
  <c r="B283" i="16"/>
  <c r="G283" i="16" s="1"/>
  <c r="C283" i="16"/>
  <c r="D283" i="16"/>
  <c r="E283" i="16"/>
  <c r="F283" i="16"/>
  <c r="B284" i="16"/>
  <c r="G284" i="16" s="1"/>
  <c r="C284" i="16"/>
  <c r="D284" i="16"/>
  <c r="E284" i="16"/>
  <c r="F284" i="16"/>
  <c r="B285" i="16"/>
  <c r="G285" i="16" s="1"/>
  <c r="C285" i="16"/>
  <c r="D285" i="16"/>
  <c r="E285" i="16"/>
  <c r="F285" i="16"/>
  <c r="B286" i="16"/>
  <c r="G286" i="16" s="1"/>
  <c r="C286" i="16"/>
  <c r="D286" i="16"/>
  <c r="E286" i="16"/>
  <c r="F286" i="16"/>
  <c r="B287" i="16"/>
  <c r="G287" i="16" s="1"/>
  <c r="C287" i="16"/>
  <c r="D287" i="16"/>
  <c r="E287" i="16"/>
  <c r="F287" i="16"/>
  <c r="B288" i="16"/>
  <c r="G288" i="16" s="1"/>
  <c r="C288" i="16"/>
  <c r="D288" i="16"/>
  <c r="E288" i="16"/>
  <c r="F288" i="16"/>
  <c r="B289" i="16"/>
  <c r="G289" i="16" s="1"/>
  <c r="C289" i="16"/>
  <c r="D289" i="16"/>
  <c r="E289" i="16"/>
  <c r="F289" i="16"/>
  <c r="B290" i="16"/>
  <c r="C290" i="16"/>
  <c r="D290" i="16"/>
  <c r="E290" i="16"/>
  <c r="F290" i="16"/>
  <c r="B291" i="16"/>
  <c r="G291" i="16" s="1"/>
  <c r="C291" i="16"/>
  <c r="D291" i="16"/>
  <c r="E291" i="16"/>
  <c r="F291" i="16"/>
  <c r="B292" i="16"/>
  <c r="G292" i="16" s="1"/>
  <c r="C292" i="16"/>
  <c r="D292" i="16"/>
  <c r="E292" i="16"/>
  <c r="F292" i="16"/>
  <c r="B293" i="16"/>
  <c r="G293" i="16" s="1"/>
  <c r="C293" i="16"/>
  <c r="D293" i="16"/>
  <c r="E293" i="16"/>
  <c r="F293" i="16"/>
  <c r="B294" i="16"/>
  <c r="G294" i="16" s="1"/>
  <c r="C294" i="16"/>
  <c r="D294" i="16"/>
  <c r="E294" i="16"/>
  <c r="F294" i="16"/>
  <c r="B295" i="16"/>
  <c r="G295" i="16" s="1"/>
  <c r="C295" i="16"/>
  <c r="D295" i="16"/>
  <c r="E295" i="16"/>
  <c r="F295" i="16"/>
  <c r="B296" i="16"/>
  <c r="G296" i="16" s="1"/>
  <c r="C296" i="16"/>
  <c r="D296" i="16"/>
  <c r="E296" i="16"/>
  <c r="F296" i="16"/>
  <c r="B297" i="16"/>
  <c r="G297" i="16" s="1"/>
  <c r="C297" i="16"/>
  <c r="D297" i="16"/>
  <c r="E297" i="16"/>
  <c r="F297" i="16"/>
  <c r="B298" i="16"/>
  <c r="C298" i="16"/>
  <c r="D298" i="16"/>
  <c r="E298" i="16"/>
  <c r="F298" i="16"/>
  <c r="B299" i="16"/>
  <c r="G299" i="16" s="1"/>
  <c r="C299" i="16"/>
  <c r="D299" i="16"/>
  <c r="E299" i="16"/>
  <c r="F299" i="16"/>
  <c r="B300" i="16"/>
  <c r="G300" i="16" s="1"/>
  <c r="C300" i="16"/>
  <c r="D300" i="16"/>
  <c r="E300" i="16"/>
  <c r="F300" i="16"/>
  <c r="B301" i="16"/>
  <c r="G301" i="16" s="1"/>
  <c r="C301" i="16"/>
  <c r="D301" i="16"/>
  <c r="E301" i="16"/>
  <c r="F301" i="16"/>
  <c r="B302" i="16"/>
  <c r="G302" i="16" s="1"/>
  <c r="C302" i="16"/>
  <c r="D302" i="16"/>
  <c r="E302" i="16"/>
  <c r="F302" i="16"/>
  <c r="B303" i="16"/>
  <c r="G303" i="16" s="1"/>
  <c r="C303" i="16"/>
  <c r="D303" i="16"/>
  <c r="E303" i="16"/>
  <c r="F303" i="16"/>
  <c r="B304" i="16"/>
  <c r="G304" i="16" s="1"/>
  <c r="C304" i="16"/>
  <c r="D304" i="16"/>
  <c r="E304" i="16"/>
  <c r="F304" i="16"/>
  <c r="B305" i="16"/>
  <c r="G305" i="16" s="1"/>
  <c r="C305" i="16"/>
  <c r="D305" i="16"/>
  <c r="E305" i="16"/>
  <c r="F305" i="16"/>
  <c r="B306" i="16"/>
  <c r="C306" i="16"/>
  <c r="D306" i="16"/>
  <c r="E306" i="16"/>
  <c r="F306" i="16"/>
  <c r="B307" i="16"/>
  <c r="G307" i="16" s="1"/>
  <c r="C307" i="16"/>
  <c r="D307" i="16"/>
  <c r="E307" i="16"/>
  <c r="F307" i="16"/>
  <c r="B308" i="16"/>
  <c r="G308" i="16" s="1"/>
  <c r="C308" i="16"/>
  <c r="D308" i="16"/>
  <c r="E308" i="16"/>
  <c r="F308" i="16"/>
  <c r="B309" i="16"/>
  <c r="G309" i="16" s="1"/>
  <c r="C309" i="16"/>
  <c r="D309" i="16"/>
  <c r="E309" i="16"/>
  <c r="F309" i="16"/>
  <c r="B310" i="16"/>
  <c r="G310" i="16" s="1"/>
  <c r="C310" i="16"/>
  <c r="D310" i="16"/>
  <c r="E310" i="16"/>
  <c r="F310" i="16"/>
  <c r="B311" i="16"/>
  <c r="G311" i="16" s="1"/>
  <c r="C311" i="16"/>
  <c r="D311" i="16"/>
  <c r="E311" i="16"/>
  <c r="F311" i="16"/>
  <c r="B312" i="16"/>
  <c r="G312" i="16" s="1"/>
  <c r="C312" i="16"/>
  <c r="D312" i="16"/>
  <c r="E312" i="16"/>
  <c r="F312" i="16"/>
  <c r="B313" i="16"/>
  <c r="G313" i="16" s="1"/>
  <c r="C313" i="16"/>
  <c r="D313" i="16"/>
  <c r="E313" i="16"/>
  <c r="F313" i="16"/>
  <c r="B314" i="16"/>
  <c r="C314" i="16"/>
  <c r="D314" i="16"/>
  <c r="E314" i="16"/>
  <c r="F314" i="16"/>
  <c r="B315" i="16"/>
  <c r="G315" i="16" s="1"/>
  <c r="C315" i="16"/>
  <c r="D315" i="16"/>
  <c r="E315" i="16"/>
  <c r="F315" i="16"/>
  <c r="B316" i="16"/>
  <c r="G316" i="16" s="1"/>
  <c r="C316" i="16"/>
  <c r="D316" i="16"/>
  <c r="E316" i="16"/>
  <c r="F316" i="16"/>
  <c r="B317" i="16"/>
  <c r="G317" i="16" s="1"/>
  <c r="C317" i="16"/>
  <c r="D317" i="16"/>
  <c r="E317" i="16"/>
  <c r="F317" i="16"/>
  <c r="B318" i="16"/>
  <c r="G318" i="16" s="1"/>
  <c r="C318" i="16"/>
  <c r="D318" i="16"/>
  <c r="E318" i="16"/>
  <c r="F318" i="16"/>
  <c r="B319" i="16"/>
  <c r="G319" i="16" s="1"/>
  <c r="C319" i="16"/>
  <c r="D319" i="16"/>
  <c r="E319" i="16"/>
  <c r="F319" i="16"/>
  <c r="B320" i="16"/>
  <c r="G320" i="16" s="1"/>
  <c r="C320" i="16"/>
  <c r="D320" i="16"/>
  <c r="E320" i="16"/>
  <c r="F320" i="16"/>
  <c r="B321" i="16"/>
  <c r="G321" i="16" s="1"/>
  <c r="C321" i="16"/>
  <c r="D321" i="16"/>
  <c r="E321" i="16"/>
  <c r="F321" i="16"/>
  <c r="B322" i="16"/>
  <c r="C322" i="16"/>
  <c r="D322" i="16"/>
  <c r="E322" i="16"/>
  <c r="F322" i="16"/>
  <c r="B323" i="16"/>
  <c r="G323" i="16" s="1"/>
  <c r="C323" i="16"/>
  <c r="D323" i="16"/>
  <c r="E323" i="16"/>
  <c r="F323" i="16"/>
  <c r="B324" i="16"/>
  <c r="G324" i="16" s="1"/>
  <c r="C324" i="16"/>
  <c r="D324" i="16"/>
  <c r="E324" i="16"/>
  <c r="F324" i="16"/>
  <c r="B325" i="16"/>
  <c r="G325" i="16" s="1"/>
  <c r="C325" i="16"/>
  <c r="D325" i="16"/>
  <c r="E325" i="16"/>
  <c r="F325" i="16"/>
  <c r="B326" i="16"/>
  <c r="G326" i="16" s="1"/>
  <c r="C326" i="16"/>
  <c r="D326" i="16"/>
  <c r="E326" i="16"/>
  <c r="F326" i="16"/>
  <c r="B327" i="16"/>
  <c r="G327" i="16" s="1"/>
  <c r="C327" i="16"/>
  <c r="D327" i="16"/>
  <c r="E327" i="16"/>
  <c r="F327" i="16"/>
  <c r="B328" i="16"/>
  <c r="G328" i="16" s="1"/>
  <c r="C328" i="16"/>
  <c r="D328" i="16"/>
  <c r="E328" i="16"/>
  <c r="F328" i="16"/>
  <c r="B329" i="16"/>
  <c r="G329" i="16" s="1"/>
  <c r="C329" i="16"/>
  <c r="D329" i="16"/>
  <c r="E329" i="16"/>
  <c r="F329" i="16"/>
  <c r="B330" i="16"/>
  <c r="C330" i="16"/>
  <c r="D330" i="16"/>
  <c r="E330" i="16"/>
  <c r="F330" i="16"/>
  <c r="B331" i="16"/>
  <c r="G331" i="16" s="1"/>
  <c r="C331" i="16"/>
  <c r="D331" i="16"/>
  <c r="E331" i="16"/>
  <c r="F331" i="16"/>
  <c r="B332" i="16"/>
  <c r="G332" i="16" s="1"/>
  <c r="C332" i="16"/>
  <c r="D332" i="16"/>
  <c r="E332" i="16"/>
  <c r="F332" i="16"/>
  <c r="B333" i="16"/>
  <c r="G333" i="16" s="1"/>
  <c r="C333" i="16"/>
  <c r="D333" i="16"/>
  <c r="E333" i="16"/>
  <c r="F333" i="16"/>
  <c r="B334" i="16"/>
  <c r="G334" i="16" s="1"/>
  <c r="C334" i="16"/>
  <c r="D334" i="16"/>
  <c r="E334" i="16"/>
  <c r="F334" i="16"/>
  <c r="B335" i="16"/>
  <c r="G335" i="16" s="1"/>
  <c r="C335" i="16"/>
  <c r="D335" i="16"/>
  <c r="E335" i="16"/>
  <c r="F335" i="16"/>
  <c r="B336" i="16"/>
  <c r="G336" i="16" s="1"/>
  <c r="C336" i="16"/>
  <c r="D336" i="16"/>
  <c r="E336" i="16"/>
  <c r="F336" i="16"/>
  <c r="B337" i="16"/>
  <c r="G337" i="16" s="1"/>
  <c r="C337" i="16"/>
  <c r="D337" i="16"/>
  <c r="E337" i="16"/>
  <c r="F337" i="16"/>
  <c r="B338" i="16"/>
  <c r="C338" i="16"/>
  <c r="D338" i="16"/>
  <c r="E338" i="16"/>
  <c r="F338" i="16"/>
  <c r="B339" i="16"/>
  <c r="G339" i="16" s="1"/>
  <c r="C339" i="16"/>
  <c r="D339" i="16"/>
  <c r="E339" i="16"/>
  <c r="F339" i="16"/>
  <c r="B340" i="16"/>
  <c r="G340" i="16" s="1"/>
  <c r="C340" i="16"/>
  <c r="D340" i="16"/>
  <c r="E340" i="16"/>
  <c r="F340" i="16"/>
  <c r="B341" i="16"/>
  <c r="G341" i="16" s="1"/>
  <c r="C341" i="16"/>
  <c r="D341" i="16"/>
  <c r="E341" i="16"/>
  <c r="F341" i="16"/>
  <c r="B342" i="16"/>
  <c r="G342" i="16" s="1"/>
  <c r="C342" i="16"/>
  <c r="D342" i="16"/>
  <c r="E342" i="16"/>
  <c r="F342" i="16"/>
  <c r="B343" i="16"/>
  <c r="G343" i="16" s="1"/>
  <c r="C343" i="16"/>
  <c r="D343" i="16"/>
  <c r="E343" i="16"/>
  <c r="F343" i="16"/>
  <c r="B344" i="16"/>
  <c r="G344" i="16" s="1"/>
  <c r="C344" i="16"/>
  <c r="D344" i="16"/>
  <c r="E344" i="16"/>
  <c r="F344" i="16"/>
  <c r="B345" i="16"/>
  <c r="G345" i="16" s="1"/>
  <c r="C345" i="16"/>
  <c r="D345" i="16"/>
  <c r="E345" i="16"/>
  <c r="F345" i="16"/>
  <c r="B346" i="16"/>
  <c r="C346" i="16"/>
  <c r="D346" i="16"/>
  <c r="E346" i="16"/>
  <c r="F346" i="16"/>
  <c r="B347" i="16"/>
  <c r="G347" i="16" s="1"/>
  <c r="C347" i="16"/>
  <c r="D347" i="16"/>
  <c r="E347" i="16"/>
  <c r="F347" i="16"/>
  <c r="B348" i="16"/>
  <c r="G348" i="16" s="1"/>
  <c r="C348" i="16"/>
  <c r="D348" i="16"/>
  <c r="E348" i="16"/>
  <c r="F348" i="16"/>
  <c r="B349" i="16"/>
  <c r="G349" i="16" s="1"/>
  <c r="C349" i="16"/>
  <c r="D349" i="16"/>
  <c r="E349" i="16"/>
  <c r="F349" i="16"/>
  <c r="B350" i="16"/>
  <c r="G350" i="16" s="1"/>
  <c r="C350" i="16"/>
  <c r="D350" i="16"/>
  <c r="E350" i="16"/>
  <c r="F350" i="16"/>
  <c r="C2" i="16"/>
  <c r="D2" i="16"/>
  <c r="E2" i="16"/>
  <c r="F2" i="16"/>
  <c r="B2" i="16"/>
  <c r="G2" i="16" s="1"/>
  <c r="C3" i="11"/>
  <c r="D3" i="11"/>
  <c r="E3" i="11"/>
  <c r="F3" i="11"/>
  <c r="P3" i="11" s="1"/>
  <c r="G3" i="11"/>
  <c r="Q3" i="11" s="1"/>
  <c r="C4" i="11"/>
  <c r="D4" i="11"/>
  <c r="E4" i="11"/>
  <c r="F4" i="11"/>
  <c r="P4" i="11" s="1"/>
  <c r="G4" i="11"/>
  <c r="Q4" i="11" s="1"/>
  <c r="C5" i="11"/>
  <c r="D5" i="11"/>
  <c r="E5" i="11"/>
  <c r="F5" i="11"/>
  <c r="P5" i="11" s="1"/>
  <c r="G5" i="11"/>
  <c r="Q5" i="11" s="1"/>
  <c r="C6" i="11"/>
  <c r="D6" i="11"/>
  <c r="E6" i="11"/>
  <c r="F6" i="11"/>
  <c r="G6" i="11"/>
  <c r="Q6" i="11" s="1"/>
  <c r="C7" i="11"/>
  <c r="D7" i="11"/>
  <c r="E7" i="11"/>
  <c r="F7" i="11"/>
  <c r="P7" i="11" s="1"/>
  <c r="G7" i="11"/>
  <c r="Q7" i="11" s="1"/>
  <c r="C8" i="11"/>
  <c r="D8" i="11"/>
  <c r="E8" i="11"/>
  <c r="F8" i="11"/>
  <c r="P8" i="11" s="1"/>
  <c r="G8" i="11"/>
  <c r="Q8" i="11" s="1"/>
  <c r="C9" i="11"/>
  <c r="D9" i="11"/>
  <c r="N9" i="11" s="1"/>
  <c r="E9" i="11"/>
  <c r="F9" i="11"/>
  <c r="P9" i="11" s="1"/>
  <c r="G9" i="11"/>
  <c r="Q9" i="11" s="1"/>
  <c r="C10" i="11"/>
  <c r="D10" i="11"/>
  <c r="N10" i="11" s="1"/>
  <c r="E10" i="11"/>
  <c r="F10" i="11"/>
  <c r="P10" i="11" s="1"/>
  <c r="G10" i="11"/>
  <c r="Q10" i="11" s="1"/>
  <c r="C11" i="11"/>
  <c r="D11" i="11"/>
  <c r="N11" i="11" s="1"/>
  <c r="E11" i="11"/>
  <c r="F11" i="11"/>
  <c r="P11" i="11" s="1"/>
  <c r="G11" i="11"/>
  <c r="Q11" i="11" s="1"/>
  <c r="C12" i="11"/>
  <c r="D12" i="11"/>
  <c r="N12" i="11" s="1"/>
  <c r="E12" i="11"/>
  <c r="F12" i="11"/>
  <c r="P12" i="11" s="1"/>
  <c r="G12" i="11"/>
  <c r="Q12" i="11" s="1"/>
  <c r="C13" i="11"/>
  <c r="D13" i="11"/>
  <c r="N13" i="11" s="1"/>
  <c r="E13" i="11"/>
  <c r="F13" i="11"/>
  <c r="P13" i="11" s="1"/>
  <c r="G13" i="11"/>
  <c r="Q13" i="11" s="1"/>
  <c r="C14" i="11"/>
  <c r="D14" i="11"/>
  <c r="N14" i="11" s="1"/>
  <c r="E14" i="11"/>
  <c r="F14" i="11"/>
  <c r="P14" i="11" s="1"/>
  <c r="G14" i="11"/>
  <c r="Q14" i="11" s="1"/>
  <c r="C15" i="11"/>
  <c r="D15" i="11"/>
  <c r="N15" i="11" s="1"/>
  <c r="E15" i="11"/>
  <c r="O15" i="11" s="1"/>
  <c r="F15" i="11"/>
  <c r="P15" i="11" s="1"/>
  <c r="G15" i="11"/>
  <c r="Q15" i="11" s="1"/>
  <c r="C16" i="11"/>
  <c r="D16" i="11"/>
  <c r="N16" i="11" s="1"/>
  <c r="E16" i="11"/>
  <c r="O16" i="11" s="1"/>
  <c r="F16" i="11"/>
  <c r="P16" i="11" s="1"/>
  <c r="G16" i="11"/>
  <c r="Q16" i="11" s="1"/>
  <c r="C17" i="11"/>
  <c r="D17" i="11"/>
  <c r="N17" i="11" s="1"/>
  <c r="E17" i="11"/>
  <c r="O17" i="11" s="1"/>
  <c r="F17" i="11"/>
  <c r="P17" i="11" s="1"/>
  <c r="G17" i="11"/>
  <c r="Q17" i="11" s="1"/>
  <c r="C18" i="11"/>
  <c r="D18" i="11"/>
  <c r="N18" i="11" s="1"/>
  <c r="E18" i="11"/>
  <c r="O18" i="11" s="1"/>
  <c r="F18" i="11"/>
  <c r="P18" i="11" s="1"/>
  <c r="G18" i="11"/>
  <c r="Q18" i="11" s="1"/>
  <c r="C19" i="11"/>
  <c r="D19" i="11"/>
  <c r="N19" i="11" s="1"/>
  <c r="E19" i="11"/>
  <c r="O19" i="11" s="1"/>
  <c r="F19" i="11"/>
  <c r="P19" i="11" s="1"/>
  <c r="G19" i="11"/>
  <c r="Q19" i="11" s="1"/>
  <c r="C20" i="11"/>
  <c r="D20" i="11"/>
  <c r="N20" i="11" s="1"/>
  <c r="E20" i="11"/>
  <c r="F20" i="11"/>
  <c r="P20" i="11" s="1"/>
  <c r="G20" i="11"/>
  <c r="Q20" i="11" s="1"/>
  <c r="C21" i="11"/>
  <c r="D21" i="11"/>
  <c r="N21" i="11" s="1"/>
  <c r="E21" i="11"/>
  <c r="F21" i="11"/>
  <c r="P21" i="11" s="1"/>
  <c r="G21" i="11"/>
  <c r="Q21" i="11" s="1"/>
  <c r="C22" i="11"/>
  <c r="D22" i="11"/>
  <c r="E22" i="11"/>
  <c r="F22" i="11"/>
  <c r="P22" i="11" s="1"/>
  <c r="G22" i="11"/>
  <c r="Q22" i="11" s="1"/>
  <c r="C23" i="11"/>
  <c r="D23" i="11"/>
  <c r="E23" i="11"/>
  <c r="F23" i="11"/>
  <c r="P23" i="11" s="1"/>
  <c r="G23" i="11"/>
  <c r="Q23" i="11" s="1"/>
  <c r="C24" i="11"/>
  <c r="D24" i="11"/>
  <c r="E24" i="11"/>
  <c r="F24" i="11"/>
  <c r="G24" i="11"/>
  <c r="C25" i="11"/>
  <c r="D25" i="11"/>
  <c r="E25" i="11"/>
  <c r="F25" i="11"/>
  <c r="G25" i="11"/>
  <c r="C26" i="11"/>
  <c r="D26" i="11"/>
  <c r="E26" i="11"/>
  <c r="F26" i="11"/>
  <c r="G26" i="11"/>
  <c r="C27" i="11"/>
  <c r="D27" i="11"/>
  <c r="E27" i="11"/>
  <c r="F27" i="11"/>
  <c r="G27" i="11"/>
  <c r="C28" i="11"/>
  <c r="D28" i="11"/>
  <c r="E28" i="11"/>
  <c r="F28" i="11"/>
  <c r="G28" i="11"/>
  <c r="C29" i="11"/>
  <c r="D29" i="11"/>
  <c r="E29" i="11"/>
  <c r="F29" i="11"/>
  <c r="G29" i="11"/>
  <c r="C30" i="11"/>
  <c r="D30" i="11"/>
  <c r="E30" i="11"/>
  <c r="F30" i="11"/>
  <c r="G30" i="11"/>
  <c r="C31" i="11"/>
  <c r="D31" i="11"/>
  <c r="E31" i="11"/>
  <c r="F31" i="11"/>
  <c r="G31" i="11"/>
  <c r="C32" i="11"/>
  <c r="D32" i="11"/>
  <c r="E32" i="11"/>
  <c r="F32" i="11"/>
  <c r="G32" i="11"/>
  <c r="C33" i="11"/>
  <c r="D33" i="11"/>
  <c r="E33" i="11"/>
  <c r="F33" i="11"/>
  <c r="G33" i="11"/>
  <c r="C34" i="11"/>
  <c r="D34" i="11"/>
  <c r="N34" i="11" s="1"/>
  <c r="E34" i="11"/>
  <c r="O34" i="11" s="1"/>
  <c r="F34" i="11"/>
  <c r="P34" i="11" s="1"/>
  <c r="G34" i="11"/>
  <c r="Q34" i="11" s="1"/>
  <c r="C35" i="11"/>
  <c r="D35" i="11"/>
  <c r="N35" i="11" s="1"/>
  <c r="E35" i="11"/>
  <c r="F35" i="11"/>
  <c r="P35" i="11" s="1"/>
  <c r="G35" i="11"/>
  <c r="Q35" i="11" s="1"/>
  <c r="C36" i="11"/>
  <c r="D36" i="11"/>
  <c r="N36" i="11" s="1"/>
  <c r="E36" i="11"/>
  <c r="O36" i="11" s="1"/>
  <c r="F36" i="11"/>
  <c r="P36" i="11" s="1"/>
  <c r="G36" i="11"/>
  <c r="Q36" i="11" s="1"/>
  <c r="C37" i="11"/>
  <c r="D37" i="11"/>
  <c r="N37" i="11" s="1"/>
  <c r="E37" i="11"/>
  <c r="F37" i="11"/>
  <c r="P37" i="11" s="1"/>
  <c r="G37" i="11"/>
  <c r="Q37" i="11" s="1"/>
  <c r="C38" i="11"/>
  <c r="D38" i="11"/>
  <c r="N38" i="11" s="1"/>
  <c r="E38" i="11"/>
  <c r="O38" i="11" s="1"/>
  <c r="F38" i="11"/>
  <c r="P38" i="11" s="1"/>
  <c r="G38" i="11"/>
  <c r="Q38" i="11" s="1"/>
  <c r="C39" i="11"/>
  <c r="D39" i="11"/>
  <c r="N39" i="11" s="1"/>
  <c r="E39" i="11"/>
  <c r="F39" i="11"/>
  <c r="P39" i="11" s="1"/>
  <c r="G39" i="11"/>
  <c r="Q39" i="11" s="1"/>
  <c r="C40" i="11"/>
  <c r="D40" i="11"/>
  <c r="N40" i="11" s="1"/>
  <c r="E40" i="11"/>
  <c r="O40" i="11" s="1"/>
  <c r="F40" i="11"/>
  <c r="P40" i="11" s="1"/>
  <c r="G40" i="11"/>
  <c r="Q40" i="11" s="1"/>
  <c r="C41" i="11"/>
  <c r="D41" i="11"/>
  <c r="N41" i="11" s="1"/>
  <c r="E41" i="11"/>
  <c r="F41" i="11"/>
  <c r="P41" i="11" s="1"/>
  <c r="G41" i="11"/>
  <c r="Q41" i="11" s="1"/>
  <c r="C42" i="11"/>
  <c r="D42" i="11"/>
  <c r="N42" i="11" s="1"/>
  <c r="E42" i="11"/>
  <c r="O42" i="11" s="1"/>
  <c r="F42" i="11"/>
  <c r="P42" i="11" s="1"/>
  <c r="G42" i="11"/>
  <c r="Q42" i="11" s="1"/>
  <c r="C43" i="11"/>
  <c r="D43" i="11"/>
  <c r="N43" i="11" s="1"/>
  <c r="E43" i="11"/>
  <c r="F43" i="11"/>
  <c r="P43" i="11" s="1"/>
  <c r="G43" i="11"/>
  <c r="Q43" i="11" s="1"/>
  <c r="C44" i="11"/>
  <c r="D44" i="11"/>
  <c r="N44" i="11" s="1"/>
  <c r="E44" i="11"/>
  <c r="O44" i="11" s="1"/>
  <c r="F44" i="11"/>
  <c r="P44" i="11" s="1"/>
  <c r="G44" i="11"/>
  <c r="Q44" i="11" s="1"/>
  <c r="C45" i="11"/>
  <c r="D45" i="11"/>
  <c r="N45" i="11" s="1"/>
  <c r="E45" i="11"/>
  <c r="F45" i="11"/>
  <c r="P45" i="11" s="1"/>
  <c r="G45" i="11"/>
  <c r="Q45" i="11" s="1"/>
  <c r="C46" i="11"/>
  <c r="D46" i="11"/>
  <c r="N46" i="11" s="1"/>
  <c r="E46" i="11"/>
  <c r="O46" i="11" s="1"/>
  <c r="F46" i="11"/>
  <c r="P46" i="11" s="1"/>
  <c r="G46" i="11"/>
  <c r="Q46" i="11" s="1"/>
  <c r="C47" i="11"/>
  <c r="D47" i="11"/>
  <c r="N47" i="11" s="1"/>
  <c r="E47" i="11"/>
  <c r="F47" i="11"/>
  <c r="P47" i="11" s="1"/>
  <c r="G47" i="11"/>
  <c r="Q47" i="11" s="1"/>
  <c r="C48" i="11"/>
  <c r="D48" i="11"/>
  <c r="N48" i="11" s="1"/>
  <c r="E48" i="11"/>
  <c r="O48" i="11" s="1"/>
  <c r="F48" i="11"/>
  <c r="P48" i="11" s="1"/>
  <c r="G48" i="11"/>
  <c r="Q48" i="11" s="1"/>
  <c r="C49" i="11"/>
  <c r="D49" i="11"/>
  <c r="E49" i="11"/>
  <c r="F49" i="11"/>
  <c r="P49" i="11" s="1"/>
  <c r="G49" i="11"/>
  <c r="Q49" i="11" s="1"/>
  <c r="C50" i="11"/>
  <c r="D50" i="11"/>
  <c r="N50" i="11" s="1"/>
  <c r="E50" i="11"/>
  <c r="O50" i="11" s="1"/>
  <c r="F50" i="11"/>
  <c r="P50" i="11" s="1"/>
  <c r="G50" i="11"/>
  <c r="Q50" i="11" s="1"/>
  <c r="C51" i="11"/>
  <c r="D51" i="11"/>
  <c r="N51" i="11" s="1"/>
  <c r="E51" i="11"/>
  <c r="F51" i="11"/>
  <c r="P51" i="11" s="1"/>
  <c r="G51" i="11"/>
  <c r="Q51" i="11" s="1"/>
  <c r="C52" i="11"/>
  <c r="D52" i="11"/>
  <c r="N52" i="11" s="1"/>
  <c r="E52" i="11"/>
  <c r="O52" i="11" s="1"/>
  <c r="F52" i="11"/>
  <c r="P52" i="11" s="1"/>
  <c r="G52" i="11"/>
  <c r="Q52" i="11" s="1"/>
  <c r="C53" i="11"/>
  <c r="D53" i="11"/>
  <c r="N53" i="11" s="1"/>
  <c r="E53" i="11"/>
  <c r="F53" i="11"/>
  <c r="P53" i="11" s="1"/>
  <c r="G53" i="11"/>
  <c r="Q53" i="11" s="1"/>
  <c r="C54" i="11"/>
  <c r="D54" i="11"/>
  <c r="N54" i="11" s="1"/>
  <c r="E54" i="11"/>
  <c r="O54" i="11" s="1"/>
  <c r="F54" i="11"/>
  <c r="P54" i="11" s="1"/>
  <c r="G54" i="11"/>
  <c r="Q54" i="11" s="1"/>
  <c r="C55" i="11"/>
  <c r="D55" i="11"/>
  <c r="N55" i="11" s="1"/>
  <c r="E55" i="11"/>
  <c r="F55" i="11"/>
  <c r="P55" i="11" s="1"/>
  <c r="G55" i="11"/>
  <c r="Q55" i="11" s="1"/>
  <c r="C56" i="11"/>
  <c r="D56" i="11"/>
  <c r="E56" i="11"/>
  <c r="F56" i="11"/>
  <c r="G56" i="11"/>
  <c r="Q56" i="11" s="1"/>
  <c r="C57" i="11"/>
  <c r="D57" i="11"/>
  <c r="E57" i="11"/>
  <c r="F57" i="11"/>
  <c r="G57" i="11"/>
  <c r="Q57" i="11" s="1"/>
  <c r="C58" i="11"/>
  <c r="D58" i="11"/>
  <c r="E58" i="11"/>
  <c r="F58" i="11"/>
  <c r="G58" i="11"/>
  <c r="Q58" i="11" s="1"/>
  <c r="C59" i="11"/>
  <c r="D59" i="11"/>
  <c r="E59" i="11"/>
  <c r="F59" i="11"/>
  <c r="G59" i="11"/>
  <c r="Q59" i="11" s="1"/>
  <c r="C60" i="11"/>
  <c r="D60" i="11"/>
  <c r="E60" i="11"/>
  <c r="F60" i="11"/>
  <c r="G60" i="11"/>
  <c r="Q60" i="11" s="1"/>
  <c r="C61" i="11"/>
  <c r="D61" i="11"/>
  <c r="E61" i="11"/>
  <c r="F61" i="11"/>
  <c r="G61" i="11"/>
  <c r="Q61" i="11" s="1"/>
  <c r="C62" i="11"/>
  <c r="D62" i="11"/>
  <c r="N62" i="11" s="1"/>
  <c r="E62" i="11"/>
  <c r="F62" i="11"/>
  <c r="P62" i="11" s="1"/>
  <c r="G62" i="11"/>
  <c r="Q62" i="11" s="1"/>
  <c r="C63" i="11"/>
  <c r="D63" i="11"/>
  <c r="N63" i="11" s="1"/>
  <c r="E63" i="11"/>
  <c r="F63" i="11"/>
  <c r="P63" i="11" s="1"/>
  <c r="G63" i="11"/>
  <c r="Q63" i="11" s="1"/>
  <c r="C64" i="11"/>
  <c r="D64" i="11"/>
  <c r="E64" i="11"/>
  <c r="F64" i="11"/>
  <c r="G64" i="11"/>
  <c r="Q64" i="11" s="1"/>
  <c r="C65" i="11"/>
  <c r="D65" i="11"/>
  <c r="E65" i="11"/>
  <c r="F65" i="11"/>
  <c r="G65" i="11"/>
  <c r="Q65" i="11" s="1"/>
  <c r="C66" i="11"/>
  <c r="D66" i="11"/>
  <c r="N66" i="11" s="1"/>
  <c r="E66" i="11"/>
  <c r="O66" i="11" s="1"/>
  <c r="F66" i="11"/>
  <c r="P66" i="11" s="1"/>
  <c r="G66" i="11"/>
  <c r="Q66" i="11" s="1"/>
  <c r="C67" i="11"/>
  <c r="D67" i="11"/>
  <c r="N67" i="11" s="1"/>
  <c r="E67" i="11"/>
  <c r="F67" i="11"/>
  <c r="P67" i="11" s="1"/>
  <c r="G67" i="11"/>
  <c r="Q67" i="11" s="1"/>
  <c r="C68" i="11"/>
  <c r="D68" i="11"/>
  <c r="N68" i="11" s="1"/>
  <c r="E68" i="11"/>
  <c r="O68" i="11" s="1"/>
  <c r="F68" i="11"/>
  <c r="P68" i="11" s="1"/>
  <c r="G68" i="11"/>
  <c r="Q68" i="11" s="1"/>
  <c r="C69" i="11"/>
  <c r="D69" i="11"/>
  <c r="N69" i="11" s="1"/>
  <c r="E69" i="11"/>
  <c r="F69" i="11"/>
  <c r="P69" i="11" s="1"/>
  <c r="G69" i="11"/>
  <c r="Q69" i="11" s="1"/>
  <c r="C70" i="11"/>
  <c r="D70" i="11"/>
  <c r="N70" i="11" s="1"/>
  <c r="E70" i="11"/>
  <c r="O70" i="11" s="1"/>
  <c r="F70" i="11"/>
  <c r="P70" i="11" s="1"/>
  <c r="G70" i="11"/>
  <c r="Q70" i="11" s="1"/>
  <c r="C71" i="11"/>
  <c r="D71" i="11"/>
  <c r="N71" i="11" s="1"/>
  <c r="E71" i="11"/>
  <c r="F71" i="11"/>
  <c r="P71" i="11" s="1"/>
  <c r="G71" i="11"/>
  <c r="Q71" i="11" s="1"/>
  <c r="C72" i="11"/>
  <c r="D72" i="11"/>
  <c r="N72" i="11" s="1"/>
  <c r="E72" i="11"/>
  <c r="O72" i="11" s="1"/>
  <c r="F72" i="11"/>
  <c r="P72" i="11" s="1"/>
  <c r="G72" i="11"/>
  <c r="Q72" i="11" s="1"/>
  <c r="C73" i="11"/>
  <c r="D73" i="11"/>
  <c r="N73" i="11" s="1"/>
  <c r="E73" i="11"/>
  <c r="F73" i="11"/>
  <c r="P73" i="11" s="1"/>
  <c r="G73" i="11"/>
  <c r="Q73" i="11" s="1"/>
  <c r="C74" i="11"/>
  <c r="D74" i="11"/>
  <c r="N74" i="11" s="1"/>
  <c r="E74" i="11"/>
  <c r="O74" i="11" s="1"/>
  <c r="F74" i="11"/>
  <c r="P74" i="11" s="1"/>
  <c r="G74" i="11"/>
  <c r="Q74" i="11" s="1"/>
  <c r="C75" i="11"/>
  <c r="D75" i="11"/>
  <c r="N75" i="11" s="1"/>
  <c r="E75" i="11"/>
  <c r="F75" i="11"/>
  <c r="P75" i="11" s="1"/>
  <c r="G75" i="11"/>
  <c r="Q75" i="11" s="1"/>
  <c r="C76" i="11"/>
  <c r="D76" i="11"/>
  <c r="N76" i="11" s="1"/>
  <c r="E76" i="11"/>
  <c r="O76" i="11" s="1"/>
  <c r="F76" i="11"/>
  <c r="P76" i="11" s="1"/>
  <c r="G76" i="11"/>
  <c r="Q76" i="11" s="1"/>
  <c r="C77" i="11"/>
  <c r="D77" i="11"/>
  <c r="N77" i="11" s="1"/>
  <c r="E77" i="11"/>
  <c r="F77" i="11"/>
  <c r="P77" i="11" s="1"/>
  <c r="G77" i="11"/>
  <c r="Q77" i="11" s="1"/>
  <c r="C78" i="11"/>
  <c r="D78" i="11"/>
  <c r="N78" i="11" s="1"/>
  <c r="E78" i="11"/>
  <c r="O78" i="11" s="1"/>
  <c r="F78" i="11"/>
  <c r="P78" i="11" s="1"/>
  <c r="G78" i="11"/>
  <c r="Q78" i="11" s="1"/>
  <c r="C79" i="11"/>
  <c r="D79" i="11"/>
  <c r="N79" i="11" s="1"/>
  <c r="E79" i="11"/>
  <c r="F79" i="11"/>
  <c r="P79" i="11" s="1"/>
  <c r="G79" i="11"/>
  <c r="Q79" i="11" s="1"/>
  <c r="C80" i="11"/>
  <c r="D80" i="11"/>
  <c r="N80" i="11" s="1"/>
  <c r="E80" i="11"/>
  <c r="O80" i="11" s="1"/>
  <c r="F80" i="11"/>
  <c r="P80" i="11" s="1"/>
  <c r="G80" i="11"/>
  <c r="Q80" i="11" s="1"/>
  <c r="C81" i="11"/>
  <c r="D81" i="11"/>
  <c r="N81" i="11" s="1"/>
  <c r="E81" i="11"/>
  <c r="F81" i="11"/>
  <c r="P81" i="11" s="1"/>
  <c r="G81" i="11"/>
  <c r="Q81" i="11" s="1"/>
  <c r="C82" i="11"/>
  <c r="D82" i="11"/>
  <c r="N82" i="11" s="1"/>
  <c r="E82" i="11"/>
  <c r="O82" i="11" s="1"/>
  <c r="F82" i="11"/>
  <c r="P82" i="11" s="1"/>
  <c r="G82" i="11"/>
  <c r="Q82" i="11" s="1"/>
  <c r="C83" i="11"/>
  <c r="D83" i="11"/>
  <c r="N83" i="11" s="1"/>
  <c r="E83" i="11"/>
  <c r="F83" i="11"/>
  <c r="P83" i="11" s="1"/>
  <c r="G83" i="11"/>
  <c r="Q83" i="11" s="1"/>
  <c r="C84" i="11"/>
  <c r="D84" i="11"/>
  <c r="E84" i="11"/>
  <c r="F84" i="11"/>
  <c r="G84" i="11"/>
  <c r="C85" i="11"/>
  <c r="D85" i="11"/>
  <c r="E85" i="11"/>
  <c r="F85" i="11"/>
  <c r="G85" i="11"/>
  <c r="C86" i="11"/>
  <c r="D86" i="11"/>
  <c r="N86" i="11" s="1"/>
  <c r="E86" i="11"/>
  <c r="O86" i="11" s="1"/>
  <c r="F86" i="11"/>
  <c r="P86" i="11" s="1"/>
  <c r="G86" i="11"/>
  <c r="Q86" i="11" s="1"/>
  <c r="C87" i="11"/>
  <c r="D87" i="11"/>
  <c r="N87" i="11" s="1"/>
  <c r="E87" i="11"/>
  <c r="O87" i="11" s="1"/>
  <c r="F87" i="11"/>
  <c r="P87" i="11" s="1"/>
  <c r="G87" i="11"/>
  <c r="Q87" i="11" s="1"/>
  <c r="C88" i="11"/>
  <c r="D88" i="11"/>
  <c r="N88" i="11" s="1"/>
  <c r="E88" i="11"/>
  <c r="O88" i="11" s="1"/>
  <c r="F88" i="11"/>
  <c r="P88" i="11" s="1"/>
  <c r="G88" i="11"/>
  <c r="Q88" i="11" s="1"/>
  <c r="C89" i="11"/>
  <c r="D89" i="11"/>
  <c r="E89" i="11"/>
  <c r="O89" i="11" s="1"/>
  <c r="F89" i="11"/>
  <c r="P89" i="11" s="1"/>
  <c r="G89" i="11"/>
  <c r="Q89" i="11" s="1"/>
  <c r="C90" i="11"/>
  <c r="D90" i="11"/>
  <c r="E90" i="11"/>
  <c r="F90" i="11"/>
  <c r="P90" i="11" s="1"/>
  <c r="G90" i="11"/>
  <c r="Q90" i="11" s="1"/>
  <c r="C91" i="11"/>
  <c r="D91" i="11"/>
  <c r="E91" i="11"/>
  <c r="F91" i="11"/>
  <c r="G91" i="11"/>
  <c r="C92" i="11"/>
  <c r="D92" i="11"/>
  <c r="N92" i="11" s="1"/>
  <c r="E92" i="11"/>
  <c r="F92" i="11"/>
  <c r="P92" i="11" s="1"/>
  <c r="G92" i="11"/>
  <c r="Q92" i="11" s="1"/>
  <c r="C93" i="11"/>
  <c r="D93" i="11"/>
  <c r="N93" i="11" s="1"/>
  <c r="E93" i="11"/>
  <c r="O93" i="11" s="1"/>
  <c r="F93" i="11"/>
  <c r="P93" i="11" s="1"/>
  <c r="G93" i="11"/>
  <c r="Q93" i="11" s="1"/>
  <c r="C94" i="11"/>
  <c r="D94" i="11"/>
  <c r="N94" i="11" s="1"/>
  <c r="E94" i="11"/>
  <c r="O94" i="11" s="1"/>
  <c r="F94" i="11"/>
  <c r="P94" i="11" s="1"/>
  <c r="G94" i="11"/>
  <c r="Q94" i="11" s="1"/>
  <c r="C95" i="11"/>
  <c r="D95" i="11"/>
  <c r="N95" i="11" s="1"/>
  <c r="E95" i="11"/>
  <c r="O95" i="11" s="1"/>
  <c r="F95" i="11"/>
  <c r="P95" i="11" s="1"/>
  <c r="G95" i="11"/>
  <c r="Q95" i="11" s="1"/>
  <c r="C96" i="11"/>
  <c r="D96" i="11"/>
  <c r="N96" i="11" s="1"/>
  <c r="E96" i="11"/>
  <c r="F96" i="11"/>
  <c r="P96" i="11" s="1"/>
  <c r="G96" i="11"/>
  <c r="Q96" i="11" s="1"/>
  <c r="C97" i="11"/>
  <c r="D97" i="11"/>
  <c r="N97" i="11" s="1"/>
  <c r="E97" i="11"/>
  <c r="O97" i="11" s="1"/>
  <c r="F97" i="11"/>
  <c r="P97" i="11" s="1"/>
  <c r="G97" i="11"/>
  <c r="Q97" i="11" s="1"/>
  <c r="C98" i="11"/>
  <c r="D98" i="11"/>
  <c r="N98" i="11" s="1"/>
  <c r="E98" i="11"/>
  <c r="O98" i="11" s="1"/>
  <c r="F98" i="11"/>
  <c r="P98" i="11" s="1"/>
  <c r="G98" i="11"/>
  <c r="Q98" i="11" s="1"/>
  <c r="C99" i="11"/>
  <c r="D99" i="11"/>
  <c r="E99" i="11"/>
  <c r="F99" i="11"/>
  <c r="G99" i="11"/>
  <c r="Q99" i="11" s="1"/>
  <c r="C100" i="11"/>
  <c r="D100" i="11"/>
  <c r="E100" i="11"/>
  <c r="F100" i="11"/>
  <c r="G100" i="11"/>
  <c r="Q100" i="11" s="1"/>
  <c r="C101" i="11"/>
  <c r="D101" i="11"/>
  <c r="E101" i="11"/>
  <c r="F101" i="11"/>
  <c r="G101" i="11"/>
  <c r="C102" i="11"/>
  <c r="D102" i="11"/>
  <c r="E102" i="11"/>
  <c r="F102" i="11"/>
  <c r="G102" i="11"/>
  <c r="C103" i="11"/>
  <c r="D103" i="11"/>
  <c r="E103" i="11"/>
  <c r="F103" i="11"/>
  <c r="G103" i="11"/>
  <c r="C104" i="11"/>
  <c r="D104" i="11"/>
  <c r="E104" i="11"/>
  <c r="F104" i="11"/>
  <c r="G104" i="11"/>
  <c r="C105" i="11"/>
  <c r="D105" i="11"/>
  <c r="E105" i="11"/>
  <c r="F105" i="11"/>
  <c r="G105" i="11"/>
  <c r="Q105" i="11" s="1"/>
  <c r="C106" i="11"/>
  <c r="D106" i="11"/>
  <c r="E106" i="11"/>
  <c r="F106" i="11"/>
  <c r="G106" i="11"/>
  <c r="Q106" i="11" s="1"/>
  <c r="C107" i="11"/>
  <c r="D107" i="11"/>
  <c r="E107" i="11"/>
  <c r="F107" i="11"/>
  <c r="G107" i="11"/>
  <c r="C108" i="11"/>
  <c r="D108" i="11"/>
  <c r="E108" i="11"/>
  <c r="F108" i="11"/>
  <c r="G108" i="11"/>
  <c r="C109" i="11"/>
  <c r="D109" i="11"/>
  <c r="E109" i="11"/>
  <c r="F109" i="11"/>
  <c r="G109" i="11"/>
  <c r="C110" i="11"/>
  <c r="D110" i="11"/>
  <c r="E110" i="11"/>
  <c r="F110" i="11"/>
  <c r="G110" i="11"/>
  <c r="C111" i="11"/>
  <c r="D111" i="11"/>
  <c r="E111" i="11"/>
  <c r="F111" i="11"/>
  <c r="G111" i="11"/>
  <c r="Q111" i="11" s="1"/>
  <c r="C112" i="11"/>
  <c r="D112" i="11"/>
  <c r="E112" i="11"/>
  <c r="F112" i="11"/>
  <c r="G112" i="11"/>
  <c r="Q112" i="11" s="1"/>
  <c r="C113" i="11"/>
  <c r="D113" i="11"/>
  <c r="E113" i="11"/>
  <c r="F113" i="11"/>
  <c r="G113" i="11"/>
  <c r="C114" i="11"/>
  <c r="D114" i="11"/>
  <c r="E114" i="11"/>
  <c r="F114" i="11"/>
  <c r="G114" i="11"/>
  <c r="C115" i="11"/>
  <c r="D115" i="11"/>
  <c r="E115" i="11"/>
  <c r="F115" i="11"/>
  <c r="G115" i="11"/>
  <c r="Q115" i="11" s="1"/>
  <c r="C116" i="11"/>
  <c r="D116" i="11"/>
  <c r="E116" i="11"/>
  <c r="F116" i="11"/>
  <c r="G116" i="11"/>
  <c r="Q116" i="11" s="1"/>
  <c r="C117" i="11"/>
  <c r="D117" i="11"/>
  <c r="E117" i="11"/>
  <c r="F117" i="11"/>
  <c r="G117" i="11"/>
  <c r="Q117" i="11" s="1"/>
  <c r="C118" i="11"/>
  <c r="D118" i="11"/>
  <c r="E118" i="11"/>
  <c r="F118" i="11"/>
  <c r="G118" i="11"/>
  <c r="Q118" i="11" s="1"/>
  <c r="C119" i="11"/>
  <c r="D119" i="11"/>
  <c r="E119" i="11"/>
  <c r="F119" i="11"/>
  <c r="G119" i="11"/>
  <c r="Q119" i="11" s="1"/>
  <c r="C120" i="11"/>
  <c r="D120" i="11"/>
  <c r="E120" i="11"/>
  <c r="F120" i="11"/>
  <c r="G120" i="11"/>
  <c r="Q120" i="11" s="1"/>
  <c r="C121" i="11"/>
  <c r="D121" i="11"/>
  <c r="E121" i="11"/>
  <c r="F121" i="11"/>
  <c r="G121" i="11"/>
  <c r="Q121" i="11" s="1"/>
  <c r="C122" i="11"/>
  <c r="D122" i="11"/>
  <c r="E122" i="11"/>
  <c r="F122" i="11"/>
  <c r="G122" i="11"/>
  <c r="Q122" i="11" s="1"/>
  <c r="C123" i="11"/>
  <c r="D123" i="11"/>
  <c r="N123" i="11" s="1"/>
  <c r="E123" i="11"/>
  <c r="O123" i="11" s="1"/>
  <c r="F123" i="11"/>
  <c r="P123" i="11" s="1"/>
  <c r="G123" i="11"/>
  <c r="Q123" i="11" s="1"/>
  <c r="C124" i="11"/>
  <c r="D124" i="11"/>
  <c r="N124" i="11" s="1"/>
  <c r="E124" i="11"/>
  <c r="F124" i="11"/>
  <c r="P124" i="11" s="1"/>
  <c r="G124" i="11"/>
  <c r="Q124" i="11" s="1"/>
  <c r="C125" i="11"/>
  <c r="D125" i="11"/>
  <c r="E125" i="11"/>
  <c r="F125" i="11"/>
  <c r="P125" i="11" s="1"/>
  <c r="G125" i="11"/>
  <c r="Q125" i="11" s="1"/>
  <c r="C126" i="11"/>
  <c r="D126" i="11"/>
  <c r="E126" i="11"/>
  <c r="F126" i="11"/>
  <c r="P126" i="11" s="1"/>
  <c r="G126" i="11"/>
  <c r="Q126" i="11" s="1"/>
  <c r="C127" i="11"/>
  <c r="D127" i="11"/>
  <c r="E127" i="11"/>
  <c r="F127" i="11"/>
  <c r="G127" i="11"/>
  <c r="C128" i="11"/>
  <c r="D128" i="11"/>
  <c r="E128" i="11"/>
  <c r="F128" i="11"/>
  <c r="G128" i="11"/>
  <c r="C129" i="11"/>
  <c r="D129" i="11"/>
  <c r="E129" i="11"/>
  <c r="F129" i="11"/>
  <c r="P129" i="11" s="1"/>
  <c r="G129" i="11"/>
  <c r="Q129" i="11" s="1"/>
  <c r="C130" i="11"/>
  <c r="D130" i="11"/>
  <c r="E130" i="11"/>
  <c r="F130" i="11"/>
  <c r="P130" i="11" s="1"/>
  <c r="G130" i="11"/>
  <c r="Q130" i="11" s="1"/>
  <c r="C131" i="11"/>
  <c r="D131" i="11"/>
  <c r="E131" i="11"/>
  <c r="F131" i="11"/>
  <c r="G131" i="11"/>
  <c r="Q131" i="11" s="1"/>
  <c r="C132" i="11"/>
  <c r="D132" i="11"/>
  <c r="E132" i="11"/>
  <c r="F132" i="11"/>
  <c r="G132" i="11"/>
  <c r="Q132" i="11" s="1"/>
  <c r="C133" i="11"/>
  <c r="D133" i="11"/>
  <c r="E133" i="11"/>
  <c r="F133" i="11"/>
  <c r="G133" i="11"/>
  <c r="Q133" i="11" s="1"/>
  <c r="C134" i="11"/>
  <c r="D134" i="11"/>
  <c r="E134" i="11"/>
  <c r="F134" i="11"/>
  <c r="G134" i="11"/>
  <c r="Q134" i="11" s="1"/>
  <c r="C135" i="11"/>
  <c r="D135" i="11"/>
  <c r="N135" i="11" s="1"/>
  <c r="E135" i="11"/>
  <c r="O135" i="11" s="1"/>
  <c r="F135" i="11"/>
  <c r="P135" i="11" s="1"/>
  <c r="G135" i="11"/>
  <c r="Q135" i="11" s="1"/>
  <c r="C136" i="11"/>
  <c r="D136" i="11"/>
  <c r="N136" i="11" s="1"/>
  <c r="E136" i="11"/>
  <c r="F136" i="11"/>
  <c r="P136" i="11" s="1"/>
  <c r="G136" i="11"/>
  <c r="Q136" i="11" s="1"/>
  <c r="C137" i="11"/>
  <c r="D137" i="11"/>
  <c r="E137" i="11"/>
  <c r="F137" i="11"/>
  <c r="G137" i="11"/>
  <c r="Q137" i="11" s="1"/>
  <c r="C138" i="11"/>
  <c r="D138" i="11"/>
  <c r="E138" i="11"/>
  <c r="F138" i="11"/>
  <c r="G138" i="11"/>
  <c r="Q138" i="11" s="1"/>
  <c r="C139" i="11"/>
  <c r="D139" i="11"/>
  <c r="E139" i="11"/>
  <c r="F139" i="11"/>
  <c r="G139" i="11"/>
  <c r="C140" i="11"/>
  <c r="D140" i="11"/>
  <c r="E140" i="11"/>
  <c r="F140" i="11"/>
  <c r="G140" i="11"/>
  <c r="C141" i="11"/>
  <c r="D141" i="11"/>
  <c r="E141" i="11"/>
  <c r="F141" i="11"/>
  <c r="G141" i="11"/>
  <c r="C142" i="11"/>
  <c r="D142" i="11"/>
  <c r="E142" i="11"/>
  <c r="F142" i="11"/>
  <c r="G142" i="11"/>
  <c r="C143" i="11"/>
  <c r="D143" i="11"/>
  <c r="E143" i="11"/>
  <c r="F143" i="11"/>
  <c r="G143" i="11"/>
  <c r="Q143" i="11" s="1"/>
  <c r="C144" i="11"/>
  <c r="D144" i="11"/>
  <c r="E144" i="11"/>
  <c r="F144" i="11"/>
  <c r="G144" i="11"/>
  <c r="Q144" i="11" s="1"/>
  <c r="C145" i="11"/>
  <c r="D145" i="11"/>
  <c r="E145" i="11"/>
  <c r="F145" i="11"/>
  <c r="G145" i="11"/>
  <c r="C146" i="11"/>
  <c r="D146" i="11"/>
  <c r="E146" i="11"/>
  <c r="F146" i="11"/>
  <c r="G146" i="11"/>
  <c r="C147" i="11"/>
  <c r="D147" i="11"/>
  <c r="E147" i="11"/>
  <c r="F147" i="11"/>
  <c r="G147" i="11"/>
  <c r="C148" i="11"/>
  <c r="D148" i="11"/>
  <c r="E148" i="11"/>
  <c r="F148" i="11"/>
  <c r="G148" i="11"/>
  <c r="C149" i="11"/>
  <c r="D149" i="11"/>
  <c r="E149" i="11"/>
  <c r="F149" i="11"/>
  <c r="G149" i="11"/>
  <c r="C150" i="11"/>
  <c r="D150" i="11"/>
  <c r="E150" i="11"/>
  <c r="F150" i="11"/>
  <c r="G150" i="11"/>
  <c r="C151" i="11"/>
  <c r="D151" i="11"/>
  <c r="E151" i="11"/>
  <c r="F151" i="11"/>
  <c r="G151" i="11"/>
  <c r="C152" i="11"/>
  <c r="D152" i="11"/>
  <c r="E152" i="11"/>
  <c r="F152" i="11"/>
  <c r="G152" i="11"/>
  <c r="C153" i="11"/>
  <c r="D153" i="11"/>
  <c r="E153" i="11"/>
  <c r="F153" i="11"/>
  <c r="G153" i="11"/>
  <c r="C154" i="11"/>
  <c r="D154" i="11"/>
  <c r="E154" i="11"/>
  <c r="F154" i="11"/>
  <c r="G154" i="11"/>
  <c r="C155" i="11"/>
  <c r="D155" i="11"/>
  <c r="E155" i="11"/>
  <c r="F155" i="11"/>
  <c r="G155" i="11"/>
  <c r="C156" i="11"/>
  <c r="D156" i="11"/>
  <c r="E156" i="11"/>
  <c r="F156" i="11"/>
  <c r="G156" i="11"/>
  <c r="C157" i="11"/>
  <c r="D157" i="11"/>
  <c r="E157" i="11"/>
  <c r="F157" i="11"/>
  <c r="G157" i="11"/>
  <c r="C158" i="11"/>
  <c r="D158" i="11"/>
  <c r="E158" i="11"/>
  <c r="F158" i="11"/>
  <c r="G158" i="11"/>
  <c r="C159" i="11"/>
  <c r="D159" i="11"/>
  <c r="E159" i="11"/>
  <c r="F159" i="11"/>
  <c r="G159" i="11"/>
  <c r="C160" i="11"/>
  <c r="D160" i="11"/>
  <c r="E160" i="11"/>
  <c r="F160" i="11"/>
  <c r="G160" i="11"/>
  <c r="C161" i="11"/>
  <c r="D161" i="11"/>
  <c r="E161" i="11"/>
  <c r="F161" i="11"/>
  <c r="G161" i="11"/>
  <c r="C162" i="11"/>
  <c r="D162" i="11"/>
  <c r="E162" i="11"/>
  <c r="F162" i="11"/>
  <c r="G162" i="11"/>
  <c r="C163" i="11"/>
  <c r="D163" i="11"/>
  <c r="E163" i="11"/>
  <c r="F163" i="11"/>
  <c r="G163" i="11"/>
  <c r="C164" i="11"/>
  <c r="D164" i="11"/>
  <c r="E164" i="11"/>
  <c r="F164" i="11"/>
  <c r="G164" i="11"/>
  <c r="C165" i="11"/>
  <c r="D165" i="11"/>
  <c r="E165" i="11"/>
  <c r="F165" i="11"/>
  <c r="G165" i="11"/>
  <c r="C166" i="11"/>
  <c r="D166" i="11"/>
  <c r="E166" i="11"/>
  <c r="F166" i="11"/>
  <c r="G166" i="11"/>
  <c r="C167" i="11"/>
  <c r="D167" i="11"/>
  <c r="E167" i="11"/>
  <c r="F167" i="11"/>
  <c r="G167" i="11"/>
  <c r="Q167" i="11" s="1"/>
  <c r="C168" i="11"/>
  <c r="D168" i="11"/>
  <c r="E168" i="11"/>
  <c r="F168" i="11"/>
  <c r="G168" i="11"/>
  <c r="Q168" i="11" s="1"/>
  <c r="C169" i="11"/>
  <c r="D169" i="11"/>
  <c r="E169" i="11"/>
  <c r="F169" i="11"/>
  <c r="G169" i="11"/>
  <c r="C170" i="11"/>
  <c r="D170" i="11"/>
  <c r="E170" i="11"/>
  <c r="F170" i="11"/>
  <c r="G170" i="11"/>
  <c r="C171" i="11"/>
  <c r="D171" i="11"/>
  <c r="E171" i="11"/>
  <c r="F171" i="11"/>
  <c r="G171" i="11"/>
  <c r="Q171" i="11" s="1"/>
  <c r="C172" i="11"/>
  <c r="D172" i="11"/>
  <c r="E172" i="11"/>
  <c r="F172" i="11"/>
  <c r="G172" i="11"/>
  <c r="Q172" i="11" s="1"/>
  <c r="C173" i="11"/>
  <c r="D173" i="11"/>
  <c r="E173" i="11"/>
  <c r="F173" i="11"/>
  <c r="G173" i="11"/>
  <c r="C174" i="11"/>
  <c r="D174" i="11"/>
  <c r="N174" i="11" s="1"/>
  <c r="E174" i="11"/>
  <c r="O174" i="11" s="1"/>
  <c r="F174" i="11"/>
  <c r="P174" i="11" s="1"/>
  <c r="G174" i="11"/>
  <c r="Q174" i="11" s="1"/>
  <c r="C175" i="11"/>
  <c r="D175" i="11"/>
  <c r="N175" i="11" s="1"/>
  <c r="E175" i="11"/>
  <c r="F175" i="11"/>
  <c r="P175" i="11" s="1"/>
  <c r="G175" i="11"/>
  <c r="Q175" i="11" s="1"/>
  <c r="C176" i="11"/>
  <c r="D176" i="11"/>
  <c r="E176" i="11"/>
  <c r="F176" i="11"/>
  <c r="G176" i="11"/>
  <c r="C177" i="11"/>
  <c r="D177" i="11"/>
  <c r="E177" i="11"/>
  <c r="F177" i="11"/>
  <c r="G177" i="11"/>
  <c r="C178" i="11"/>
  <c r="D178" i="11"/>
  <c r="E178" i="11"/>
  <c r="F178" i="11"/>
  <c r="G178" i="11"/>
  <c r="C179" i="11"/>
  <c r="D179" i="11"/>
  <c r="E179" i="11"/>
  <c r="F179" i="11"/>
  <c r="G179" i="11"/>
  <c r="C180" i="11"/>
  <c r="D180" i="11"/>
  <c r="E180" i="11"/>
  <c r="F180" i="11"/>
  <c r="G180" i="11"/>
  <c r="C181" i="11"/>
  <c r="D181" i="11"/>
  <c r="E181" i="11"/>
  <c r="F181" i="11"/>
  <c r="G181" i="11"/>
  <c r="C182" i="11"/>
  <c r="D182" i="11"/>
  <c r="E182" i="11"/>
  <c r="F182" i="11"/>
  <c r="G182" i="11"/>
  <c r="C183" i="11"/>
  <c r="D183" i="11"/>
  <c r="E183" i="11"/>
  <c r="F183" i="11"/>
  <c r="G183" i="11"/>
  <c r="C184" i="11"/>
  <c r="D184" i="11"/>
  <c r="E184" i="11"/>
  <c r="F184" i="11"/>
  <c r="G184" i="11"/>
  <c r="C185" i="11"/>
  <c r="D185" i="11"/>
  <c r="E185" i="11"/>
  <c r="F185" i="11"/>
  <c r="G185" i="11"/>
  <c r="C186" i="11"/>
  <c r="D186" i="11"/>
  <c r="E186" i="11"/>
  <c r="F186" i="11"/>
  <c r="G186" i="11"/>
  <c r="C187" i="11"/>
  <c r="D187" i="11"/>
  <c r="E187" i="11"/>
  <c r="F187" i="11"/>
  <c r="G187" i="11"/>
  <c r="C188" i="11"/>
  <c r="D188" i="11"/>
  <c r="E188" i="11"/>
  <c r="F188" i="11"/>
  <c r="G188" i="11"/>
  <c r="C189" i="11"/>
  <c r="D189" i="11"/>
  <c r="E189" i="11"/>
  <c r="F189" i="11"/>
  <c r="G189" i="11"/>
  <c r="C190" i="11"/>
  <c r="D190" i="11"/>
  <c r="E190" i="11"/>
  <c r="F190" i="11"/>
  <c r="G190" i="11"/>
  <c r="C191" i="11"/>
  <c r="D191" i="11"/>
  <c r="E191" i="11"/>
  <c r="F191" i="11"/>
  <c r="G191" i="11"/>
  <c r="C192" i="11"/>
  <c r="D192" i="11"/>
  <c r="E192" i="11"/>
  <c r="F192" i="11"/>
  <c r="P192" i="11" s="1"/>
  <c r="G192" i="11"/>
  <c r="Q192" i="11" s="1"/>
  <c r="C193" i="11"/>
  <c r="D193" i="11"/>
  <c r="E193" i="11"/>
  <c r="F193" i="11"/>
  <c r="P193" i="11" s="1"/>
  <c r="G193" i="11"/>
  <c r="Q193" i="11" s="1"/>
  <c r="C194" i="11"/>
  <c r="D194" i="11"/>
  <c r="E194" i="11"/>
  <c r="F194" i="11"/>
  <c r="G194" i="11"/>
  <c r="C195" i="11"/>
  <c r="D195" i="11"/>
  <c r="E195" i="11"/>
  <c r="F195" i="11"/>
  <c r="G195" i="11"/>
  <c r="C196" i="11"/>
  <c r="D196" i="11"/>
  <c r="E196" i="11"/>
  <c r="F196" i="11"/>
  <c r="G196" i="11"/>
  <c r="C197" i="11"/>
  <c r="D197" i="11"/>
  <c r="E197" i="11"/>
  <c r="F197" i="11"/>
  <c r="G197" i="11"/>
  <c r="C198" i="11"/>
  <c r="D198" i="11"/>
  <c r="E198" i="11"/>
  <c r="F198" i="11"/>
  <c r="G198" i="11"/>
  <c r="C199" i="11"/>
  <c r="D199" i="11"/>
  <c r="E199" i="11"/>
  <c r="F199" i="11"/>
  <c r="G199" i="11"/>
  <c r="C200" i="11"/>
  <c r="D200" i="11"/>
  <c r="E200" i="11"/>
  <c r="F200" i="11"/>
  <c r="G200" i="11"/>
  <c r="C201" i="11"/>
  <c r="D201" i="11"/>
  <c r="E201" i="11"/>
  <c r="F201" i="11"/>
  <c r="G201" i="11"/>
  <c r="C202" i="11"/>
  <c r="D202" i="11"/>
  <c r="E202" i="11"/>
  <c r="F202" i="11"/>
  <c r="G202" i="11"/>
  <c r="C203" i="11"/>
  <c r="D203" i="11"/>
  <c r="E203" i="11"/>
  <c r="F203" i="11"/>
  <c r="G203" i="11"/>
  <c r="C204" i="11"/>
  <c r="D204" i="11"/>
  <c r="E204" i="11"/>
  <c r="F204" i="11"/>
  <c r="G204" i="11"/>
  <c r="C205" i="11"/>
  <c r="D205" i="11"/>
  <c r="E205" i="11"/>
  <c r="F205" i="11"/>
  <c r="G205" i="11"/>
  <c r="C206" i="11"/>
  <c r="D206" i="11"/>
  <c r="E206" i="11"/>
  <c r="F206" i="11"/>
  <c r="G206" i="11"/>
  <c r="C207" i="11"/>
  <c r="D207" i="11"/>
  <c r="E207" i="11"/>
  <c r="F207" i="11"/>
  <c r="G207" i="11"/>
  <c r="C208" i="11"/>
  <c r="D208" i="11"/>
  <c r="E208" i="11"/>
  <c r="F208" i="11"/>
  <c r="P208" i="11" s="1"/>
  <c r="G208" i="11"/>
  <c r="Q208" i="11" s="1"/>
  <c r="C209" i="11"/>
  <c r="D209" i="11"/>
  <c r="E209" i="11"/>
  <c r="F209" i="11"/>
  <c r="P209" i="11" s="1"/>
  <c r="G209" i="11"/>
  <c r="Q209" i="11" s="1"/>
  <c r="C210" i="11"/>
  <c r="D210" i="11"/>
  <c r="E210" i="11"/>
  <c r="F210" i="11"/>
  <c r="G210" i="11"/>
  <c r="Q210" i="11" s="1"/>
  <c r="C211" i="11"/>
  <c r="D211" i="11"/>
  <c r="E211" i="11"/>
  <c r="F211" i="11"/>
  <c r="G211" i="11"/>
  <c r="Q211" i="11" s="1"/>
  <c r="C212" i="11"/>
  <c r="D212" i="11"/>
  <c r="E212" i="11"/>
  <c r="F212" i="11"/>
  <c r="G212" i="11"/>
  <c r="C213" i="11"/>
  <c r="D213" i="11"/>
  <c r="E213" i="11"/>
  <c r="F213" i="11"/>
  <c r="P213" i="11" s="1"/>
  <c r="G213" i="11"/>
  <c r="Q213" i="11" s="1"/>
  <c r="C214" i="11"/>
  <c r="D214" i="11"/>
  <c r="E214" i="11"/>
  <c r="F214" i="11"/>
  <c r="G214" i="11"/>
  <c r="Q214" i="11" s="1"/>
  <c r="C215" i="11"/>
  <c r="D215" i="11"/>
  <c r="E215" i="11"/>
  <c r="F215" i="11"/>
  <c r="G215" i="11"/>
  <c r="C216" i="11"/>
  <c r="D216" i="11"/>
  <c r="E216" i="11"/>
  <c r="F216" i="11"/>
  <c r="P216" i="11" s="1"/>
  <c r="G216" i="11"/>
  <c r="Q216" i="11" s="1"/>
  <c r="C217" i="11"/>
  <c r="D217" i="11"/>
  <c r="E217" i="11"/>
  <c r="F217" i="11"/>
  <c r="G217" i="11"/>
  <c r="C218" i="11"/>
  <c r="D218" i="11"/>
  <c r="E218" i="11"/>
  <c r="F218" i="11"/>
  <c r="G218" i="11"/>
  <c r="C219" i="11"/>
  <c r="D219" i="11"/>
  <c r="E219" i="11"/>
  <c r="O219" i="11" s="1"/>
  <c r="F219" i="11"/>
  <c r="P219" i="11" s="1"/>
  <c r="G219" i="11"/>
  <c r="Q219" i="11" s="1"/>
  <c r="C220" i="11"/>
  <c r="D220" i="11"/>
  <c r="E220" i="11"/>
  <c r="O220" i="11" s="1"/>
  <c r="F220" i="11"/>
  <c r="P220" i="11" s="1"/>
  <c r="G220" i="11"/>
  <c r="Q220" i="11" s="1"/>
  <c r="C221" i="11"/>
  <c r="D221" i="11"/>
  <c r="N221" i="11" s="1"/>
  <c r="E221" i="11"/>
  <c r="O221" i="11" s="1"/>
  <c r="F221" i="11"/>
  <c r="P221" i="11" s="1"/>
  <c r="G221" i="11"/>
  <c r="Q221" i="11" s="1"/>
  <c r="C222" i="11"/>
  <c r="D222" i="11"/>
  <c r="N222" i="11" s="1"/>
  <c r="E222" i="11"/>
  <c r="F222" i="11"/>
  <c r="P222" i="11" s="1"/>
  <c r="G222" i="11"/>
  <c r="Q222" i="11" s="1"/>
  <c r="C223" i="11"/>
  <c r="D223" i="11"/>
  <c r="N223" i="11" s="1"/>
  <c r="E223" i="11"/>
  <c r="F223" i="11"/>
  <c r="P223" i="11" s="1"/>
  <c r="G223" i="11"/>
  <c r="Q223" i="11" s="1"/>
  <c r="C224" i="11"/>
  <c r="D224" i="11"/>
  <c r="N224" i="11" s="1"/>
  <c r="E224" i="11"/>
  <c r="O224" i="11" s="1"/>
  <c r="F224" i="11"/>
  <c r="P224" i="11" s="1"/>
  <c r="G224" i="11"/>
  <c r="Q224" i="11" s="1"/>
  <c r="C225" i="11"/>
  <c r="D225" i="11"/>
  <c r="N225" i="11" s="1"/>
  <c r="E225" i="11"/>
  <c r="F225" i="11"/>
  <c r="P225" i="11" s="1"/>
  <c r="G225" i="11"/>
  <c r="Q225" i="11" s="1"/>
  <c r="C226" i="11"/>
  <c r="D226" i="11"/>
  <c r="E226" i="11"/>
  <c r="F226" i="11"/>
  <c r="G226" i="11"/>
  <c r="Q226" i="11" s="1"/>
  <c r="C227" i="11"/>
  <c r="D227" i="11"/>
  <c r="N227" i="11" s="1"/>
  <c r="E227" i="11"/>
  <c r="F227" i="11"/>
  <c r="P227" i="11" s="1"/>
  <c r="G227" i="11"/>
  <c r="Q227" i="11" s="1"/>
  <c r="C228" i="11"/>
  <c r="D228" i="11"/>
  <c r="N228" i="11" s="1"/>
  <c r="E228" i="11"/>
  <c r="F228" i="11"/>
  <c r="P228" i="11" s="1"/>
  <c r="G228" i="11"/>
  <c r="Q228" i="11" s="1"/>
  <c r="C229" i="11"/>
  <c r="D229" i="11"/>
  <c r="N229" i="11" s="1"/>
  <c r="E229" i="11"/>
  <c r="O229" i="11" s="1"/>
  <c r="F229" i="11"/>
  <c r="P229" i="11" s="1"/>
  <c r="G229" i="11"/>
  <c r="Q229" i="11" s="1"/>
  <c r="C230" i="11"/>
  <c r="D230" i="11"/>
  <c r="N230" i="11" s="1"/>
  <c r="E230" i="11"/>
  <c r="F230" i="11"/>
  <c r="P230" i="11" s="1"/>
  <c r="G230" i="11"/>
  <c r="Q230" i="11" s="1"/>
  <c r="C231" i="11"/>
  <c r="D231" i="11"/>
  <c r="E231" i="11"/>
  <c r="F231" i="11"/>
  <c r="G231" i="11"/>
  <c r="C232" i="11"/>
  <c r="D232" i="11"/>
  <c r="N232" i="11" s="1"/>
  <c r="E232" i="11"/>
  <c r="O232" i="11" s="1"/>
  <c r="F232" i="11"/>
  <c r="P232" i="11" s="1"/>
  <c r="G232" i="11"/>
  <c r="Q232" i="11" s="1"/>
  <c r="C233" i="11"/>
  <c r="D233" i="11"/>
  <c r="N233" i="11" s="1"/>
  <c r="E233" i="11"/>
  <c r="F233" i="11"/>
  <c r="P233" i="11" s="1"/>
  <c r="G233" i="11"/>
  <c r="Q233" i="11" s="1"/>
  <c r="C234" i="11"/>
  <c r="D234" i="11"/>
  <c r="E234" i="11"/>
  <c r="F234" i="11"/>
  <c r="G234" i="11"/>
  <c r="C235" i="11"/>
  <c r="D235" i="11"/>
  <c r="E235" i="11"/>
  <c r="F235" i="11"/>
  <c r="G235" i="11"/>
  <c r="C236" i="11"/>
  <c r="D236" i="11"/>
  <c r="E236" i="11"/>
  <c r="F236" i="11"/>
  <c r="G236" i="11"/>
  <c r="C237" i="11"/>
  <c r="D237" i="11"/>
  <c r="E237" i="11"/>
  <c r="F237" i="11"/>
  <c r="G237" i="11"/>
  <c r="C238" i="11"/>
  <c r="D238" i="11"/>
  <c r="N238" i="11" s="1"/>
  <c r="E238" i="11"/>
  <c r="O238" i="11" s="1"/>
  <c r="F238" i="11"/>
  <c r="P238" i="11" s="1"/>
  <c r="G238" i="11"/>
  <c r="Q238" i="11" s="1"/>
  <c r="C239" i="11"/>
  <c r="D239" i="11"/>
  <c r="N239" i="11" s="1"/>
  <c r="E239" i="11"/>
  <c r="F239" i="11"/>
  <c r="P239" i="11" s="1"/>
  <c r="G239" i="11"/>
  <c r="Q239" i="11" s="1"/>
  <c r="C240" i="11"/>
  <c r="D240" i="11"/>
  <c r="N240" i="11" s="1"/>
  <c r="E240" i="11"/>
  <c r="O240" i="11" s="1"/>
  <c r="F240" i="11"/>
  <c r="P240" i="11" s="1"/>
  <c r="G240" i="11"/>
  <c r="Q240" i="11" s="1"/>
  <c r="C241" i="11"/>
  <c r="D241" i="11"/>
  <c r="N241" i="11" s="1"/>
  <c r="E241" i="11"/>
  <c r="F241" i="11"/>
  <c r="P241" i="11" s="1"/>
  <c r="G241" i="11"/>
  <c r="Q241" i="11" s="1"/>
  <c r="C242" i="11"/>
  <c r="D242" i="11"/>
  <c r="N242" i="11" s="1"/>
  <c r="E242" i="11"/>
  <c r="O242" i="11" s="1"/>
  <c r="F242" i="11"/>
  <c r="P242" i="11" s="1"/>
  <c r="G242" i="11"/>
  <c r="Q242" i="11" s="1"/>
  <c r="C243" i="11"/>
  <c r="D243" i="11"/>
  <c r="N243" i="11" s="1"/>
  <c r="E243" i="11"/>
  <c r="F243" i="11"/>
  <c r="P243" i="11" s="1"/>
  <c r="G243" i="11"/>
  <c r="Q243" i="11" s="1"/>
  <c r="C244" i="11"/>
  <c r="D244" i="11"/>
  <c r="N244" i="11" s="1"/>
  <c r="E244" i="11"/>
  <c r="O244" i="11" s="1"/>
  <c r="F244" i="11"/>
  <c r="P244" i="11" s="1"/>
  <c r="G244" i="11"/>
  <c r="Q244" i="11" s="1"/>
  <c r="C245" i="11"/>
  <c r="D245" i="11"/>
  <c r="N245" i="11" s="1"/>
  <c r="E245" i="11"/>
  <c r="F245" i="11"/>
  <c r="P245" i="11" s="1"/>
  <c r="G245" i="11"/>
  <c r="Q245" i="11" s="1"/>
  <c r="C246" i="11"/>
  <c r="D246" i="11"/>
  <c r="E246" i="11"/>
  <c r="F246" i="11"/>
  <c r="P246" i="11" s="1"/>
  <c r="G246" i="11"/>
  <c r="Q246" i="11" s="1"/>
  <c r="C247" i="11"/>
  <c r="D247" i="11"/>
  <c r="E247" i="11"/>
  <c r="F247" i="11"/>
  <c r="P247" i="11" s="1"/>
  <c r="G247" i="11"/>
  <c r="Q247" i="11" s="1"/>
  <c r="C248" i="11"/>
  <c r="D248" i="11"/>
  <c r="E248" i="11"/>
  <c r="F248" i="11"/>
  <c r="P248" i="11" s="1"/>
  <c r="G248" i="11"/>
  <c r="Q248" i="11" s="1"/>
  <c r="C249" i="11"/>
  <c r="D249" i="11"/>
  <c r="E249" i="11"/>
  <c r="F249" i="11"/>
  <c r="P249" i="11" s="1"/>
  <c r="G249" i="11"/>
  <c r="Q249" i="11" s="1"/>
  <c r="C250" i="11"/>
  <c r="D250" i="11"/>
  <c r="E250" i="11"/>
  <c r="F250" i="11"/>
  <c r="P250" i="11" s="1"/>
  <c r="G250" i="11"/>
  <c r="Q250" i="11" s="1"/>
  <c r="C251" i="11"/>
  <c r="D251" i="11"/>
  <c r="E251" i="11"/>
  <c r="F251" i="11"/>
  <c r="P251" i="11" s="1"/>
  <c r="G251" i="11"/>
  <c r="Q251" i="11" s="1"/>
  <c r="C252" i="11"/>
  <c r="D252" i="11"/>
  <c r="E252" i="11"/>
  <c r="F252" i="11"/>
  <c r="P252" i="11" s="1"/>
  <c r="G252" i="11"/>
  <c r="Q252" i="11" s="1"/>
  <c r="C253" i="11"/>
  <c r="D253" i="11"/>
  <c r="E253" i="11"/>
  <c r="F253" i="11"/>
  <c r="P253" i="11" s="1"/>
  <c r="G253" i="11"/>
  <c r="Q253" i="11" s="1"/>
  <c r="C254" i="11"/>
  <c r="D254" i="11"/>
  <c r="E254" i="11"/>
  <c r="F254" i="11"/>
  <c r="P254" i="11" s="1"/>
  <c r="G254" i="11"/>
  <c r="Q254" i="11" s="1"/>
  <c r="C255" i="11"/>
  <c r="D255" i="11"/>
  <c r="E255" i="11"/>
  <c r="F255" i="11"/>
  <c r="P255" i="11" s="1"/>
  <c r="G255" i="11"/>
  <c r="Q255" i="11" s="1"/>
  <c r="C256" i="11"/>
  <c r="D256" i="11"/>
  <c r="E256" i="11"/>
  <c r="F256" i="11"/>
  <c r="P256" i="11" s="1"/>
  <c r="G256" i="11"/>
  <c r="Q256" i="11" s="1"/>
  <c r="C257" i="11"/>
  <c r="D257" i="11"/>
  <c r="N257" i="11" s="1"/>
  <c r="E257" i="11"/>
  <c r="F257" i="11"/>
  <c r="P257" i="11" s="1"/>
  <c r="G257" i="11"/>
  <c r="Q257" i="11" s="1"/>
  <c r="C258" i="11"/>
  <c r="D258" i="11"/>
  <c r="N258" i="11" s="1"/>
  <c r="E258" i="11"/>
  <c r="O258" i="11" s="1"/>
  <c r="F258" i="11"/>
  <c r="P258" i="11" s="1"/>
  <c r="G258" i="11"/>
  <c r="Q258" i="11" s="1"/>
  <c r="C259" i="11"/>
  <c r="D259" i="11"/>
  <c r="N259" i="11" s="1"/>
  <c r="E259" i="11"/>
  <c r="F259" i="11"/>
  <c r="P259" i="11" s="1"/>
  <c r="G259" i="11"/>
  <c r="Q259" i="11" s="1"/>
  <c r="C260" i="11"/>
  <c r="D260" i="11"/>
  <c r="N260" i="11" s="1"/>
  <c r="E260" i="11"/>
  <c r="O260" i="11" s="1"/>
  <c r="F260" i="11"/>
  <c r="P260" i="11" s="1"/>
  <c r="G260" i="11"/>
  <c r="Q260" i="11" s="1"/>
  <c r="C261" i="11"/>
  <c r="D261" i="11"/>
  <c r="E261" i="11"/>
  <c r="O261" i="11" s="1"/>
  <c r="F261" i="11"/>
  <c r="P261" i="11" s="1"/>
  <c r="G261" i="11"/>
  <c r="Q261" i="11" s="1"/>
  <c r="C262" i="11"/>
  <c r="D262" i="11"/>
  <c r="E262" i="11"/>
  <c r="O262" i="11" s="1"/>
  <c r="F262" i="11"/>
  <c r="P262" i="11" s="1"/>
  <c r="G262" i="11"/>
  <c r="Q262" i="11" s="1"/>
  <c r="C263" i="11"/>
  <c r="D263" i="11"/>
  <c r="E263" i="11"/>
  <c r="F263" i="11"/>
  <c r="G263" i="11"/>
  <c r="C264" i="11"/>
  <c r="D264" i="11"/>
  <c r="E264" i="11"/>
  <c r="F264" i="11"/>
  <c r="G264" i="11"/>
  <c r="C265" i="11"/>
  <c r="D265" i="11"/>
  <c r="E265" i="11"/>
  <c r="F265" i="11"/>
  <c r="G265" i="11"/>
  <c r="C266" i="11"/>
  <c r="D266" i="11"/>
  <c r="E266" i="11"/>
  <c r="F266" i="11"/>
  <c r="G266" i="11"/>
  <c r="C267" i="11"/>
  <c r="D267" i="11"/>
  <c r="E267" i="11"/>
  <c r="F267" i="11"/>
  <c r="G267" i="11"/>
  <c r="C268" i="11"/>
  <c r="D268" i="11"/>
  <c r="E268" i="11"/>
  <c r="F268" i="11"/>
  <c r="G268" i="11"/>
  <c r="C269" i="11"/>
  <c r="D269" i="11"/>
  <c r="E269" i="11"/>
  <c r="F269" i="11"/>
  <c r="G269" i="11"/>
  <c r="C270" i="11"/>
  <c r="D270" i="11"/>
  <c r="E270" i="11"/>
  <c r="F270" i="11"/>
  <c r="G270" i="11"/>
  <c r="I11" i="11" l="1"/>
  <c r="L4" i="11"/>
  <c r="K85" i="11"/>
  <c r="P85" i="11" s="1"/>
  <c r="H253" i="11"/>
  <c r="M253" i="11" s="1"/>
  <c r="I253" i="11"/>
  <c r="N253" i="11" s="1"/>
  <c r="J253" i="11"/>
  <c r="O253" i="11" s="1"/>
  <c r="K253" i="11"/>
  <c r="L253" i="11"/>
  <c r="H221" i="11"/>
  <c r="M221" i="11" s="1"/>
  <c r="I221" i="11"/>
  <c r="J221" i="11"/>
  <c r="K221" i="11"/>
  <c r="L221" i="11"/>
  <c r="H256" i="11"/>
  <c r="M256" i="11" s="1"/>
  <c r="I256" i="11"/>
  <c r="N256" i="11" s="1"/>
  <c r="J256" i="11"/>
  <c r="O256" i="11" s="1"/>
  <c r="K256" i="11"/>
  <c r="L256" i="11"/>
  <c r="H248" i="11"/>
  <c r="M248" i="11" s="1"/>
  <c r="I248" i="11"/>
  <c r="N248" i="11" s="1"/>
  <c r="J248" i="11"/>
  <c r="O248" i="11" s="1"/>
  <c r="K248" i="11"/>
  <c r="L248" i="11"/>
  <c r="H240" i="11"/>
  <c r="M240" i="11" s="1"/>
  <c r="I240" i="11"/>
  <c r="J240" i="11"/>
  <c r="K240" i="11"/>
  <c r="L240" i="11"/>
  <c r="H232" i="11"/>
  <c r="M232" i="11" s="1"/>
  <c r="I232" i="11"/>
  <c r="J232" i="11"/>
  <c r="K232" i="11"/>
  <c r="L232" i="11"/>
  <c r="H224" i="11"/>
  <c r="M224" i="11" s="1"/>
  <c r="I224" i="11"/>
  <c r="J224" i="11"/>
  <c r="K224" i="11"/>
  <c r="L224" i="11"/>
  <c r="H216" i="11"/>
  <c r="M216" i="11" s="1"/>
  <c r="I216" i="11"/>
  <c r="N216" i="11" s="1"/>
  <c r="J216" i="11"/>
  <c r="K216" i="11"/>
  <c r="L216" i="11"/>
  <c r="H208" i="11"/>
  <c r="M208" i="11" s="1"/>
  <c r="I208" i="11"/>
  <c r="N208" i="11" s="1"/>
  <c r="J208" i="11"/>
  <c r="O208" i="11" s="1"/>
  <c r="K208" i="11"/>
  <c r="L208" i="11"/>
  <c r="H200" i="11"/>
  <c r="M200" i="11" s="1"/>
  <c r="I200" i="11"/>
  <c r="N200" i="11" s="1"/>
  <c r="J200" i="11"/>
  <c r="K200" i="11"/>
  <c r="P200" i="11" s="1"/>
  <c r="L200" i="11"/>
  <c r="Q200" i="11" s="1"/>
  <c r="J192" i="11"/>
  <c r="O192" i="11" s="1"/>
  <c r="H192" i="11"/>
  <c r="M192" i="11" s="1"/>
  <c r="I192" i="11"/>
  <c r="K192" i="11"/>
  <c r="L192" i="11"/>
  <c r="J184" i="11"/>
  <c r="O184" i="11" s="1"/>
  <c r="H184" i="11"/>
  <c r="M184" i="11" s="1"/>
  <c r="I184" i="11"/>
  <c r="N184" i="11" s="1"/>
  <c r="K184" i="11"/>
  <c r="P184" i="11" s="1"/>
  <c r="L184" i="11"/>
  <c r="H176" i="11"/>
  <c r="M176" i="11" s="1"/>
  <c r="I176" i="11"/>
  <c r="N176" i="11" s="1"/>
  <c r="J176" i="11"/>
  <c r="O176" i="11" s="1"/>
  <c r="L176" i="11"/>
  <c r="Q176" i="11" s="1"/>
  <c r="K176" i="11"/>
  <c r="P176" i="11" s="1"/>
  <c r="H168" i="11"/>
  <c r="M168" i="11" s="1"/>
  <c r="I168" i="11"/>
  <c r="N168" i="11" s="1"/>
  <c r="J168" i="11"/>
  <c r="O168" i="11" s="1"/>
  <c r="L168" i="11"/>
  <c r="K168" i="11"/>
  <c r="P168" i="11" s="1"/>
  <c r="H160" i="11"/>
  <c r="M160" i="11" s="1"/>
  <c r="I160" i="11"/>
  <c r="N160" i="11" s="1"/>
  <c r="J160" i="11"/>
  <c r="L160" i="11"/>
  <c r="K160" i="11"/>
  <c r="P160" i="11" s="1"/>
  <c r="H152" i="11"/>
  <c r="M152" i="11" s="1"/>
  <c r="I152" i="11"/>
  <c r="J152" i="11"/>
  <c r="O152" i="11" s="1"/>
  <c r="L152" i="11"/>
  <c r="Q152" i="11" s="1"/>
  <c r="K152" i="11"/>
  <c r="H144" i="11"/>
  <c r="M144" i="11" s="1"/>
  <c r="I144" i="11"/>
  <c r="N144" i="11" s="1"/>
  <c r="J144" i="11"/>
  <c r="O144" i="11" s="1"/>
  <c r="L144" i="11"/>
  <c r="K144" i="11"/>
  <c r="P144" i="11" s="1"/>
  <c r="M136" i="11"/>
  <c r="H136" i="11"/>
  <c r="I136" i="11"/>
  <c r="J136" i="11"/>
  <c r="O136" i="11" s="1"/>
  <c r="L136" i="11"/>
  <c r="K136" i="11"/>
  <c r="H128" i="11"/>
  <c r="M128" i="11" s="1"/>
  <c r="I128" i="11"/>
  <c r="N128" i="11" s="1"/>
  <c r="J128" i="11"/>
  <c r="L128" i="11"/>
  <c r="Q128" i="11" s="1"/>
  <c r="K128" i="11"/>
  <c r="P128" i="11" s="1"/>
  <c r="H120" i="11"/>
  <c r="M120" i="11" s="1"/>
  <c r="I120" i="11"/>
  <c r="N120" i="11" s="1"/>
  <c r="J120" i="11"/>
  <c r="O120" i="11" s="1"/>
  <c r="L120" i="11"/>
  <c r="K120" i="11"/>
  <c r="H112" i="11"/>
  <c r="M112" i="11" s="1"/>
  <c r="I112" i="11"/>
  <c r="N112" i="11" s="1"/>
  <c r="J112" i="11"/>
  <c r="O112" i="11" s="1"/>
  <c r="L112" i="11"/>
  <c r="K112" i="11"/>
  <c r="P112" i="11" s="1"/>
  <c r="H104" i="11"/>
  <c r="M104" i="11" s="1"/>
  <c r="I104" i="11"/>
  <c r="J104" i="11"/>
  <c r="L104" i="11"/>
  <c r="Q104" i="11" s="1"/>
  <c r="K104" i="11"/>
  <c r="P104" i="11" s="1"/>
  <c r="M96" i="11"/>
  <c r="I96" i="11"/>
  <c r="L96" i="11"/>
  <c r="J96" i="11"/>
  <c r="O96" i="11" s="1"/>
  <c r="K96" i="11"/>
  <c r="H96" i="11"/>
  <c r="M259" i="11"/>
  <c r="I259" i="11"/>
  <c r="J259" i="11"/>
  <c r="O259" i="11" s="1"/>
  <c r="K259" i="11"/>
  <c r="L259" i="11"/>
  <c r="H259" i="11"/>
  <c r="I251" i="11"/>
  <c r="N251" i="11" s="1"/>
  <c r="J251" i="11"/>
  <c r="O251" i="11" s="1"/>
  <c r="K251" i="11"/>
  <c r="L251" i="11"/>
  <c r="H251" i="11"/>
  <c r="M251" i="11" s="1"/>
  <c r="M243" i="11"/>
  <c r="I243" i="11"/>
  <c r="J243" i="11"/>
  <c r="O243" i="11" s="1"/>
  <c r="K243" i="11"/>
  <c r="L243" i="11"/>
  <c r="H243" i="11"/>
  <c r="I235" i="11"/>
  <c r="N235" i="11" s="1"/>
  <c r="J235" i="11"/>
  <c r="O235" i="11" s="1"/>
  <c r="K235" i="11"/>
  <c r="P235" i="11" s="1"/>
  <c r="L235" i="11"/>
  <c r="Q235" i="11" s="1"/>
  <c r="H235" i="11"/>
  <c r="M235" i="11" s="1"/>
  <c r="I227" i="11"/>
  <c r="J227" i="11"/>
  <c r="K227" i="11"/>
  <c r="L227" i="11"/>
  <c r="H227" i="11"/>
  <c r="M227" i="11" s="1"/>
  <c r="I219" i="11"/>
  <c r="N219" i="11" s="1"/>
  <c r="J219" i="11"/>
  <c r="K219" i="11"/>
  <c r="L219" i="11"/>
  <c r="H219" i="11"/>
  <c r="M219" i="11" s="1"/>
  <c r="I211" i="11"/>
  <c r="N211" i="11" s="1"/>
  <c r="J211" i="11"/>
  <c r="O211" i="11" s="1"/>
  <c r="K211" i="11"/>
  <c r="P211" i="11" s="1"/>
  <c r="L211" i="11"/>
  <c r="H211" i="11"/>
  <c r="M211" i="11" s="1"/>
  <c r="I203" i="11"/>
  <c r="N203" i="11" s="1"/>
  <c r="J203" i="11"/>
  <c r="K203" i="11"/>
  <c r="L203" i="11"/>
  <c r="Q203" i="11" s="1"/>
  <c r="H203" i="11"/>
  <c r="M203" i="11" s="1"/>
  <c r="I195" i="11"/>
  <c r="N195" i="11" s="1"/>
  <c r="J195" i="11"/>
  <c r="O195" i="11" s="1"/>
  <c r="K195" i="11"/>
  <c r="L195" i="11"/>
  <c r="Q195" i="11" s="1"/>
  <c r="H195" i="11"/>
  <c r="M195" i="11" s="1"/>
  <c r="K187" i="11"/>
  <c r="P187" i="11" s="1"/>
  <c r="I187" i="11"/>
  <c r="N187" i="11" s="1"/>
  <c r="J187" i="11"/>
  <c r="O187" i="11" s="1"/>
  <c r="L187" i="11"/>
  <c r="Q187" i="11" s="1"/>
  <c r="H187" i="11"/>
  <c r="M187" i="11" s="1"/>
  <c r="I179" i="11"/>
  <c r="N179" i="11" s="1"/>
  <c r="J179" i="11"/>
  <c r="K179" i="11"/>
  <c r="P179" i="11" s="1"/>
  <c r="H179" i="11"/>
  <c r="M179" i="11" s="1"/>
  <c r="L179" i="11"/>
  <c r="H171" i="11"/>
  <c r="M171" i="11" s="1"/>
  <c r="I171" i="11"/>
  <c r="N171" i="11" s="1"/>
  <c r="J171" i="11"/>
  <c r="O171" i="11" s="1"/>
  <c r="K171" i="11"/>
  <c r="P171" i="11" s="1"/>
  <c r="L171" i="11"/>
  <c r="H163" i="11"/>
  <c r="M163" i="11" s="1"/>
  <c r="I163" i="11"/>
  <c r="N163" i="11" s="1"/>
  <c r="J163" i="11"/>
  <c r="O163" i="11" s="1"/>
  <c r="K163" i="11"/>
  <c r="P163" i="11" s="1"/>
  <c r="L163" i="11"/>
  <c r="Q163" i="11" s="1"/>
  <c r="H155" i="11"/>
  <c r="M155" i="11" s="1"/>
  <c r="I155" i="11"/>
  <c r="N155" i="11" s="1"/>
  <c r="J155" i="11"/>
  <c r="O155" i="11" s="1"/>
  <c r="K155" i="11"/>
  <c r="P155" i="11" s="1"/>
  <c r="L155" i="11"/>
  <c r="Q155" i="11" s="1"/>
  <c r="H147" i="11"/>
  <c r="M147" i="11" s="1"/>
  <c r="I147" i="11"/>
  <c r="N147" i="11" s="1"/>
  <c r="J147" i="11"/>
  <c r="O147" i="11" s="1"/>
  <c r="K147" i="11"/>
  <c r="P147" i="11" s="1"/>
  <c r="L147" i="11"/>
  <c r="H139" i="11"/>
  <c r="M139" i="11" s="1"/>
  <c r="I139" i="11"/>
  <c r="N139" i="11" s="1"/>
  <c r="J139" i="11"/>
  <c r="O139" i="11" s="1"/>
  <c r="K139" i="11"/>
  <c r="L139" i="11"/>
  <c r="Q139" i="11" s="1"/>
  <c r="P132" i="11"/>
  <c r="H131" i="11"/>
  <c r="M131" i="11" s="1"/>
  <c r="I131" i="11"/>
  <c r="N131" i="11" s="1"/>
  <c r="J131" i="11"/>
  <c r="O131" i="11" s="1"/>
  <c r="K131" i="11"/>
  <c r="P131" i="11" s="1"/>
  <c r="L131" i="11"/>
  <c r="H123" i="11"/>
  <c r="M123" i="11" s="1"/>
  <c r="I123" i="11"/>
  <c r="J123" i="11"/>
  <c r="K123" i="11"/>
  <c r="L123" i="11"/>
  <c r="H115" i="11"/>
  <c r="M115" i="11" s="1"/>
  <c r="I115" i="11"/>
  <c r="N115" i="11" s="1"/>
  <c r="J115" i="11"/>
  <c r="O115" i="11" s="1"/>
  <c r="K115" i="11"/>
  <c r="P115" i="11" s="1"/>
  <c r="L115" i="11"/>
  <c r="H107" i="11"/>
  <c r="M107" i="11" s="1"/>
  <c r="I107" i="11"/>
  <c r="N107" i="11" s="1"/>
  <c r="J107" i="11"/>
  <c r="K107" i="11"/>
  <c r="P107" i="11" s="1"/>
  <c r="L107" i="11"/>
  <c r="Q107" i="11" s="1"/>
  <c r="H99" i="11"/>
  <c r="M99" i="11" s="1"/>
  <c r="I99" i="11"/>
  <c r="N99" i="11" s="1"/>
  <c r="J99" i="11"/>
  <c r="O99" i="11" s="1"/>
  <c r="K99" i="11"/>
  <c r="P99" i="11" s="1"/>
  <c r="L99" i="11"/>
  <c r="J206" i="11"/>
  <c r="O206" i="11" s="1"/>
  <c r="K206" i="11"/>
  <c r="P206" i="11" s="1"/>
  <c r="L206" i="11"/>
  <c r="H206" i="11"/>
  <c r="M206" i="11" s="1"/>
  <c r="I206" i="11"/>
  <c r="N206" i="11" s="1"/>
  <c r="J198" i="11"/>
  <c r="O198" i="11" s="1"/>
  <c r="K198" i="11"/>
  <c r="P198" i="11" s="1"/>
  <c r="L198" i="11"/>
  <c r="H198" i="11"/>
  <c r="M198" i="11" s="1"/>
  <c r="I198" i="11"/>
  <c r="N198" i="11" s="1"/>
  <c r="H190" i="11"/>
  <c r="M190" i="11" s="1"/>
  <c r="L190" i="11"/>
  <c r="Q190" i="11" s="1"/>
  <c r="I190" i="11"/>
  <c r="N190" i="11" s="1"/>
  <c r="J190" i="11"/>
  <c r="O190" i="11" s="1"/>
  <c r="K190" i="11"/>
  <c r="P190" i="11" s="1"/>
  <c r="H182" i="11"/>
  <c r="M182" i="11" s="1"/>
  <c r="L182" i="11"/>
  <c r="Q182" i="11" s="1"/>
  <c r="I182" i="11"/>
  <c r="N182" i="11" s="1"/>
  <c r="J182" i="11"/>
  <c r="O182" i="11" s="1"/>
  <c r="K182" i="11"/>
  <c r="P182" i="11" s="1"/>
  <c r="H174" i="11"/>
  <c r="M174" i="11" s="1"/>
  <c r="J174" i="11"/>
  <c r="K174" i="11"/>
  <c r="L174" i="11"/>
  <c r="I174" i="11"/>
  <c r="H166" i="11"/>
  <c r="M166" i="11" s="1"/>
  <c r="I166" i="11"/>
  <c r="N166" i="11" s="1"/>
  <c r="J166" i="11"/>
  <c r="O166" i="11" s="1"/>
  <c r="K166" i="11"/>
  <c r="L166" i="11"/>
  <c r="Q166" i="11" s="1"/>
  <c r="H158" i="11"/>
  <c r="M158" i="11" s="1"/>
  <c r="I158" i="11"/>
  <c r="N158" i="11" s="1"/>
  <c r="J158" i="11"/>
  <c r="O158" i="11" s="1"/>
  <c r="K158" i="11"/>
  <c r="P158" i="11" s="1"/>
  <c r="L158" i="11"/>
  <c r="Q158" i="11" s="1"/>
  <c r="H150" i="11"/>
  <c r="M150" i="11" s="1"/>
  <c r="I150" i="11"/>
  <c r="N150" i="11" s="1"/>
  <c r="J150" i="11"/>
  <c r="O150" i="11" s="1"/>
  <c r="K150" i="11"/>
  <c r="P150" i="11" s="1"/>
  <c r="L150" i="11"/>
  <c r="Q150" i="11" s="1"/>
  <c r="H142" i="11"/>
  <c r="M142" i="11" s="1"/>
  <c r="I142" i="11"/>
  <c r="N142" i="11" s="1"/>
  <c r="J142" i="11"/>
  <c r="O142" i="11" s="1"/>
  <c r="K142" i="11"/>
  <c r="P142" i="11" s="1"/>
  <c r="L142" i="11"/>
  <c r="Q142" i="11" s="1"/>
  <c r="H134" i="11"/>
  <c r="M134" i="11" s="1"/>
  <c r="I134" i="11"/>
  <c r="N134" i="11" s="1"/>
  <c r="J134" i="11"/>
  <c r="O134" i="11" s="1"/>
  <c r="K134" i="11"/>
  <c r="L134" i="11"/>
  <c r="H126" i="11"/>
  <c r="M126" i="11" s="1"/>
  <c r="I126" i="11"/>
  <c r="N126" i="11" s="1"/>
  <c r="J126" i="11"/>
  <c r="O126" i="11" s="1"/>
  <c r="K126" i="11"/>
  <c r="L126" i="11"/>
  <c r="H118" i="11"/>
  <c r="M118" i="11" s="1"/>
  <c r="I118" i="11"/>
  <c r="N118" i="11" s="1"/>
  <c r="J118" i="11"/>
  <c r="O118" i="11" s="1"/>
  <c r="K118" i="11"/>
  <c r="L118" i="11"/>
  <c r="H110" i="11"/>
  <c r="M110" i="11" s="1"/>
  <c r="I110" i="11"/>
  <c r="N110" i="11" s="1"/>
  <c r="J110" i="11"/>
  <c r="O110" i="11" s="1"/>
  <c r="K110" i="11"/>
  <c r="P110" i="11" s="1"/>
  <c r="L110" i="11"/>
  <c r="H102" i="11"/>
  <c r="M102" i="11" s="1"/>
  <c r="I102" i="11"/>
  <c r="N102" i="11" s="1"/>
  <c r="J102" i="11"/>
  <c r="O102" i="11" s="1"/>
  <c r="K102" i="11"/>
  <c r="P102" i="11" s="1"/>
  <c r="L102" i="11"/>
  <c r="Q102" i="11" s="1"/>
  <c r="M94" i="11"/>
  <c r="K94" i="11"/>
  <c r="I94" i="11"/>
  <c r="J94" i="11"/>
  <c r="L94" i="11"/>
  <c r="H94" i="11"/>
  <c r="N89" i="11"/>
  <c r="K89" i="11"/>
  <c r="M86" i="11"/>
  <c r="K86" i="11"/>
  <c r="L86" i="11"/>
  <c r="I86" i="11"/>
  <c r="H86" i="11"/>
  <c r="J86" i="11"/>
  <c r="K78" i="11"/>
  <c r="L78" i="11"/>
  <c r="I78" i="11"/>
  <c r="J78" i="11"/>
  <c r="H78" i="11"/>
  <c r="M78" i="11" s="1"/>
  <c r="K70" i="11"/>
  <c r="L70" i="11"/>
  <c r="I70" i="11"/>
  <c r="H70" i="11"/>
  <c r="M70" i="11" s="1"/>
  <c r="J70" i="11"/>
  <c r="K62" i="11"/>
  <c r="L62" i="11"/>
  <c r="I62" i="11"/>
  <c r="H62" i="11"/>
  <c r="M62" i="11" s="1"/>
  <c r="J62" i="11"/>
  <c r="K54" i="11"/>
  <c r="L54" i="11"/>
  <c r="I54" i="11"/>
  <c r="H54" i="11"/>
  <c r="M54" i="11" s="1"/>
  <c r="J54" i="11"/>
  <c r="N49" i="11"/>
  <c r="K49" i="11"/>
  <c r="K46" i="11"/>
  <c r="L46" i="11"/>
  <c r="I46" i="11"/>
  <c r="H46" i="11"/>
  <c r="M46" i="11" s="1"/>
  <c r="J46" i="11"/>
  <c r="K38" i="11"/>
  <c r="L38" i="11"/>
  <c r="I38" i="11"/>
  <c r="H38" i="11"/>
  <c r="M38" i="11" s="1"/>
  <c r="J38" i="11"/>
  <c r="K30" i="11"/>
  <c r="L30" i="11"/>
  <c r="Q30" i="11" s="1"/>
  <c r="I30" i="11"/>
  <c r="N30" i="11" s="1"/>
  <c r="H30" i="11"/>
  <c r="M30" i="11" s="1"/>
  <c r="J30" i="11"/>
  <c r="O30" i="11" s="1"/>
  <c r="K22" i="11"/>
  <c r="L22" i="11"/>
  <c r="I22" i="11"/>
  <c r="N22" i="11" s="1"/>
  <c r="H22" i="11"/>
  <c r="M22" i="11" s="1"/>
  <c r="J22" i="11"/>
  <c r="O22" i="11" s="1"/>
  <c r="M14" i="11"/>
  <c r="K14" i="11"/>
  <c r="L14" i="11"/>
  <c r="I14" i="11"/>
  <c r="H14" i="11"/>
  <c r="J14" i="11"/>
  <c r="O14" i="11" s="1"/>
  <c r="M245" i="11"/>
  <c r="H245" i="11"/>
  <c r="I245" i="11"/>
  <c r="J245" i="11"/>
  <c r="O245" i="11" s="1"/>
  <c r="K245" i="11"/>
  <c r="L245" i="11"/>
  <c r="H237" i="11"/>
  <c r="M237" i="11" s="1"/>
  <c r="I237" i="11"/>
  <c r="J237" i="11"/>
  <c r="K237" i="11"/>
  <c r="P237" i="11" s="1"/>
  <c r="L237" i="11"/>
  <c r="Q237" i="11" s="1"/>
  <c r="H229" i="11"/>
  <c r="M229" i="11" s="1"/>
  <c r="I229" i="11"/>
  <c r="J229" i="11"/>
  <c r="K229" i="11"/>
  <c r="L229" i="11"/>
  <c r="J254" i="11"/>
  <c r="O254" i="11" s="1"/>
  <c r="K254" i="11"/>
  <c r="L254" i="11"/>
  <c r="H254" i="11"/>
  <c r="M254" i="11" s="1"/>
  <c r="I254" i="11"/>
  <c r="N254" i="11" s="1"/>
  <c r="J238" i="11"/>
  <c r="K238" i="11"/>
  <c r="L238" i="11"/>
  <c r="H238" i="11"/>
  <c r="M238" i="11" s="1"/>
  <c r="I238" i="11"/>
  <c r="J214" i="11"/>
  <c r="O214" i="11" s="1"/>
  <c r="K214" i="11"/>
  <c r="P214" i="11" s="1"/>
  <c r="L214" i="11"/>
  <c r="H214" i="11"/>
  <c r="M214" i="11" s="1"/>
  <c r="I214" i="11"/>
  <c r="N214" i="11" s="1"/>
  <c r="M257" i="11"/>
  <c r="K257" i="11"/>
  <c r="L257" i="11"/>
  <c r="H257" i="11"/>
  <c r="I257" i="11"/>
  <c r="J257" i="11"/>
  <c r="O257" i="11" s="1"/>
  <c r="K249" i="11"/>
  <c r="L249" i="11"/>
  <c r="H249" i="11"/>
  <c r="M249" i="11" s="1"/>
  <c r="I249" i="11"/>
  <c r="N249" i="11" s="1"/>
  <c r="J249" i="11"/>
  <c r="O249" i="11" s="1"/>
  <c r="M241" i="11"/>
  <c r="K241" i="11"/>
  <c r="L241" i="11"/>
  <c r="H241" i="11"/>
  <c r="I241" i="11"/>
  <c r="J241" i="11"/>
  <c r="O241" i="11" s="1"/>
  <c r="M233" i="11"/>
  <c r="K233" i="11"/>
  <c r="L233" i="11"/>
  <c r="H233" i="11"/>
  <c r="I233" i="11"/>
  <c r="J233" i="11"/>
  <c r="O233" i="11" s="1"/>
  <c r="M225" i="11"/>
  <c r="K225" i="11"/>
  <c r="L225" i="11"/>
  <c r="H225" i="11"/>
  <c r="I225" i="11"/>
  <c r="J225" i="11"/>
  <c r="O225" i="11" s="1"/>
  <c r="K217" i="11"/>
  <c r="P217" i="11" s="1"/>
  <c r="L217" i="11"/>
  <c r="Q217" i="11" s="1"/>
  <c r="H217" i="11"/>
  <c r="M217" i="11" s="1"/>
  <c r="I217" i="11"/>
  <c r="N217" i="11" s="1"/>
  <c r="J217" i="11"/>
  <c r="O217" i="11" s="1"/>
  <c r="K209" i="11"/>
  <c r="L209" i="11"/>
  <c r="H209" i="11"/>
  <c r="M209" i="11" s="1"/>
  <c r="I209" i="11"/>
  <c r="N209" i="11" s="1"/>
  <c r="J209" i="11"/>
  <c r="O209" i="11" s="1"/>
  <c r="K201" i="11"/>
  <c r="P201" i="11" s="1"/>
  <c r="L201" i="11"/>
  <c r="Q201" i="11" s="1"/>
  <c r="H201" i="11"/>
  <c r="M201" i="11" s="1"/>
  <c r="I201" i="11"/>
  <c r="N201" i="11" s="1"/>
  <c r="J201" i="11"/>
  <c r="O201" i="11" s="1"/>
  <c r="J193" i="11"/>
  <c r="O193" i="11" s="1"/>
  <c r="K193" i="11"/>
  <c r="L193" i="11"/>
  <c r="H193" i="11"/>
  <c r="M193" i="11" s="1"/>
  <c r="I193" i="11"/>
  <c r="N193" i="11" s="1"/>
  <c r="I185" i="11"/>
  <c r="N185" i="11" s="1"/>
  <c r="H185" i="11"/>
  <c r="M185" i="11" s="1"/>
  <c r="J185" i="11"/>
  <c r="O185" i="11" s="1"/>
  <c r="K185" i="11"/>
  <c r="P185" i="11" s="1"/>
  <c r="L185" i="11"/>
  <c r="Q185" i="11" s="1"/>
  <c r="I177" i="11"/>
  <c r="N177" i="11" s="1"/>
  <c r="K177" i="11"/>
  <c r="P177" i="11" s="1"/>
  <c r="L177" i="11"/>
  <c r="J177" i="11"/>
  <c r="O177" i="11" s="1"/>
  <c r="H177" i="11"/>
  <c r="M177" i="11" s="1"/>
  <c r="I169" i="11"/>
  <c r="N169" i="11" s="1"/>
  <c r="J169" i="11"/>
  <c r="O169" i="11" s="1"/>
  <c r="K169" i="11"/>
  <c r="P169" i="11" s="1"/>
  <c r="L169" i="11"/>
  <c r="Q169" i="11" s="1"/>
  <c r="H169" i="11"/>
  <c r="M169" i="11" s="1"/>
  <c r="I161" i="11"/>
  <c r="N161" i="11" s="1"/>
  <c r="J161" i="11"/>
  <c r="O161" i="11" s="1"/>
  <c r="K161" i="11"/>
  <c r="P161" i="11" s="1"/>
  <c r="L161" i="11"/>
  <c r="Q161" i="11" s="1"/>
  <c r="H161" i="11"/>
  <c r="M161" i="11" s="1"/>
  <c r="I153" i="11"/>
  <c r="N153" i="11" s="1"/>
  <c r="J153" i="11"/>
  <c r="O153" i="11" s="1"/>
  <c r="K153" i="11"/>
  <c r="P153" i="11" s="1"/>
  <c r="L153" i="11"/>
  <c r="H153" i="11"/>
  <c r="M153" i="11" s="1"/>
  <c r="I145" i="11"/>
  <c r="N145" i="11" s="1"/>
  <c r="J145" i="11"/>
  <c r="O145" i="11" s="1"/>
  <c r="K145" i="11"/>
  <c r="P145" i="11" s="1"/>
  <c r="L145" i="11"/>
  <c r="Q145" i="11" s="1"/>
  <c r="H145" i="11"/>
  <c r="M145" i="11" s="1"/>
  <c r="H261" i="11"/>
  <c r="M261" i="11" s="1"/>
  <c r="I261" i="11"/>
  <c r="N261" i="11" s="1"/>
  <c r="J261" i="11"/>
  <c r="K261" i="11"/>
  <c r="L261" i="11"/>
  <c r="J262" i="11"/>
  <c r="K262" i="11"/>
  <c r="L262" i="11"/>
  <c r="H262" i="11"/>
  <c r="M262" i="11" s="1"/>
  <c r="I262" i="11"/>
  <c r="N262" i="11" s="1"/>
  <c r="M222" i="11"/>
  <c r="J222" i="11"/>
  <c r="O222" i="11" s="1"/>
  <c r="K222" i="11"/>
  <c r="L222" i="11"/>
  <c r="H222" i="11"/>
  <c r="I222" i="11"/>
  <c r="L260" i="11"/>
  <c r="H260" i="11"/>
  <c r="M260" i="11" s="1"/>
  <c r="I260" i="11"/>
  <c r="J260" i="11"/>
  <c r="K260" i="11"/>
  <c r="L252" i="11"/>
  <c r="H252" i="11"/>
  <c r="M252" i="11" s="1"/>
  <c r="I252" i="11"/>
  <c r="N252" i="11" s="1"/>
  <c r="J252" i="11"/>
  <c r="O252" i="11" s="1"/>
  <c r="K252" i="11"/>
  <c r="L244" i="11"/>
  <c r="H244" i="11"/>
  <c r="M244" i="11" s="1"/>
  <c r="I244" i="11"/>
  <c r="J244" i="11"/>
  <c r="K244" i="11"/>
  <c r="L236" i="11"/>
  <c r="Q236" i="11" s="1"/>
  <c r="H236" i="11"/>
  <c r="M236" i="11" s="1"/>
  <c r="I236" i="11"/>
  <c r="N236" i="11" s="1"/>
  <c r="J236" i="11"/>
  <c r="O236" i="11" s="1"/>
  <c r="K236" i="11"/>
  <c r="P236" i="11" s="1"/>
  <c r="M228" i="11"/>
  <c r="L228" i="11"/>
  <c r="H228" i="11"/>
  <c r="I228" i="11"/>
  <c r="J228" i="11"/>
  <c r="O228" i="11" s="1"/>
  <c r="K228" i="11"/>
  <c r="L220" i="11"/>
  <c r="H220" i="11"/>
  <c r="M220" i="11" s="1"/>
  <c r="I220" i="11"/>
  <c r="N220" i="11" s="1"/>
  <c r="J220" i="11"/>
  <c r="K220" i="11"/>
  <c r="L212" i="11"/>
  <c r="Q212" i="11" s="1"/>
  <c r="H212" i="11"/>
  <c r="M212" i="11" s="1"/>
  <c r="I212" i="11"/>
  <c r="N212" i="11" s="1"/>
  <c r="J212" i="11"/>
  <c r="O212" i="11" s="1"/>
  <c r="K212" i="11"/>
  <c r="P212" i="11" s="1"/>
  <c r="L204" i="11"/>
  <c r="Q204" i="11" s="1"/>
  <c r="H204" i="11"/>
  <c r="M204" i="11" s="1"/>
  <c r="I204" i="11"/>
  <c r="N204" i="11" s="1"/>
  <c r="J204" i="11"/>
  <c r="O204" i="11" s="1"/>
  <c r="K204" i="11"/>
  <c r="P204" i="11" s="1"/>
  <c r="L196" i="11"/>
  <c r="Q196" i="11" s="1"/>
  <c r="H196" i="11"/>
  <c r="M196" i="11" s="1"/>
  <c r="I196" i="11"/>
  <c r="N196" i="11" s="1"/>
  <c r="J196" i="11"/>
  <c r="O196" i="11" s="1"/>
  <c r="K196" i="11"/>
  <c r="P196" i="11" s="1"/>
  <c r="J188" i="11"/>
  <c r="O188" i="11" s="1"/>
  <c r="H188" i="11"/>
  <c r="M188" i="11" s="1"/>
  <c r="I188" i="11"/>
  <c r="N188" i="11" s="1"/>
  <c r="K188" i="11"/>
  <c r="P188" i="11" s="1"/>
  <c r="L188" i="11"/>
  <c r="Q188" i="11" s="1"/>
  <c r="Q184" i="11"/>
  <c r="J180" i="11"/>
  <c r="O180" i="11" s="1"/>
  <c r="L180" i="11"/>
  <c r="Q180" i="11" s="1"/>
  <c r="H180" i="11"/>
  <c r="M180" i="11" s="1"/>
  <c r="I180" i="11"/>
  <c r="N180" i="11" s="1"/>
  <c r="K180" i="11"/>
  <c r="P180" i="11" s="1"/>
  <c r="J172" i="11"/>
  <c r="O172" i="11" s="1"/>
  <c r="L172" i="11"/>
  <c r="H172" i="11"/>
  <c r="M172" i="11" s="1"/>
  <c r="I172" i="11"/>
  <c r="N172" i="11" s="1"/>
  <c r="K172" i="11"/>
  <c r="P172" i="11" s="1"/>
  <c r="J164" i="11"/>
  <c r="O164" i="11" s="1"/>
  <c r="K164" i="11"/>
  <c r="P164" i="11" s="1"/>
  <c r="L164" i="11"/>
  <c r="Q164" i="11" s="1"/>
  <c r="H164" i="11"/>
  <c r="M164" i="11" s="1"/>
  <c r="I164" i="11"/>
  <c r="N164" i="11" s="1"/>
  <c r="Q160" i="11"/>
  <c r="J156" i="11"/>
  <c r="O156" i="11" s="1"/>
  <c r="K156" i="11"/>
  <c r="P156" i="11" s="1"/>
  <c r="L156" i="11"/>
  <c r="Q156" i="11" s="1"/>
  <c r="H156" i="11"/>
  <c r="M156" i="11" s="1"/>
  <c r="I156" i="11"/>
  <c r="N156" i="11" s="1"/>
  <c r="J148" i="11"/>
  <c r="O148" i="11" s="1"/>
  <c r="K148" i="11"/>
  <c r="P148" i="11" s="1"/>
  <c r="L148" i="11"/>
  <c r="Q148" i="11" s="1"/>
  <c r="H148" i="11"/>
  <c r="M148" i="11" s="1"/>
  <c r="I148" i="11"/>
  <c r="N148" i="11" s="1"/>
  <c r="J140" i="11"/>
  <c r="O140" i="11" s="1"/>
  <c r="K140" i="11"/>
  <c r="P140" i="11" s="1"/>
  <c r="L140" i="11"/>
  <c r="Q140" i="11" s="1"/>
  <c r="H140" i="11"/>
  <c r="M140" i="11" s="1"/>
  <c r="I140" i="11"/>
  <c r="N140" i="11" s="1"/>
  <c r="J132" i="11"/>
  <c r="O132" i="11" s="1"/>
  <c r="K132" i="11"/>
  <c r="L132" i="11"/>
  <c r="H132" i="11"/>
  <c r="M132" i="11" s="1"/>
  <c r="I132" i="11"/>
  <c r="N132" i="11" s="1"/>
  <c r="M124" i="11"/>
  <c r="J124" i="11"/>
  <c r="O124" i="11" s="1"/>
  <c r="K124" i="11"/>
  <c r="L124" i="11"/>
  <c r="H124" i="11"/>
  <c r="I124" i="11"/>
  <c r="J116" i="11"/>
  <c r="O116" i="11" s="1"/>
  <c r="K116" i="11"/>
  <c r="P116" i="11" s="1"/>
  <c r="L116" i="11"/>
  <c r="H116" i="11"/>
  <c r="M116" i="11" s="1"/>
  <c r="I116" i="11"/>
  <c r="N116" i="11" s="1"/>
  <c r="J108" i="11"/>
  <c r="O108" i="11" s="1"/>
  <c r="K108" i="11"/>
  <c r="P108" i="11" s="1"/>
  <c r="L108" i="11"/>
  <c r="Q108" i="11" s="1"/>
  <c r="H108" i="11"/>
  <c r="M108" i="11" s="1"/>
  <c r="I108" i="11"/>
  <c r="N108" i="11" s="1"/>
  <c r="J100" i="11"/>
  <c r="O100" i="11" s="1"/>
  <c r="K100" i="11"/>
  <c r="P100" i="11" s="1"/>
  <c r="L100" i="11"/>
  <c r="H100" i="11"/>
  <c r="M100" i="11" s="1"/>
  <c r="I100" i="11"/>
  <c r="N100" i="11" s="1"/>
  <c r="O227" i="11"/>
  <c r="M230" i="11"/>
  <c r="J230" i="11"/>
  <c r="O230" i="11" s="1"/>
  <c r="K230" i="11"/>
  <c r="L230" i="11"/>
  <c r="H230" i="11"/>
  <c r="I230" i="11"/>
  <c r="H255" i="11"/>
  <c r="M255" i="11" s="1"/>
  <c r="I255" i="11"/>
  <c r="N255" i="11" s="1"/>
  <c r="J255" i="11"/>
  <c r="O255" i="11" s="1"/>
  <c r="K255" i="11"/>
  <c r="L255" i="11"/>
  <c r="H247" i="11"/>
  <c r="M247" i="11" s="1"/>
  <c r="I247" i="11"/>
  <c r="N247" i="11" s="1"/>
  <c r="J247" i="11"/>
  <c r="O247" i="11" s="1"/>
  <c r="K247" i="11"/>
  <c r="L247" i="11"/>
  <c r="M239" i="11"/>
  <c r="H239" i="11"/>
  <c r="I239" i="11"/>
  <c r="J239" i="11"/>
  <c r="O239" i="11" s="1"/>
  <c r="K239" i="11"/>
  <c r="L239" i="11"/>
  <c r="O237" i="11"/>
  <c r="H231" i="11"/>
  <c r="M231" i="11" s="1"/>
  <c r="I231" i="11"/>
  <c r="N231" i="11" s="1"/>
  <c r="J231" i="11"/>
  <c r="O231" i="11" s="1"/>
  <c r="K231" i="11"/>
  <c r="P231" i="11" s="1"/>
  <c r="L231" i="11"/>
  <c r="Q231" i="11" s="1"/>
  <c r="M223" i="11"/>
  <c r="H223" i="11"/>
  <c r="I223" i="11"/>
  <c r="J223" i="11"/>
  <c r="O223" i="11" s="1"/>
  <c r="K223" i="11"/>
  <c r="L223" i="11"/>
  <c r="H215" i="11"/>
  <c r="M215" i="11" s="1"/>
  <c r="I215" i="11"/>
  <c r="N215" i="11" s="1"/>
  <c r="J215" i="11"/>
  <c r="O215" i="11" s="1"/>
  <c r="K215" i="11"/>
  <c r="P215" i="11" s="1"/>
  <c r="L215" i="11"/>
  <c r="Q215" i="11" s="1"/>
  <c r="H207" i="11"/>
  <c r="M207" i="11" s="1"/>
  <c r="I207" i="11"/>
  <c r="N207" i="11" s="1"/>
  <c r="J207" i="11"/>
  <c r="O207" i="11" s="1"/>
  <c r="K207" i="11"/>
  <c r="P207" i="11" s="1"/>
  <c r="L207" i="11"/>
  <c r="Q207" i="11" s="1"/>
  <c r="H199" i="11"/>
  <c r="M199" i="11" s="1"/>
  <c r="I199" i="11"/>
  <c r="N199" i="11" s="1"/>
  <c r="J199" i="11"/>
  <c r="O199" i="11" s="1"/>
  <c r="K199" i="11"/>
  <c r="P199" i="11" s="1"/>
  <c r="L199" i="11"/>
  <c r="Q199" i="11" s="1"/>
  <c r="M191" i="11"/>
  <c r="K191" i="11"/>
  <c r="P191" i="11" s="1"/>
  <c r="J191" i="11"/>
  <c r="O191" i="11" s="1"/>
  <c r="L191" i="11"/>
  <c r="Q191" i="11" s="1"/>
  <c r="H191" i="11"/>
  <c r="I191" i="11"/>
  <c r="N191" i="11" s="1"/>
  <c r="K183" i="11"/>
  <c r="P183" i="11" s="1"/>
  <c r="H183" i="11"/>
  <c r="M183" i="11" s="1"/>
  <c r="I183" i="11"/>
  <c r="N183" i="11" s="1"/>
  <c r="J183" i="11"/>
  <c r="O183" i="11" s="1"/>
  <c r="L183" i="11"/>
  <c r="Q183" i="11" s="1"/>
  <c r="Q179" i="11"/>
  <c r="M175" i="11"/>
  <c r="K175" i="11"/>
  <c r="I175" i="11"/>
  <c r="H175" i="11"/>
  <c r="J175" i="11"/>
  <c r="O175" i="11" s="1"/>
  <c r="L175" i="11"/>
  <c r="K167" i="11"/>
  <c r="P167" i="11" s="1"/>
  <c r="L167" i="11"/>
  <c r="I167" i="11"/>
  <c r="N167" i="11" s="1"/>
  <c r="J167" i="11"/>
  <c r="O167" i="11" s="1"/>
  <c r="H167" i="11"/>
  <c r="M167" i="11" s="1"/>
  <c r="K159" i="11"/>
  <c r="P159" i="11" s="1"/>
  <c r="L159" i="11"/>
  <c r="Q159" i="11" s="1"/>
  <c r="I159" i="11"/>
  <c r="N159" i="11" s="1"/>
  <c r="J159" i="11"/>
  <c r="O159" i="11" s="1"/>
  <c r="H159" i="11"/>
  <c r="M159" i="11" s="1"/>
  <c r="P152" i="11"/>
  <c r="K151" i="11"/>
  <c r="P151" i="11" s="1"/>
  <c r="L151" i="11"/>
  <c r="Q151" i="11" s="1"/>
  <c r="I151" i="11"/>
  <c r="N151" i="11" s="1"/>
  <c r="J151" i="11"/>
  <c r="O151" i="11" s="1"/>
  <c r="H151" i="11"/>
  <c r="M151" i="11" s="1"/>
  <c r="Q147" i="11"/>
  <c r="K143" i="11"/>
  <c r="P143" i="11" s="1"/>
  <c r="L143" i="11"/>
  <c r="I143" i="11"/>
  <c r="N143" i="11" s="1"/>
  <c r="J143" i="11"/>
  <c r="O143" i="11" s="1"/>
  <c r="H143" i="11"/>
  <c r="M143" i="11" s="1"/>
  <c r="K135" i="11"/>
  <c r="L135" i="11"/>
  <c r="I135" i="11"/>
  <c r="J135" i="11"/>
  <c r="H135" i="11"/>
  <c r="M135" i="11" s="1"/>
  <c r="K127" i="11"/>
  <c r="P127" i="11" s="1"/>
  <c r="L127" i="11"/>
  <c r="Q127" i="11" s="1"/>
  <c r="I127" i="11"/>
  <c r="N127" i="11" s="1"/>
  <c r="J127" i="11"/>
  <c r="O127" i="11" s="1"/>
  <c r="H127" i="11"/>
  <c r="M127" i="11" s="1"/>
  <c r="P120" i="11"/>
  <c r="K119" i="11"/>
  <c r="P119" i="11" s="1"/>
  <c r="L119" i="11"/>
  <c r="I119" i="11"/>
  <c r="N119" i="11" s="1"/>
  <c r="J119" i="11"/>
  <c r="O119" i="11" s="1"/>
  <c r="H119" i="11"/>
  <c r="M119" i="11" s="1"/>
  <c r="K111" i="11"/>
  <c r="P111" i="11" s="1"/>
  <c r="L111" i="11"/>
  <c r="I111" i="11"/>
  <c r="N111" i="11" s="1"/>
  <c r="J111" i="11"/>
  <c r="O111" i="11" s="1"/>
  <c r="H111" i="11"/>
  <c r="M111" i="11" s="1"/>
  <c r="K103" i="11"/>
  <c r="P103" i="11" s="1"/>
  <c r="L103" i="11"/>
  <c r="Q103" i="11" s="1"/>
  <c r="I103" i="11"/>
  <c r="N103" i="11" s="1"/>
  <c r="J103" i="11"/>
  <c r="H103" i="11"/>
  <c r="M103" i="11" s="1"/>
  <c r="J95" i="11"/>
  <c r="L95" i="11"/>
  <c r="H95" i="11"/>
  <c r="M95" i="11" s="1"/>
  <c r="I95" i="11"/>
  <c r="K95" i="11"/>
  <c r="J246" i="11"/>
  <c r="O246" i="11" s="1"/>
  <c r="K246" i="11"/>
  <c r="L246" i="11"/>
  <c r="H246" i="11"/>
  <c r="M246" i="11" s="1"/>
  <c r="I246" i="11"/>
  <c r="N246" i="11" s="1"/>
  <c r="H258" i="11"/>
  <c r="M258" i="11" s="1"/>
  <c r="I258" i="11"/>
  <c r="J258" i="11"/>
  <c r="K258" i="11"/>
  <c r="L258" i="11"/>
  <c r="H250" i="11"/>
  <c r="M250" i="11" s="1"/>
  <c r="I250" i="11"/>
  <c r="N250" i="11" s="1"/>
  <c r="J250" i="11"/>
  <c r="O250" i="11" s="1"/>
  <c r="K250" i="11"/>
  <c r="L250" i="11"/>
  <c r="H242" i="11"/>
  <c r="M242" i="11" s="1"/>
  <c r="I242" i="11"/>
  <c r="J242" i="11"/>
  <c r="K242" i="11"/>
  <c r="L242" i="11"/>
  <c r="N237" i="11"/>
  <c r="H234" i="11"/>
  <c r="M234" i="11" s="1"/>
  <c r="I234" i="11"/>
  <c r="N234" i="11" s="1"/>
  <c r="J234" i="11"/>
  <c r="O234" i="11" s="1"/>
  <c r="K234" i="11"/>
  <c r="P234" i="11" s="1"/>
  <c r="L234" i="11"/>
  <c r="Q234" i="11" s="1"/>
  <c r="H226" i="11"/>
  <c r="M226" i="11" s="1"/>
  <c r="I226" i="11"/>
  <c r="N226" i="11" s="1"/>
  <c r="J226" i="11"/>
  <c r="O226" i="11" s="1"/>
  <c r="K226" i="11"/>
  <c r="P226" i="11" s="1"/>
  <c r="L226" i="11"/>
  <c r="H218" i="11"/>
  <c r="M218" i="11" s="1"/>
  <c r="I218" i="11"/>
  <c r="N218" i="11" s="1"/>
  <c r="J218" i="11"/>
  <c r="O218" i="11" s="1"/>
  <c r="K218" i="11"/>
  <c r="P218" i="11" s="1"/>
  <c r="L218" i="11"/>
  <c r="Q218" i="11" s="1"/>
  <c r="O216" i="11"/>
  <c r="H210" i="11"/>
  <c r="M210" i="11" s="1"/>
  <c r="I210" i="11"/>
  <c r="N210" i="11" s="1"/>
  <c r="J210" i="11"/>
  <c r="O210" i="11" s="1"/>
  <c r="K210" i="11"/>
  <c r="P210" i="11" s="1"/>
  <c r="L210" i="11"/>
  <c r="Q206" i="11"/>
  <c r="P203" i="11"/>
  <c r="H202" i="11"/>
  <c r="M202" i="11" s="1"/>
  <c r="I202" i="11"/>
  <c r="N202" i="11" s="1"/>
  <c r="J202" i="11"/>
  <c r="O202" i="11" s="1"/>
  <c r="K202" i="11"/>
  <c r="P202" i="11" s="1"/>
  <c r="L202" i="11"/>
  <c r="Q202" i="11" s="1"/>
  <c r="O200" i="11"/>
  <c r="Q198" i="11"/>
  <c r="P195" i="11"/>
  <c r="H194" i="11"/>
  <c r="M194" i="11" s="1"/>
  <c r="I194" i="11"/>
  <c r="N194" i="11" s="1"/>
  <c r="J194" i="11"/>
  <c r="O194" i="11" s="1"/>
  <c r="K194" i="11"/>
  <c r="P194" i="11" s="1"/>
  <c r="L194" i="11"/>
  <c r="Q194" i="11" s="1"/>
  <c r="L186" i="11"/>
  <c r="Q186" i="11" s="1"/>
  <c r="H186" i="11"/>
  <c r="M186" i="11" s="1"/>
  <c r="I186" i="11"/>
  <c r="N186" i="11" s="1"/>
  <c r="J186" i="11"/>
  <c r="O186" i="11" s="1"/>
  <c r="K186" i="11"/>
  <c r="P186" i="11" s="1"/>
  <c r="M178" i="11"/>
  <c r="L178" i="11"/>
  <c r="Q178" i="11" s="1"/>
  <c r="H178" i="11"/>
  <c r="J178" i="11"/>
  <c r="O178" i="11" s="1"/>
  <c r="I178" i="11"/>
  <c r="N178" i="11" s="1"/>
  <c r="K178" i="11"/>
  <c r="P178" i="11" s="1"/>
  <c r="L170" i="11"/>
  <c r="Q170" i="11" s="1"/>
  <c r="H170" i="11"/>
  <c r="M170" i="11" s="1"/>
  <c r="J170" i="11"/>
  <c r="O170" i="11" s="1"/>
  <c r="K170" i="11"/>
  <c r="P170" i="11" s="1"/>
  <c r="I170" i="11"/>
  <c r="N170" i="11" s="1"/>
  <c r="L162" i="11"/>
  <c r="Q162" i="11" s="1"/>
  <c r="H162" i="11"/>
  <c r="M162" i="11" s="1"/>
  <c r="J162" i="11"/>
  <c r="O162" i="11" s="1"/>
  <c r="K162" i="11"/>
  <c r="P162" i="11" s="1"/>
  <c r="I162" i="11"/>
  <c r="N162" i="11" s="1"/>
  <c r="O160" i="11"/>
  <c r="L154" i="11"/>
  <c r="Q154" i="11" s="1"/>
  <c r="H154" i="11"/>
  <c r="M154" i="11" s="1"/>
  <c r="J154" i="11"/>
  <c r="O154" i="11" s="1"/>
  <c r="K154" i="11"/>
  <c r="P154" i="11" s="1"/>
  <c r="I154" i="11"/>
  <c r="N154" i="11" s="1"/>
  <c r="L146" i="11"/>
  <c r="Q146" i="11" s="1"/>
  <c r="H146" i="11"/>
  <c r="M146" i="11" s="1"/>
  <c r="J146" i="11"/>
  <c r="O146" i="11" s="1"/>
  <c r="K146" i="11"/>
  <c r="P146" i="11" s="1"/>
  <c r="I146" i="11"/>
  <c r="N146" i="11" s="1"/>
  <c r="P139" i="11"/>
  <c r="L138" i="11"/>
  <c r="H138" i="11"/>
  <c r="M138" i="11" s="1"/>
  <c r="J138" i="11"/>
  <c r="O138" i="11" s="1"/>
  <c r="K138" i="11"/>
  <c r="P138" i="11" s="1"/>
  <c r="I138" i="11"/>
  <c r="N138" i="11" s="1"/>
  <c r="L130" i="11"/>
  <c r="H130" i="11"/>
  <c r="M130" i="11" s="1"/>
  <c r="J130" i="11"/>
  <c r="O130" i="11" s="1"/>
  <c r="K130" i="11"/>
  <c r="I130" i="11"/>
  <c r="N130" i="11" s="1"/>
  <c r="O128" i="11"/>
  <c r="L122" i="11"/>
  <c r="H122" i="11"/>
  <c r="M122" i="11" s="1"/>
  <c r="J122" i="11"/>
  <c r="O122" i="11" s="1"/>
  <c r="K122" i="11"/>
  <c r="I122" i="11"/>
  <c r="N122" i="11" s="1"/>
  <c r="L114" i="11"/>
  <c r="Q114" i="11" s="1"/>
  <c r="H114" i="11"/>
  <c r="M114" i="11" s="1"/>
  <c r="J114" i="11"/>
  <c r="O114" i="11" s="1"/>
  <c r="K114" i="11"/>
  <c r="P114" i="11" s="1"/>
  <c r="I114" i="11"/>
  <c r="N114" i="11" s="1"/>
  <c r="Q110" i="11"/>
  <c r="L106" i="11"/>
  <c r="H106" i="11"/>
  <c r="M106" i="11" s="1"/>
  <c r="J106" i="11"/>
  <c r="O106" i="11" s="1"/>
  <c r="K106" i="11"/>
  <c r="P106" i="11" s="1"/>
  <c r="I106" i="11"/>
  <c r="N106" i="11" s="1"/>
  <c r="O104" i="11"/>
  <c r="M98" i="11"/>
  <c r="L98" i="11"/>
  <c r="H98" i="11"/>
  <c r="J98" i="11"/>
  <c r="K98" i="11"/>
  <c r="I98" i="11"/>
  <c r="H213" i="11"/>
  <c r="M213" i="11" s="1"/>
  <c r="I213" i="11"/>
  <c r="N213" i="11" s="1"/>
  <c r="J213" i="11"/>
  <c r="O213" i="11" s="1"/>
  <c r="K213" i="11"/>
  <c r="L213" i="11"/>
  <c r="H205" i="11"/>
  <c r="M205" i="11" s="1"/>
  <c r="I205" i="11"/>
  <c r="N205" i="11" s="1"/>
  <c r="J205" i="11"/>
  <c r="O205" i="11" s="1"/>
  <c r="K205" i="11"/>
  <c r="P205" i="11" s="1"/>
  <c r="L205" i="11"/>
  <c r="Q205" i="11" s="1"/>
  <c r="O203" i="11"/>
  <c r="H197" i="11"/>
  <c r="M197" i="11" s="1"/>
  <c r="I197" i="11"/>
  <c r="N197" i="11" s="1"/>
  <c r="J197" i="11"/>
  <c r="O197" i="11" s="1"/>
  <c r="K197" i="11"/>
  <c r="P197" i="11" s="1"/>
  <c r="L197" i="11"/>
  <c r="Q197" i="11" s="1"/>
  <c r="N192" i="11"/>
  <c r="I189" i="11"/>
  <c r="N189" i="11" s="1"/>
  <c r="J189" i="11"/>
  <c r="O189" i="11" s="1"/>
  <c r="K189" i="11"/>
  <c r="P189" i="11" s="1"/>
  <c r="L189" i="11"/>
  <c r="Q189" i="11" s="1"/>
  <c r="H189" i="11"/>
  <c r="M189" i="11" s="1"/>
  <c r="I181" i="11"/>
  <c r="N181" i="11" s="1"/>
  <c r="H181" i="11"/>
  <c r="M181" i="11" s="1"/>
  <c r="J181" i="11"/>
  <c r="O181" i="11" s="1"/>
  <c r="K181" i="11"/>
  <c r="P181" i="11" s="1"/>
  <c r="L181" i="11"/>
  <c r="Q181" i="11" s="1"/>
  <c r="O179" i="11"/>
  <c r="Q177" i="11"/>
  <c r="H173" i="11"/>
  <c r="M173" i="11" s="1"/>
  <c r="I173" i="11"/>
  <c r="N173" i="11" s="1"/>
  <c r="K173" i="11"/>
  <c r="P173" i="11" s="1"/>
  <c r="J173" i="11"/>
  <c r="O173" i="11" s="1"/>
  <c r="L173" i="11"/>
  <c r="Q173" i="11" s="1"/>
  <c r="P166" i="11"/>
  <c r="H165" i="11"/>
  <c r="M165" i="11" s="1"/>
  <c r="I165" i="11"/>
  <c r="N165" i="11" s="1"/>
  <c r="K165" i="11"/>
  <c r="P165" i="11" s="1"/>
  <c r="L165" i="11"/>
  <c r="Q165" i="11" s="1"/>
  <c r="J165" i="11"/>
  <c r="O165" i="11" s="1"/>
  <c r="H157" i="11"/>
  <c r="M157" i="11" s="1"/>
  <c r="I157" i="11"/>
  <c r="N157" i="11" s="1"/>
  <c r="K157" i="11"/>
  <c r="P157" i="11" s="1"/>
  <c r="L157" i="11"/>
  <c r="Q157" i="11" s="1"/>
  <c r="J157" i="11"/>
  <c r="O157" i="11" s="1"/>
  <c r="Q153" i="11"/>
  <c r="N152" i="11"/>
  <c r="H149" i="11"/>
  <c r="M149" i="11" s="1"/>
  <c r="I149" i="11"/>
  <c r="N149" i="11" s="1"/>
  <c r="K149" i="11"/>
  <c r="P149" i="11" s="1"/>
  <c r="L149" i="11"/>
  <c r="Q149" i="11" s="1"/>
  <c r="J149" i="11"/>
  <c r="O149" i="11" s="1"/>
  <c r="H141" i="11"/>
  <c r="M141" i="11" s="1"/>
  <c r="I141" i="11"/>
  <c r="N141" i="11" s="1"/>
  <c r="K141" i="11"/>
  <c r="P141" i="11" s="1"/>
  <c r="L141" i="11"/>
  <c r="Q141" i="11" s="1"/>
  <c r="J141" i="11"/>
  <c r="O141" i="11" s="1"/>
  <c r="P134" i="11"/>
  <c r="H133" i="11"/>
  <c r="M133" i="11" s="1"/>
  <c r="I133" i="11"/>
  <c r="N133" i="11" s="1"/>
  <c r="K133" i="11"/>
  <c r="P133" i="11" s="1"/>
  <c r="L133" i="11"/>
  <c r="J133" i="11"/>
  <c r="O133" i="11" s="1"/>
  <c r="H125" i="11"/>
  <c r="M125" i="11" s="1"/>
  <c r="I125" i="11"/>
  <c r="N125" i="11" s="1"/>
  <c r="K125" i="11"/>
  <c r="L125" i="11"/>
  <c r="J125" i="11"/>
  <c r="O125" i="11" s="1"/>
  <c r="P118" i="11"/>
  <c r="H117" i="11"/>
  <c r="M117" i="11" s="1"/>
  <c r="I117" i="11"/>
  <c r="N117" i="11" s="1"/>
  <c r="K117" i="11"/>
  <c r="P117" i="11" s="1"/>
  <c r="L117" i="11"/>
  <c r="J117" i="11"/>
  <c r="O117" i="11" s="1"/>
  <c r="H109" i="11"/>
  <c r="M109" i="11" s="1"/>
  <c r="I109" i="11"/>
  <c r="N109" i="11" s="1"/>
  <c r="K109" i="11"/>
  <c r="P109" i="11" s="1"/>
  <c r="L109" i="11"/>
  <c r="Q109" i="11" s="1"/>
  <c r="J109" i="11"/>
  <c r="O109" i="11" s="1"/>
  <c r="O107" i="11"/>
  <c r="N104" i="11"/>
  <c r="H101" i="11"/>
  <c r="M101" i="11" s="1"/>
  <c r="I101" i="11"/>
  <c r="N101" i="11" s="1"/>
  <c r="K101" i="11"/>
  <c r="P101" i="11" s="1"/>
  <c r="L101" i="11"/>
  <c r="Q101" i="11" s="1"/>
  <c r="J101" i="11"/>
  <c r="O101" i="11" s="1"/>
  <c r="J93" i="11"/>
  <c r="M88" i="11"/>
  <c r="I88" i="11"/>
  <c r="J88" i="11"/>
  <c r="K88" i="11"/>
  <c r="H88" i="11"/>
  <c r="L88" i="11"/>
  <c r="I80" i="11"/>
  <c r="J80" i="11"/>
  <c r="K80" i="11"/>
  <c r="H80" i="11"/>
  <c r="M80" i="11" s="1"/>
  <c r="L80" i="11"/>
  <c r="I72" i="11"/>
  <c r="J72" i="11"/>
  <c r="K72" i="11"/>
  <c r="H72" i="11"/>
  <c r="M72" i="11" s="1"/>
  <c r="I64" i="11"/>
  <c r="N64" i="11" s="1"/>
  <c r="J64" i="11"/>
  <c r="O64" i="11" s="1"/>
  <c r="K64" i="11"/>
  <c r="P64" i="11" s="1"/>
  <c r="L64" i="11"/>
  <c r="H64" i="11"/>
  <c r="M64" i="11" s="1"/>
  <c r="O62" i="11"/>
  <c r="I56" i="11"/>
  <c r="J56" i="11"/>
  <c r="O56" i="11" s="1"/>
  <c r="K56" i="11"/>
  <c r="P56" i="11" s="1"/>
  <c r="L56" i="11"/>
  <c r="I48" i="11"/>
  <c r="J48" i="11"/>
  <c r="K48" i="11"/>
  <c r="L48" i="11"/>
  <c r="H48" i="11"/>
  <c r="M48" i="11" s="1"/>
  <c r="I40" i="11"/>
  <c r="J40" i="11"/>
  <c r="K40" i="11"/>
  <c r="L40" i="11"/>
  <c r="H40" i="11"/>
  <c r="M40" i="11" s="1"/>
  <c r="I32" i="11"/>
  <c r="N32" i="11" s="1"/>
  <c r="J32" i="11"/>
  <c r="O32" i="11" s="1"/>
  <c r="K32" i="11"/>
  <c r="L32" i="11"/>
  <c r="H32" i="11"/>
  <c r="M32" i="11" s="1"/>
  <c r="I24" i="11"/>
  <c r="N24" i="11" s="1"/>
  <c r="J24" i="11"/>
  <c r="K24" i="11"/>
  <c r="P24" i="11" s="1"/>
  <c r="L24" i="11"/>
  <c r="Q24" i="11" s="1"/>
  <c r="I16" i="11"/>
  <c r="J16" i="11"/>
  <c r="K16" i="11"/>
  <c r="L16" i="11"/>
  <c r="H16" i="11"/>
  <c r="M16" i="11" s="1"/>
  <c r="I8" i="11"/>
  <c r="N8" i="11" s="1"/>
  <c r="J8" i="11"/>
  <c r="K8" i="11"/>
  <c r="L8" i="11"/>
  <c r="H8" i="11"/>
  <c r="M8" i="11" s="1"/>
  <c r="J91" i="11"/>
  <c r="O91" i="11" s="1"/>
  <c r="K91" i="11"/>
  <c r="P91" i="11" s="1"/>
  <c r="L91" i="11"/>
  <c r="Q91" i="11" s="1"/>
  <c r="H91" i="11"/>
  <c r="M91" i="11" s="1"/>
  <c r="I91" i="11"/>
  <c r="N91" i="11" s="1"/>
  <c r="M83" i="11"/>
  <c r="J83" i="11"/>
  <c r="O83" i="11" s="1"/>
  <c r="K83" i="11"/>
  <c r="L83" i="11"/>
  <c r="H83" i="11"/>
  <c r="I83" i="11"/>
  <c r="M75" i="11"/>
  <c r="J75" i="11"/>
  <c r="O75" i="11" s="1"/>
  <c r="K75" i="11"/>
  <c r="L75" i="11"/>
  <c r="H75" i="11"/>
  <c r="I75" i="11"/>
  <c r="M67" i="11"/>
  <c r="J67" i="11"/>
  <c r="O67" i="11" s="1"/>
  <c r="K67" i="11"/>
  <c r="L67" i="11"/>
  <c r="H67" i="11"/>
  <c r="I67" i="11"/>
  <c r="J59" i="11"/>
  <c r="O59" i="11" s="1"/>
  <c r="K59" i="11"/>
  <c r="P59" i="11" s="1"/>
  <c r="L59" i="11"/>
  <c r="H59" i="11"/>
  <c r="M59" i="11" s="1"/>
  <c r="I59" i="11"/>
  <c r="N59" i="11" s="1"/>
  <c r="M51" i="11"/>
  <c r="J51" i="11"/>
  <c r="O51" i="11" s="1"/>
  <c r="K51" i="11"/>
  <c r="L51" i="11"/>
  <c r="H51" i="11"/>
  <c r="I51" i="11"/>
  <c r="M43" i="11"/>
  <c r="J43" i="11"/>
  <c r="O43" i="11" s="1"/>
  <c r="K43" i="11"/>
  <c r="L43" i="11"/>
  <c r="H43" i="11"/>
  <c r="M35" i="11"/>
  <c r="J35" i="11"/>
  <c r="O35" i="11" s="1"/>
  <c r="K35" i="11"/>
  <c r="L35" i="11"/>
  <c r="H35" i="11"/>
  <c r="I35" i="11"/>
  <c r="J27" i="11"/>
  <c r="K27" i="11"/>
  <c r="P27" i="11" s="1"/>
  <c r="L27" i="11"/>
  <c r="Q27" i="11" s="1"/>
  <c r="H27" i="11"/>
  <c r="M27" i="11" s="1"/>
  <c r="I27" i="11"/>
  <c r="N27" i="11" s="1"/>
  <c r="J19" i="11"/>
  <c r="K19" i="11"/>
  <c r="L19" i="11"/>
  <c r="H19" i="11"/>
  <c r="M19" i="11" s="1"/>
  <c r="I19" i="11"/>
  <c r="M11" i="11"/>
  <c r="J11" i="11"/>
  <c r="O11" i="11" s="1"/>
  <c r="K11" i="11"/>
  <c r="L11" i="11"/>
  <c r="H11" i="11"/>
  <c r="J3" i="11"/>
  <c r="O3" i="11" s="1"/>
  <c r="K3" i="11"/>
  <c r="L3" i="11"/>
  <c r="H3" i="11"/>
  <c r="M3" i="11" s="1"/>
  <c r="I3" i="11"/>
  <c r="N3" i="11" s="1"/>
  <c r="H56" i="11"/>
  <c r="M56" i="11" s="1"/>
  <c r="K6" i="11"/>
  <c r="L6" i="11"/>
  <c r="I6" i="11"/>
  <c r="N6" i="11" s="1"/>
  <c r="H6" i="11"/>
  <c r="M6" i="11" s="1"/>
  <c r="J6" i="11"/>
  <c r="O6" i="11" s="1"/>
  <c r="I137" i="11"/>
  <c r="N137" i="11" s="1"/>
  <c r="J137" i="11"/>
  <c r="O137" i="11" s="1"/>
  <c r="K137" i="11"/>
  <c r="P137" i="11" s="1"/>
  <c r="L137" i="11"/>
  <c r="H137" i="11"/>
  <c r="M137" i="11" s="1"/>
  <c r="I129" i="11"/>
  <c r="N129" i="11" s="1"/>
  <c r="J129" i="11"/>
  <c r="O129" i="11" s="1"/>
  <c r="K129" i="11"/>
  <c r="L129" i="11"/>
  <c r="H129" i="11"/>
  <c r="M129" i="11" s="1"/>
  <c r="P122" i="11"/>
  <c r="I121" i="11"/>
  <c r="N121" i="11" s="1"/>
  <c r="J121" i="11"/>
  <c r="O121" i="11" s="1"/>
  <c r="K121" i="11"/>
  <c r="P121" i="11" s="1"/>
  <c r="L121" i="11"/>
  <c r="H121" i="11"/>
  <c r="M121" i="11" s="1"/>
  <c r="I113" i="11"/>
  <c r="N113" i="11" s="1"/>
  <c r="J113" i="11"/>
  <c r="O113" i="11" s="1"/>
  <c r="K113" i="11"/>
  <c r="P113" i="11" s="1"/>
  <c r="L113" i="11"/>
  <c r="Q113" i="11" s="1"/>
  <c r="H113" i="11"/>
  <c r="M113" i="11" s="1"/>
  <c r="I105" i="11"/>
  <c r="N105" i="11" s="1"/>
  <c r="J105" i="11"/>
  <c r="O105" i="11" s="1"/>
  <c r="K105" i="11"/>
  <c r="P105" i="11" s="1"/>
  <c r="L105" i="11"/>
  <c r="H105" i="11"/>
  <c r="M105" i="11" s="1"/>
  <c r="O103" i="11"/>
  <c r="M97" i="11"/>
  <c r="H97" i="11"/>
  <c r="J97" i="11"/>
  <c r="I97" i="11"/>
  <c r="K97" i="11"/>
  <c r="L97" i="11"/>
  <c r="M89" i="11"/>
  <c r="L89" i="11"/>
  <c r="H89" i="11"/>
  <c r="J89" i="11"/>
  <c r="I89" i="11"/>
  <c r="M81" i="11"/>
  <c r="L81" i="11"/>
  <c r="H81" i="11"/>
  <c r="J81" i="11"/>
  <c r="O81" i="11" s="1"/>
  <c r="K81" i="11"/>
  <c r="M73" i="11"/>
  <c r="L73" i="11"/>
  <c r="H73" i="11"/>
  <c r="J73" i="11"/>
  <c r="O73" i="11" s="1"/>
  <c r="I73" i="11"/>
  <c r="K73" i="11"/>
  <c r="L65" i="11"/>
  <c r="H65" i="11"/>
  <c r="M65" i="11" s="1"/>
  <c r="J65" i="11"/>
  <c r="O65" i="11" s="1"/>
  <c r="I65" i="11"/>
  <c r="N65" i="11" s="1"/>
  <c r="K65" i="11"/>
  <c r="P65" i="11" s="1"/>
  <c r="L57" i="11"/>
  <c r="H57" i="11"/>
  <c r="M57" i="11" s="1"/>
  <c r="J57" i="11"/>
  <c r="O57" i="11" s="1"/>
  <c r="I57" i="11"/>
  <c r="N57" i="11" s="1"/>
  <c r="K57" i="11"/>
  <c r="P57" i="11" s="1"/>
  <c r="M49" i="11"/>
  <c r="L49" i="11"/>
  <c r="H49" i="11"/>
  <c r="J49" i="11"/>
  <c r="O49" i="11" s="1"/>
  <c r="I49" i="11"/>
  <c r="M41" i="11"/>
  <c r="L41" i="11"/>
  <c r="H41" i="11"/>
  <c r="J41" i="11"/>
  <c r="O41" i="11" s="1"/>
  <c r="I41" i="11"/>
  <c r="K41" i="11"/>
  <c r="L33" i="11"/>
  <c r="Q33" i="11" s="1"/>
  <c r="H33" i="11"/>
  <c r="M33" i="11" s="1"/>
  <c r="J33" i="11"/>
  <c r="O33" i="11" s="1"/>
  <c r="I33" i="11"/>
  <c r="N33" i="11" s="1"/>
  <c r="K33" i="11"/>
  <c r="P33" i="11" s="1"/>
  <c r="L25" i="11"/>
  <c r="H25" i="11"/>
  <c r="M25" i="11" s="1"/>
  <c r="J25" i="11"/>
  <c r="O25" i="11" s="1"/>
  <c r="I25" i="11"/>
  <c r="N25" i="11" s="1"/>
  <c r="K25" i="11"/>
  <c r="P25" i="11" s="1"/>
  <c r="L17" i="11"/>
  <c r="H17" i="11"/>
  <c r="M17" i="11" s="1"/>
  <c r="J17" i="11"/>
  <c r="I17" i="11"/>
  <c r="M9" i="11"/>
  <c r="L9" i="11"/>
  <c r="H9" i="11"/>
  <c r="J9" i="11"/>
  <c r="O9" i="11" s="1"/>
  <c r="I9" i="11"/>
  <c r="K9" i="11"/>
  <c r="I43" i="11"/>
  <c r="I92" i="11"/>
  <c r="K92" i="11"/>
  <c r="H92" i="11"/>
  <c r="M92" i="11" s="1"/>
  <c r="J92" i="11"/>
  <c r="O92" i="11" s="1"/>
  <c r="L92" i="11"/>
  <c r="I84" i="11"/>
  <c r="N84" i="11" s="1"/>
  <c r="K84" i="11"/>
  <c r="P84" i="11" s="1"/>
  <c r="H84" i="11"/>
  <c r="M84" i="11" s="1"/>
  <c r="J84" i="11"/>
  <c r="O84" i="11" s="1"/>
  <c r="L84" i="11"/>
  <c r="Q84" i="11" s="1"/>
  <c r="I76" i="11"/>
  <c r="K76" i="11"/>
  <c r="H76" i="11"/>
  <c r="M76" i="11" s="1"/>
  <c r="J76" i="11"/>
  <c r="I68" i="11"/>
  <c r="K68" i="11"/>
  <c r="H68" i="11"/>
  <c r="M68" i="11" s="1"/>
  <c r="L68" i="11"/>
  <c r="H60" i="11"/>
  <c r="M60" i="11" s="1"/>
  <c r="I60" i="11"/>
  <c r="N60" i="11" s="1"/>
  <c r="K60" i="11"/>
  <c r="P60" i="11" s="1"/>
  <c r="J60" i="11"/>
  <c r="O60" i="11" s="1"/>
  <c r="L60" i="11"/>
  <c r="H52" i="11"/>
  <c r="M52" i="11" s="1"/>
  <c r="I52" i="11"/>
  <c r="K52" i="11"/>
  <c r="J52" i="11"/>
  <c r="L52" i="11"/>
  <c r="H44" i="11"/>
  <c r="M44" i="11" s="1"/>
  <c r="I44" i="11"/>
  <c r="K44" i="11"/>
  <c r="J44" i="11"/>
  <c r="L44" i="11"/>
  <c r="H36" i="11"/>
  <c r="M36" i="11" s="1"/>
  <c r="I36" i="11"/>
  <c r="K36" i="11"/>
  <c r="J36" i="11"/>
  <c r="Q32" i="11"/>
  <c r="H28" i="11"/>
  <c r="M28" i="11" s="1"/>
  <c r="I28" i="11"/>
  <c r="N28" i="11" s="1"/>
  <c r="K28" i="11"/>
  <c r="P28" i="11" s="1"/>
  <c r="J28" i="11"/>
  <c r="O28" i="11" s="1"/>
  <c r="L28" i="11"/>
  <c r="Q28" i="11" s="1"/>
  <c r="H20" i="11"/>
  <c r="M20" i="11" s="1"/>
  <c r="I20" i="11"/>
  <c r="K20" i="11"/>
  <c r="J20" i="11"/>
  <c r="O20" i="11" s="1"/>
  <c r="L20" i="11"/>
  <c r="M12" i="11"/>
  <c r="H12" i="11"/>
  <c r="I12" i="11"/>
  <c r="K12" i="11"/>
  <c r="J12" i="11"/>
  <c r="O12" i="11" s="1"/>
  <c r="L12" i="11"/>
  <c r="H4" i="11"/>
  <c r="M4" i="11" s="1"/>
  <c r="I4" i="11"/>
  <c r="N4" i="11" s="1"/>
  <c r="K4" i="11"/>
  <c r="J4" i="11"/>
  <c r="O4" i="11" s="1"/>
  <c r="I81" i="11"/>
  <c r="L36" i="11"/>
  <c r="M87" i="11"/>
  <c r="H87" i="11"/>
  <c r="J87" i="11"/>
  <c r="L87" i="11"/>
  <c r="I87" i="11"/>
  <c r="K87" i="11"/>
  <c r="M79" i="11"/>
  <c r="H79" i="11"/>
  <c r="J79" i="11"/>
  <c r="O79" i="11" s="1"/>
  <c r="L79" i="11"/>
  <c r="I79" i="11"/>
  <c r="K79" i="11"/>
  <c r="M71" i="11"/>
  <c r="H71" i="11"/>
  <c r="J71" i="11"/>
  <c r="O71" i="11" s="1"/>
  <c r="L71" i="11"/>
  <c r="I71" i="11"/>
  <c r="K71" i="11"/>
  <c r="H63" i="11"/>
  <c r="M63" i="11" s="1"/>
  <c r="I63" i="11"/>
  <c r="J63" i="11"/>
  <c r="O63" i="11" s="1"/>
  <c r="L63" i="11"/>
  <c r="K63" i="11"/>
  <c r="M55" i="11"/>
  <c r="H55" i="11"/>
  <c r="I55" i="11"/>
  <c r="J55" i="11"/>
  <c r="O55" i="11" s="1"/>
  <c r="L55" i="11"/>
  <c r="K55" i="11"/>
  <c r="M47" i="11"/>
  <c r="H47" i="11"/>
  <c r="I47" i="11"/>
  <c r="J47" i="11"/>
  <c r="O47" i="11" s="1"/>
  <c r="L47" i="11"/>
  <c r="K47" i="11"/>
  <c r="M39" i="11"/>
  <c r="H39" i="11"/>
  <c r="I39" i="11"/>
  <c r="J39" i="11"/>
  <c r="O39" i="11" s="1"/>
  <c r="L39" i="11"/>
  <c r="K39" i="11"/>
  <c r="P32" i="11"/>
  <c r="H31" i="11"/>
  <c r="M31" i="11" s="1"/>
  <c r="I31" i="11"/>
  <c r="N31" i="11" s="1"/>
  <c r="J31" i="11"/>
  <c r="O31" i="11" s="1"/>
  <c r="L31" i="11"/>
  <c r="Q31" i="11" s="1"/>
  <c r="K31" i="11"/>
  <c r="P31" i="11" s="1"/>
  <c r="H23" i="11"/>
  <c r="M23" i="11" s="1"/>
  <c r="I23" i="11"/>
  <c r="N23" i="11" s="1"/>
  <c r="J23" i="11"/>
  <c r="O23" i="11" s="1"/>
  <c r="L23" i="11"/>
  <c r="K23" i="11"/>
  <c r="H15" i="11"/>
  <c r="M15" i="11" s="1"/>
  <c r="I15" i="11"/>
  <c r="J15" i="11"/>
  <c r="L15" i="11"/>
  <c r="K15" i="11"/>
  <c r="H7" i="11"/>
  <c r="M7" i="11" s="1"/>
  <c r="I7" i="11"/>
  <c r="N7" i="11" s="1"/>
  <c r="J7" i="11"/>
  <c r="O7" i="11" s="1"/>
  <c r="L7" i="11"/>
  <c r="K7" i="11"/>
  <c r="L76" i="11"/>
  <c r="H90" i="11"/>
  <c r="M90" i="11" s="1"/>
  <c r="I90" i="11"/>
  <c r="N90" i="11" s="1"/>
  <c r="K90" i="11"/>
  <c r="J90" i="11"/>
  <c r="O90" i="11" s="1"/>
  <c r="L90" i="11"/>
  <c r="H82" i="11"/>
  <c r="M82" i="11" s="1"/>
  <c r="I82" i="11"/>
  <c r="K82" i="11"/>
  <c r="L82" i="11"/>
  <c r="J82" i="11"/>
  <c r="H74" i="11"/>
  <c r="M74" i="11" s="1"/>
  <c r="I74" i="11"/>
  <c r="K74" i="11"/>
  <c r="J74" i="11"/>
  <c r="L74" i="11"/>
  <c r="H66" i="11"/>
  <c r="M66" i="11" s="1"/>
  <c r="I66" i="11"/>
  <c r="J66" i="11"/>
  <c r="K66" i="11"/>
  <c r="L66" i="11"/>
  <c r="H58" i="11"/>
  <c r="M58" i="11" s="1"/>
  <c r="I58" i="11"/>
  <c r="N58" i="11" s="1"/>
  <c r="J58" i="11"/>
  <c r="O58" i="11" s="1"/>
  <c r="K58" i="11"/>
  <c r="P58" i="11" s="1"/>
  <c r="L58" i="11"/>
  <c r="H50" i="11"/>
  <c r="M50" i="11" s="1"/>
  <c r="I50" i="11"/>
  <c r="J50" i="11"/>
  <c r="K50" i="11"/>
  <c r="L50" i="11"/>
  <c r="H42" i="11"/>
  <c r="M42" i="11" s="1"/>
  <c r="I42" i="11"/>
  <c r="J42" i="11"/>
  <c r="K42" i="11"/>
  <c r="L42" i="11"/>
  <c r="H34" i="11"/>
  <c r="M34" i="11" s="1"/>
  <c r="I34" i="11"/>
  <c r="J34" i="11"/>
  <c r="K34" i="11"/>
  <c r="L34" i="11"/>
  <c r="H26" i="11"/>
  <c r="M26" i="11" s="1"/>
  <c r="I26" i="11"/>
  <c r="N26" i="11" s="1"/>
  <c r="J26" i="11"/>
  <c r="O26" i="11" s="1"/>
  <c r="K26" i="11"/>
  <c r="P26" i="11" s="1"/>
  <c r="L26" i="11"/>
  <c r="Q26" i="11" s="1"/>
  <c r="O24" i="11"/>
  <c r="H18" i="11"/>
  <c r="M18" i="11" s="1"/>
  <c r="I18" i="11"/>
  <c r="J18" i="11"/>
  <c r="K18" i="11"/>
  <c r="L18" i="11"/>
  <c r="M10" i="11"/>
  <c r="H10" i="11"/>
  <c r="I10" i="11"/>
  <c r="J10" i="11"/>
  <c r="O10" i="11" s="1"/>
  <c r="K10" i="11"/>
  <c r="L10" i="11"/>
  <c r="O8" i="11"/>
  <c r="L72" i="11"/>
  <c r="H24" i="11"/>
  <c r="M24" i="11" s="1"/>
  <c r="M93" i="11"/>
  <c r="H93" i="11"/>
  <c r="L93" i="11"/>
  <c r="I93" i="11"/>
  <c r="K93" i="11"/>
  <c r="H85" i="11"/>
  <c r="M85" i="11" s="1"/>
  <c r="I85" i="11"/>
  <c r="N85" i="11" s="1"/>
  <c r="J85" i="11"/>
  <c r="O85" i="11" s="1"/>
  <c r="L85" i="11"/>
  <c r="Q85" i="11" s="1"/>
  <c r="M77" i="11"/>
  <c r="H77" i="11"/>
  <c r="I77" i="11"/>
  <c r="J77" i="11"/>
  <c r="O77" i="11" s="1"/>
  <c r="L77" i="11"/>
  <c r="K77" i="11"/>
  <c r="M69" i="11"/>
  <c r="H69" i="11"/>
  <c r="I69" i="11"/>
  <c r="J69" i="11"/>
  <c r="O69" i="11" s="1"/>
  <c r="L69" i="11"/>
  <c r="K69" i="11"/>
  <c r="H61" i="11"/>
  <c r="M61" i="11" s="1"/>
  <c r="I61" i="11"/>
  <c r="N61" i="11" s="1"/>
  <c r="J61" i="11"/>
  <c r="O61" i="11" s="1"/>
  <c r="K61" i="11"/>
  <c r="P61" i="11" s="1"/>
  <c r="L61" i="11"/>
  <c r="N56" i="11"/>
  <c r="M53" i="11"/>
  <c r="H53" i="11"/>
  <c r="I53" i="11"/>
  <c r="J53" i="11"/>
  <c r="O53" i="11" s="1"/>
  <c r="K53" i="11"/>
  <c r="L53" i="11"/>
  <c r="M45" i="11"/>
  <c r="H45" i="11"/>
  <c r="I45" i="11"/>
  <c r="J45" i="11"/>
  <c r="O45" i="11" s="1"/>
  <c r="K45" i="11"/>
  <c r="L45" i="11"/>
  <c r="M37" i="11"/>
  <c r="H37" i="11"/>
  <c r="I37" i="11"/>
  <c r="J37" i="11"/>
  <c r="O37" i="11" s="1"/>
  <c r="K37" i="11"/>
  <c r="L37" i="11"/>
  <c r="P30" i="11"/>
  <c r="H29" i="11"/>
  <c r="M29" i="11" s="1"/>
  <c r="I29" i="11"/>
  <c r="N29" i="11" s="1"/>
  <c r="J29" i="11"/>
  <c r="O29" i="11" s="1"/>
  <c r="K29" i="11"/>
  <c r="P29" i="11" s="1"/>
  <c r="L29" i="11"/>
  <c r="Q29" i="11" s="1"/>
  <c r="O27" i="11"/>
  <c r="Q25" i="11"/>
  <c r="H21" i="11"/>
  <c r="M21" i="11" s="1"/>
  <c r="I21" i="11"/>
  <c r="J21" i="11"/>
  <c r="O21" i="11" s="1"/>
  <c r="K21" i="11"/>
  <c r="L21" i="11"/>
  <c r="M13" i="11"/>
  <c r="H13" i="11"/>
  <c r="I13" i="11"/>
  <c r="J13" i="11"/>
  <c r="O13" i="11" s="1"/>
  <c r="K13" i="11"/>
  <c r="L13" i="11"/>
  <c r="P6" i="11"/>
  <c r="H5" i="11"/>
  <c r="M5" i="11" s="1"/>
  <c r="I5" i="11"/>
  <c r="N5" i="11" s="1"/>
  <c r="J5" i="11"/>
  <c r="O5" i="11" s="1"/>
  <c r="K5" i="11"/>
  <c r="L5" i="11"/>
  <c r="J68" i="11"/>
  <c r="K17" i="11"/>
  <c r="T350" i="21"/>
  <c r="T349" i="21"/>
  <c r="T348" i="21"/>
  <c r="T347" i="21"/>
  <c r="N282" i="21"/>
  <c r="N281" i="21"/>
  <c r="N280" i="21"/>
  <c r="N279" i="21"/>
  <c r="N276" i="21"/>
  <c r="N275" i="21"/>
  <c r="N269" i="21"/>
  <c r="N268" i="21"/>
  <c r="N267" i="21"/>
  <c r="N266" i="21"/>
  <c r="N261" i="21"/>
  <c r="N260" i="21"/>
  <c r="N259" i="21"/>
  <c r="N258" i="21"/>
  <c r="N257" i="21"/>
  <c r="N254" i="21"/>
  <c r="N253" i="21"/>
  <c r="N252" i="21"/>
  <c r="N251" i="21"/>
  <c r="N250" i="21"/>
  <c r="N249" i="21"/>
  <c r="N246" i="21"/>
  <c r="N245" i="21"/>
  <c r="N244" i="21"/>
  <c r="N243" i="21"/>
  <c r="N242" i="21"/>
  <c r="N241" i="21"/>
  <c r="N240" i="21"/>
  <c r="N239" i="21"/>
  <c r="N238" i="21"/>
  <c r="N237" i="21"/>
  <c r="N226" i="21"/>
  <c r="N225" i="21"/>
  <c r="N214" i="21"/>
  <c r="N213" i="21"/>
  <c r="N210" i="21"/>
  <c r="N209" i="21"/>
  <c r="N208" i="21"/>
  <c r="N207" i="21"/>
  <c r="N206" i="21"/>
  <c r="N205" i="21"/>
  <c r="T9" i="21"/>
  <c r="T8" i="21"/>
  <c r="T7" i="21"/>
  <c r="T5" i="21"/>
  <c r="T4" i="21"/>
  <c r="T3" i="21"/>
  <c r="T2" i="21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59" i="20"/>
  <c r="M274" i="18" l="1"/>
  <c r="M273" i="18"/>
  <c r="M270" i="18"/>
  <c r="M269" i="18"/>
  <c r="M248" i="18"/>
  <c r="M247" i="18"/>
  <c r="M246" i="18"/>
  <c r="M245" i="18"/>
  <c r="M244" i="18"/>
  <c r="M243" i="18"/>
  <c r="M240" i="18"/>
  <c r="M239" i="18"/>
  <c r="M238" i="18"/>
  <c r="M237" i="18"/>
  <c r="M236" i="18"/>
  <c r="M235" i="18"/>
  <c r="M234" i="18"/>
  <c r="M233" i="18"/>
  <c r="M232" i="18"/>
  <c r="M231" i="18"/>
  <c r="M220" i="18"/>
  <c r="M219" i="18"/>
  <c r="M212" i="18"/>
  <c r="M211" i="18"/>
  <c r="M208" i="18"/>
  <c r="M207" i="18"/>
  <c r="M204" i="18"/>
  <c r="M200" i="18"/>
  <c r="M199" i="18"/>
  <c r="C3" i="19" l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" i="19"/>
  <c r="M276" i="18"/>
  <c r="M275" i="18"/>
  <c r="M263" i="18"/>
  <c r="M262" i="18"/>
  <c r="M261" i="18"/>
  <c r="M260" i="18"/>
  <c r="M252" i="18"/>
  <c r="M253" i="18"/>
  <c r="M254" i="18"/>
  <c r="M255" i="18"/>
  <c r="M251" i="18"/>
  <c r="M202" i="18"/>
  <c r="M203" i="18"/>
  <c r="M201" i="18"/>
  <c r="S3" i="18"/>
  <c r="S4" i="18"/>
  <c r="S5" i="18"/>
  <c r="S7" i="18"/>
  <c r="S8" i="18"/>
  <c r="S9" i="18"/>
  <c r="S341" i="18"/>
  <c r="S342" i="18"/>
  <c r="S343" i="18"/>
  <c r="S344" i="18"/>
  <c r="S363" i="18"/>
  <c r="S2" i="18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69" i="6"/>
  <c r="L70" i="6"/>
  <c r="L7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" i="6"/>
  <c r="L7" i="6"/>
  <c r="L8" i="6"/>
  <c r="L9" i="6"/>
  <c r="L10" i="6"/>
  <c r="L11" i="6"/>
  <c r="L3" i="6"/>
  <c r="L4" i="6"/>
  <c r="L5" i="6"/>
  <c r="L2" i="6"/>
  <c r="B18" i="19" l="1"/>
  <c r="B266" i="19"/>
  <c r="B234" i="19"/>
  <c r="B194" i="19"/>
  <c r="B130" i="19"/>
  <c r="B66" i="19"/>
  <c r="B265" i="19"/>
  <c r="B233" i="19"/>
  <c r="B186" i="19"/>
  <c r="B122" i="19"/>
  <c r="B58" i="19"/>
  <c r="B258" i="19"/>
  <c r="B226" i="19"/>
  <c r="B178" i="19"/>
  <c r="B114" i="19"/>
  <c r="B50" i="19"/>
  <c r="B257" i="19"/>
  <c r="B225" i="19"/>
  <c r="B170" i="19"/>
  <c r="B106" i="19"/>
  <c r="B42" i="19"/>
  <c r="B282" i="19"/>
  <c r="B250" i="19"/>
  <c r="B218" i="19"/>
  <c r="B162" i="19"/>
  <c r="B98" i="19"/>
  <c r="B34" i="19"/>
  <c r="B281" i="19"/>
  <c r="B249" i="19"/>
  <c r="B217" i="19"/>
  <c r="B154" i="19"/>
  <c r="B90" i="19"/>
  <c r="B26" i="19"/>
  <c r="B274" i="19"/>
  <c r="B242" i="19"/>
  <c r="B210" i="19"/>
  <c r="B146" i="19"/>
  <c r="B82" i="19"/>
  <c r="B9" i="19"/>
  <c r="B33" i="19"/>
  <c r="B41" i="19"/>
  <c r="B49" i="19"/>
  <c r="B73" i="19"/>
  <c r="B97" i="19"/>
  <c r="B121" i="19"/>
  <c r="B153" i="19"/>
  <c r="B177" i="19"/>
  <c r="B193" i="19"/>
  <c r="B17" i="19"/>
  <c r="B57" i="19"/>
  <c r="B81" i="19"/>
  <c r="B113" i="19"/>
  <c r="B137" i="19"/>
  <c r="B161" i="19"/>
  <c r="B185" i="19"/>
  <c r="B209" i="19"/>
  <c r="B25" i="19"/>
  <c r="B65" i="19"/>
  <c r="B89" i="19"/>
  <c r="B105" i="19"/>
  <c r="B129" i="19"/>
  <c r="B145" i="19"/>
  <c r="B169" i="19"/>
  <c r="B201" i="19"/>
  <c r="B273" i="19"/>
  <c r="B241" i="19"/>
  <c r="B202" i="19"/>
  <c r="B138" i="19"/>
  <c r="B74" i="19"/>
  <c r="B10" i="19"/>
  <c r="B128" i="19"/>
  <c r="B279" i="19"/>
  <c r="B255" i="19"/>
  <c r="B231" i="19"/>
  <c r="B207" i="19"/>
  <c r="B183" i="19"/>
  <c r="B159" i="19"/>
  <c r="B135" i="19"/>
  <c r="B111" i="19"/>
  <c r="B87" i="19"/>
  <c r="B63" i="19"/>
  <c r="B39" i="19"/>
  <c r="B23" i="19"/>
  <c r="B270" i="19"/>
  <c r="B254" i="19"/>
  <c r="B230" i="19"/>
  <c r="B214" i="19"/>
  <c r="B198" i="19"/>
  <c r="B190" i="19"/>
  <c r="B182" i="19"/>
  <c r="B174" i="19"/>
  <c r="B166" i="19"/>
  <c r="B158" i="19"/>
  <c r="B150" i="19"/>
  <c r="B142" i="19"/>
  <c r="B134" i="19"/>
  <c r="B126" i="19"/>
  <c r="B118" i="19"/>
  <c r="B102" i="19"/>
  <c r="B94" i="19"/>
  <c r="B86" i="19"/>
  <c r="B78" i="19"/>
  <c r="B70" i="19"/>
  <c r="B62" i="19"/>
  <c r="B54" i="19"/>
  <c r="B46" i="19"/>
  <c r="B38" i="19"/>
  <c r="B30" i="19"/>
  <c r="B22" i="19"/>
  <c r="B14" i="19"/>
  <c r="B6" i="19"/>
  <c r="B277" i="19"/>
  <c r="B269" i="19"/>
  <c r="B261" i="19"/>
  <c r="B253" i="19"/>
  <c r="B245" i="19"/>
  <c r="B237" i="19"/>
  <c r="B229" i="19"/>
  <c r="B221" i="19"/>
  <c r="B213" i="19"/>
  <c r="B205" i="19"/>
  <c r="B197" i="19"/>
  <c r="B189" i="19"/>
  <c r="B181" i="19"/>
  <c r="B173" i="19"/>
  <c r="B165" i="19"/>
  <c r="B157" i="19"/>
  <c r="B149" i="19"/>
  <c r="B141" i="19"/>
  <c r="B133" i="19"/>
  <c r="B125" i="19"/>
  <c r="B117" i="19"/>
  <c r="B109" i="19"/>
  <c r="B101" i="19"/>
  <c r="B93" i="19"/>
  <c r="B85" i="19"/>
  <c r="B77" i="19"/>
  <c r="B69" i="19"/>
  <c r="B61" i="19"/>
  <c r="B53" i="19"/>
  <c r="B45" i="19"/>
  <c r="B37" i="19"/>
  <c r="B29" i="19"/>
  <c r="B21" i="19"/>
  <c r="B13" i="19"/>
  <c r="B5" i="19"/>
  <c r="B272" i="19"/>
  <c r="B256" i="19"/>
  <c r="B240" i="19"/>
  <c r="B224" i="19"/>
  <c r="B208" i="19"/>
  <c r="B192" i="19"/>
  <c r="B168" i="19"/>
  <c r="B152" i="19"/>
  <c r="B136" i="19"/>
  <c r="B112" i="19"/>
  <c r="B96" i="19"/>
  <c r="B80" i="19"/>
  <c r="B64" i="19"/>
  <c r="B16" i="19"/>
  <c r="B263" i="19"/>
  <c r="B239" i="19"/>
  <c r="B215" i="19"/>
  <c r="B191" i="19"/>
  <c r="B175" i="19"/>
  <c r="B151" i="19"/>
  <c r="B119" i="19"/>
  <c r="B95" i="19"/>
  <c r="B71" i="19"/>
  <c r="B47" i="19"/>
  <c r="B15" i="19"/>
  <c r="B238" i="19"/>
  <c r="B284" i="19"/>
  <c r="B276" i="19"/>
  <c r="B268" i="19"/>
  <c r="B260" i="19"/>
  <c r="B252" i="19"/>
  <c r="B244" i="19"/>
  <c r="B236" i="19"/>
  <c r="B228" i="19"/>
  <c r="B220" i="19"/>
  <c r="B212" i="19"/>
  <c r="B204" i="19"/>
  <c r="B196" i="19"/>
  <c r="B188" i="19"/>
  <c r="B180" i="19"/>
  <c r="B172" i="19"/>
  <c r="B164" i="19"/>
  <c r="B156" i="19"/>
  <c r="B148" i="19"/>
  <c r="B140" i="19"/>
  <c r="B132" i="19"/>
  <c r="B124" i="19"/>
  <c r="B116" i="19"/>
  <c r="B108" i="19"/>
  <c r="B100" i="19"/>
  <c r="B92" i="19"/>
  <c r="B84" i="19"/>
  <c r="B76" i="19"/>
  <c r="B68" i="19"/>
  <c r="B60" i="19"/>
  <c r="B52" i="19"/>
  <c r="B44" i="19"/>
  <c r="B36" i="19"/>
  <c r="B28" i="19"/>
  <c r="B20" i="19"/>
  <c r="B12" i="19"/>
  <c r="B4" i="19"/>
  <c r="B280" i="19"/>
  <c r="B264" i="19"/>
  <c r="B248" i="19"/>
  <c r="B232" i="19"/>
  <c r="B216" i="19"/>
  <c r="B200" i="19"/>
  <c r="B184" i="19"/>
  <c r="B176" i="19"/>
  <c r="B160" i="19"/>
  <c r="B144" i="19"/>
  <c r="B120" i="19"/>
  <c r="B104" i="19"/>
  <c r="B88" i="19"/>
  <c r="B72" i="19"/>
  <c r="B56" i="19"/>
  <c r="B48" i="19"/>
  <c r="B40" i="19"/>
  <c r="B32" i="19"/>
  <c r="B24" i="19"/>
  <c r="B8" i="19"/>
  <c r="B271" i="19"/>
  <c r="B247" i="19"/>
  <c r="B223" i="19"/>
  <c r="B199" i="19"/>
  <c r="B167" i="19"/>
  <c r="B143" i="19"/>
  <c r="B127" i="19"/>
  <c r="B103" i="19"/>
  <c r="B79" i="19"/>
  <c r="B55" i="19"/>
  <c r="B31" i="19"/>
  <c r="B7" i="19"/>
  <c r="B278" i="19"/>
  <c r="B262" i="19"/>
  <c r="B246" i="19"/>
  <c r="B222" i="19"/>
  <c r="B206" i="19"/>
  <c r="B110" i="19"/>
  <c r="B283" i="19"/>
  <c r="B275" i="19"/>
  <c r="B267" i="19"/>
  <c r="B259" i="19"/>
  <c r="B251" i="19"/>
  <c r="B243" i="19"/>
  <c r="B235" i="19"/>
  <c r="B227" i="19"/>
  <c r="B219" i="19"/>
  <c r="B211" i="19"/>
  <c r="B203" i="19"/>
  <c r="B195" i="19"/>
  <c r="B187" i="19"/>
  <c r="B179" i="19"/>
  <c r="B171" i="19"/>
  <c r="B163" i="19"/>
  <c r="B155" i="19"/>
  <c r="B147" i="19"/>
  <c r="B139" i="19"/>
  <c r="B131" i="19"/>
  <c r="B123" i="19"/>
  <c r="B115" i="19"/>
  <c r="B107" i="19"/>
  <c r="B99" i="19"/>
  <c r="B91" i="19"/>
  <c r="B83" i="19"/>
  <c r="B75" i="19"/>
  <c r="B67" i="19"/>
  <c r="B59" i="19"/>
  <c r="B51" i="19"/>
  <c r="B43" i="19"/>
  <c r="B35" i="19"/>
  <c r="B27" i="19"/>
  <c r="B19" i="19"/>
  <c r="B11" i="19"/>
  <c r="B3" i="19"/>
  <c r="B2" i="19"/>
  <c r="M106" i="6"/>
  <c r="M162" i="6"/>
  <c r="M154" i="6"/>
  <c r="M146" i="6"/>
  <c r="M82" i="6"/>
  <c r="M18" i="6"/>
  <c r="M202" i="6"/>
  <c r="M138" i="6"/>
  <c r="M74" i="6"/>
  <c r="M10" i="6"/>
  <c r="M170" i="6"/>
  <c r="M98" i="6"/>
  <c r="M90" i="6"/>
  <c r="M194" i="6"/>
  <c r="M130" i="6"/>
  <c r="M66" i="6"/>
  <c r="M9" i="6"/>
  <c r="M42" i="6"/>
  <c r="M34" i="6"/>
  <c r="M26" i="6"/>
  <c r="M186" i="6"/>
  <c r="M122" i="6"/>
  <c r="M58" i="6"/>
  <c r="M178" i="6"/>
  <c r="M114" i="6"/>
  <c r="M50" i="6"/>
  <c r="M193" i="6"/>
  <c r="M169" i="6"/>
  <c r="M153" i="6"/>
  <c r="M129" i="6"/>
  <c r="M113" i="6"/>
  <c r="M97" i="6"/>
  <c r="M65" i="6"/>
  <c r="M33" i="6"/>
  <c r="M184" i="6"/>
  <c r="M136" i="6"/>
  <c r="M120" i="6"/>
  <c r="M104" i="6"/>
  <c r="M88" i="6"/>
  <c r="M72" i="6"/>
  <c r="M16" i="6"/>
  <c r="M199" i="6"/>
  <c r="M191" i="6"/>
  <c r="M183" i="6"/>
  <c r="M175" i="6"/>
  <c r="M167" i="6"/>
  <c r="M159" i="6"/>
  <c r="M151" i="6"/>
  <c r="M143" i="6"/>
  <c r="M135" i="6"/>
  <c r="M127" i="6"/>
  <c r="M119" i="6"/>
  <c r="M111" i="6"/>
  <c r="M103" i="6"/>
  <c r="M95" i="6"/>
  <c r="M87" i="6"/>
  <c r="M79" i="6"/>
  <c r="M71" i="6"/>
  <c r="M63" i="6"/>
  <c r="M55" i="6"/>
  <c r="M47" i="6"/>
  <c r="M39" i="6"/>
  <c r="M31" i="6"/>
  <c r="M23" i="6"/>
  <c r="M15" i="6"/>
  <c r="M7" i="6"/>
  <c r="M2" i="6"/>
  <c r="M198" i="6"/>
  <c r="M190" i="6"/>
  <c r="M182" i="6"/>
  <c r="M174" i="6"/>
  <c r="M166" i="6"/>
  <c r="M158" i="6"/>
  <c r="M150" i="6"/>
  <c r="M142" i="6"/>
  <c r="M134" i="6"/>
  <c r="M126" i="6"/>
  <c r="M118" i="6"/>
  <c r="M110" i="6"/>
  <c r="M102" i="6"/>
  <c r="M94" i="6"/>
  <c r="M86" i="6"/>
  <c r="M78" i="6"/>
  <c r="M70" i="6"/>
  <c r="M62" i="6"/>
  <c r="M54" i="6"/>
  <c r="M46" i="6"/>
  <c r="M38" i="6"/>
  <c r="M30" i="6"/>
  <c r="M22" i="6"/>
  <c r="M14" i="6"/>
  <c r="M6" i="6"/>
  <c r="M185" i="6"/>
  <c r="M137" i="6"/>
  <c r="M89" i="6"/>
  <c r="M73" i="6"/>
  <c r="M25" i="6"/>
  <c r="M192" i="6"/>
  <c r="M168" i="6"/>
  <c r="M152" i="6"/>
  <c r="M24" i="6"/>
  <c r="M205" i="6"/>
  <c r="M197" i="6"/>
  <c r="M189" i="6"/>
  <c r="M181" i="6"/>
  <c r="M173" i="6"/>
  <c r="M165" i="6"/>
  <c r="M157" i="6"/>
  <c r="M149" i="6"/>
  <c r="M141" i="6"/>
  <c r="M133" i="6"/>
  <c r="M125" i="6"/>
  <c r="M117" i="6"/>
  <c r="M109" i="6"/>
  <c r="M101" i="6"/>
  <c r="M93" i="6"/>
  <c r="M85" i="6"/>
  <c r="M77" i="6"/>
  <c r="M69" i="6"/>
  <c r="M61" i="6"/>
  <c r="M53" i="6"/>
  <c r="M45" i="6"/>
  <c r="M37" i="6"/>
  <c r="M29" i="6"/>
  <c r="M21" i="6"/>
  <c r="M13" i="6"/>
  <c r="M5" i="6"/>
  <c r="M204" i="6"/>
  <c r="M196" i="6"/>
  <c r="M188" i="6"/>
  <c r="M180" i="6"/>
  <c r="M172" i="6"/>
  <c r="M164" i="6"/>
  <c r="M156" i="6"/>
  <c r="M148" i="6"/>
  <c r="M140" i="6"/>
  <c r="M132" i="6"/>
  <c r="M124" i="6"/>
  <c r="M116" i="6"/>
  <c r="M108" i="6"/>
  <c r="M100" i="6"/>
  <c r="M92" i="6"/>
  <c r="M84" i="6"/>
  <c r="M76" i="6"/>
  <c r="M68" i="6"/>
  <c r="M60" i="6"/>
  <c r="M52" i="6"/>
  <c r="M44" i="6"/>
  <c r="M36" i="6"/>
  <c r="M28" i="6"/>
  <c r="M20" i="6"/>
  <c r="M12" i="6"/>
  <c r="M4" i="6"/>
  <c r="M201" i="6"/>
  <c r="M177" i="6"/>
  <c r="M161" i="6"/>
  <c r="M145" i="6"/>
  <c r="M121" i="6"/>
  <c r="M105" i="6"/>
  <c r="M81" i="6"/>
  <c r="M57" i="6"/>
  <c r="M49" i="6"/>
  <c r="M41" i="6"/>
  <c r="M17" i="6"/>
  <c r="M200" i="6"/>
  <c r="M176" i="6"/>
  <c r="M160" i="6"/>
  <c r="M144" i="6"/>
  <c r="M128" i="6"/>
  <c r="M112" i="6"/>
  <c r="M96" i="6"/>
  <c r="M80" i="6"/>
  <c r="M64" i="6"/>
  <c r="M56" i="6"/>
  <c r="M48" i="6"/>
  <c r="M40" i="6"/>
  <c r="M32" i="6"/>
  <c r="M8" i="6"/>
  <c r="M203" i="6"/>
  <c r="M195" i="6"/>
  <c r="M187" i="6"/>
  <c r="M179" i="6"/>
  <c r="M171" i="6"/>
  <c r="M163" i="6"/>
  <c r="M155" i="6"/>
  <c r="M147" i="6"/>
  <c r="M139" i="6"/>
  <c r="M131" i="6"/>
  <c r="M123" i="6"/>
  <c r="M115" i="6"/>
  <c r="M107" i="6"/>
  <c r="M99" i="6"/>
  <c r="M91" i="6"/>
  <c r="M83" i="6"/>
  <c r="M75" i="6"/>
  <c r="M67" i="6"/>
  <c r="M59" i="6"/>
  <c r="M51" i="6"/>
  <c r="M43" i="6"/>
  <c r="M35" i="6"/>
  <c r="M27" i="6"/>
  <c r="M19" i="6"/>
  <c r="M11" i="6"/>
  <c r="M3" i="6"/>
  <c r="J204" i="6"/>
  <c r="J205" i="6"/>
  <c r="J3" i="6"/>
  <c r="J4" i="6"/>
  <c r="J5" i="6"/>
  <c r="J6" i="6"/>
  <c r="J8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2" i="6"/>
  <c r="I1" i="11" l="1"/>
  <c r="J1" i="11"/>
  <c r="K1" i="11"/>
  <c r="L1" i="11"/>
  <c r="H1" i="11"/>
  <c r="G2" i="11"/>
  <c r="F2" i="11"/>
  <c r="E2" i="11"/>
  <c r="D2" i="11"/>
  <c r="C2" i="11"/>
  <c r="L2" i="11" l="1"/>
  <c r="K2" i="11"/>
  <c r="J2" i="11"/>
  <c r="O2" i="11" s="1"/>
  <c r="O271" i="11" s="1"/>
  <c r="I2" i="11"/>
  <c r="N2" i="11" s="1"/>
  <c r="N271" i="11" s="1"/>
  <c r="H2" i="11"/>
  <c r="M2" i="11" s="1"/>
  <c r="M271" i="11" s="1"/>
  <c r="P2" i="11"/>
  <c r="P271" i="11" s="1"/>
  <c r="Q2" i="11"/>
  <c r="Q27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Darren Conly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name based on GTFS data. If no GTFS data available, then make manually but use same format (4-letter name + routenum + direction (A/B)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All blue-headered columns derive from GTFS data.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lines tagged as 2-way (F) in sacsim15 need to be converted to two 1-way lines for SACSIM19</t>
        </r>
      </text>
    </comment>
    <comment ref="K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1 = LRT
2 = commuter bus
3 = local bus
***Assumes that mode did not change from 2012-2016</t>
        </r>
      </text>
    </comment>
    <comment ref="L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refers to 19 operators from SACSIM15, with split by commuter v local service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Darren Conly</author>
  </authors>
  <commentList>
    <comment ref="H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If all 2012 headway values are zero, then make all these values zero because it means the line didn't exist in 2012, therefore cannot be compared to 2016</t>
        </r>
      </text>
    </comment>
    <comment ref="M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percent change in headway length in minutes
-100% means either the line did not exist in 2012 or its frequency doubled.</t>
        </r>
      </text>
    </comment>
    <comment ref="A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El Dorado commuters - may not have correspondence to 2012 values.</t>
        </r>
      </text>
    </comment>
    <comment ref="M27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Means that, across all lines, headways increased in this period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Darren Conly</author>
  </authors>
  <commentList>
    <comment ref="C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Still must manually check which nodes are stop nodes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Darren Conly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name based on GTFS data. If no GTFS data available, then make manually but use same format (4-letter name + routenum + direction (A/B)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All blue-headered columns derive from 2016 GTFS data.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lines tagged as 2-way (F) in sacsim15 need to be converted to two 1-way lines for SACSIM19</t>
        </r>
      </text>
    </comment>
    <comment ref="J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1 = LRT
2 = commuter bus
3 = local bus
***Assumes that mode did not change from 2012-2016</t>
        </r>
      </text>
    </comment>
    <comment ref="K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refers to 19 operators from SACSIM15, with split by commuter v local service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Darren Conly</author>
  </authors>
  <commentList>
    <comment ref="B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name based on GTFS data. If no GTFS data available, then make manually but use same format (4-letter name + routenum + direction (A/B)</t>
        </r>
      </text>
    </comment>
    <comment ref="D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All blue-headered columns derive from 2016 GTFS data.</t>
        </r>
      </text>
    </comment>
    <comment ref="E1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refers to 19 operators from SACSIM15, with split by commuter v local service</t>
        </r>
      </text>
    </comment>
    <comment ref="F1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1 = LRT
2 = commuter bus
3 = local bus
***Assumes that mode did not change from 2012-2016</t>
        </r>
      </text>
    </comment>
    <comment ref="G1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lines tagged as 2-way (F) in sacsim15 need to be converted to two 1-way lines for SACSIM19</t>
        </r>
      </text>
    </comment>
    <comment ref="F300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mostly rural routes connecting Dunnigan and Knights Landing to Woodland--limited stop and intercity, but are they "express"?</t>
        </r>
      </text>
    </comment>
  </commentList>
</comments>
</file>

<file path=xl/sharedStrings.xml><?xml version="1.0" encoding="utf-8"?>
<sst xmlns="http://schemas.openxmlformats.org/spreadsheetml/2006/main" count="11670" uniqueCount="1408">
  <si>
    <t>agency_id</t>
  </si>
  <si>
    <t>route_long_name</t>
  </si>
  <si>
    <t>https://developers.google.com/transit/gtfs/reference/#agencytxt</t>
  </si>
  <si>
    <t>Metadata</t>
  </si>
  <si>
    <t>GTFS Examples Doc</t>
  </si>
  <si>
    <t>https://docs.google.com/document/d/16inL5BVcM1aU-_DcFJay_tC6Ni0wPa0nvQEstueG5k4/edit#heading=h.ygumy8u3p779</t>
  </si>
  <si>
    <t>Simple Pandas Analyses with GTFS data</t>
  </si>
  <si>
    <t>https://github.com/vta/GTFS-Pandas-Analysis</t>
  </si>
  <si>
    <t>FSL</t>
  </si>
  <si>
    <t>Roseville</t>
  </si>
  <si>
    <t>SRTD</t>
  </si>
  <si>
    <t>YoloBus</t>
  </si>
  <si>
    <t>YubaSutter</t>
  </si>
  <si>
    <t>na</t>
  </si>
  <si>
    <t>uniq_rte_name</t>
  </si>
  <si>
    <t>SRTD170A</t>
  </si>
  <si>
    <t>SRTD170B</t>
  </si>
  <si>
    <t>SRTD171A</t>
  </si>
  <si>
    <t>SRTD171B</t>
  </si>
  <si>
    <t>SRTD172A</t>
  </si>
  <si>
    <t>SRTD172B</t>
  </si>
  <si>
    <t>SRTD173A</t>
  </si>
  <si>
    <t>SRTD173B</t>
  </si>
  <si>
    <t>SRTD176A</t>
  </si>
  <si>
    <t>SRTD176B</t>
  </si>
  <si>
    <t>SRTD177A</t>
  </si>
  <si>
    <t>SRTD177B</t>
  </si>
  <si>
    <t>SRTD178A</t>
  </si>
  <si>
    <t>SRTD205A</t>
  </si>
  <si>
    <t>SRTD205B</t>
  </si>
  <si>
    <t>SRTD206A</t>
  </si>
  <si>
    <t>SRTD206B</t>
  </si>
  <si>
    <t>SRTD210A</t>
  </si>
  <si>
    <t>SRTD210B</t>
  </si>
  <si>
    <t>SRTD211A</t>
  </si>
  <si>
    <t>SRTD211B</t>
  </si>
  <si>
    <t>SRTD212A</t>
  </si>
  <si>
    <t>SRTD212B</t>
  </si>
  <si>
    <t>SRTD213A</t>
  </si>
  <si>
    <t>SRTD213B</t>
  </si>
  <si>
    <t>SRTD214A</t>
  </si>
  <si>
    <t>SRTD214B</t>
  </si>
  <si>
    <t>SRTD226A</t>
  </si>
  <si>
    <t>SRTD227A</t>
  </si>
  <si>
    <t>SRTD228A</t>
  </si>
  <si>
    <t>SRTD246A</t>
  </si>
  <si>
    <t>SRTD246B</t>
  </si>
  <si>
    <t>SRTD247A</t>
  </si>
  <si>
    <t>SRTD248A</t>
  </si>
  <si>
    <t>SRTD248B</t>
  </si>
  <si>
    <t>SRTD252A</t>
  </si>
  <si>
    <t>SRTD252B</t>
  </si>
  <si>
    <t>SRTD255A</t>
  </si>
  <si>
    <t>SRTD255B</t>
  </si>
  <si>
    <t>SRTD85A</t>
  </si>
  <si>
    <t>ss15name</t>
  </si>
  <si>
    <t>LineNameLookup columns</t>
  </si>
  <si>
    <t>Shortname</t>
  </si>
  <si>
    <t>new unique line name to feed into SACSIM model. Does not exceed 12 characters. Based on using GTFS as source</t>
  </si>
  <si>
    <t>name of same line in ss15 model input, see transit rollup for more detail</t>
  </si>
  <si>
    <t>..\..\Transit_5Period\transit_rollup_2012_PA20_PA27_PA36_mtpscs.xlsx</t>
  </si>
  <si>
    <t>Transit Rollup (original)</t>
  </si>
  <si>
    <t>Transit Rollup (with revised names)</t>
  </si>
  <si>
    <t>transit_rollup_w_name_changes.xlsx</t>
  </si>
  <si>
    <t>Line Detail</t>
  </si>
  <si>
    <t>'SACOG Line Name'</t>
  </si>
  <si>
    <t>Will need to add duplicate rows as needed to represent bi-directional routes</t>
  </si>
  <si>
    <t>All tabs with LINE column will need to have new names input</t>
  </si>
  <si>
    <t>Names tab</t>
  </si>
  <si>
    <t>This is the lookup tab to enable references to descriptions and operator and route characteristics in all other tabs</t>
  </si>
  <si>
    <t>Other questions</t>
  </si>
  <si>
    <t>How to code in future routes? Will future lines follow same naming convention? Will there be some sort of tag in shortname to indicate they're future routes?</t>
  </si>
  <si>
    <t>e-tran</t>
  </si>
  <si>
    <t>Stonelake</t>
  </si>
  <si>
    <t>Stonelake/Whitelock Pkwy</t>
  </si>
  <si>
    <t>Laguna West/Whitelock Pkwy</t>
  </si>
  <si>
    <t>Calvine</t>
  </si>
  <si>
    <t>Bruceville/Elk Grove Blvd</t>
  </si>
  <si>
    <t>Laguna</t>
  </si>
  <si>
    <t>Whitelock Pkwy/Franklin</t>
  </si>
  <si>
    <t>Bond</t>
  </si>
  <si>
    <t>Elk Grove Florin (Neighborhood)</t>
  </si>
  <si>
    <t>Big Horn Express</t>
  </si>
  <si>
    <t>Whitelock Pkwy/Franklin Express</t>
  </si>
  <si>
    <t>Elk Grove Florin Express</t>
  </si>
  <si>
    <t>East Elk Grove Express</t>
  </si>
  <si>
    <t>Old Town Elk Grove Express</t>
  </si>
  <si>
    <t>Elk Grove Park &amp; Ride Express</t>
  </si>
  <si>
    <t>Elk Grove Blvd Express</t>
  </si>
  <si>
    <t>Bradshaw Express</t>
  </si>
  <si>
    <t>Laguna Express</t>
  </si>
  <si>
    <t>Sacramento/Elk Grove Express</t>
  </si>
  <si>
    <t>Butterfield/Elk Grove Express</t>
  </si>
  <si>
    <t>GREENBACK</t>
  </si>
  <si>
    <t>RIVERSIDE</t>
  </si>
  <si>
    <t>RIVERSIDE EXPRESS</t>
  </si>
  <si>
    <t>MEADOWVIEW - VALLEY HI</t>
  </si>
  <si>
    <t>LAND PARK</t>
  </si>
  <si>
    <t>POCKET EXPRESS</t>
  </si>
  <si>
    <t>TRUXEL ROAD</t>
  </si>
  <si>
    <t>NORTHGATE</t>
  </si>
  <si>
    <t>RIO LINDA BLVD - O ST</t>
  </si>
  <si>
    <t>RIO LINDA</t>
  </si>
  <si>
    <t>SUNRISE - CITRUS HEIGHTS</t>
  </si>
  <si>
    <t>ARDEN</t>
  </si>
  <si>
    <t>EL CAMINO</t>
  </si>
  <si>
    <t>MADISON - GREENBACK</t>
  </si>
  <si>
    <t>MARCONI</t>
  </si>
  <si>
    <t>FULTON</t>
  </si>
  <si>
    <t>FAIR OAKS - FOLSOM BLV</t>
  </si>
  <si>
    <t>ARDEN - CALIFORNIA AVE</t>
  </si>
  <si>
    <t>J ST</t>
  </si>
  <si>
    <t>DOS RIOS</t>
  </si>
  <si>
    <t>McKINLEY</t>
  </si>
  <si>
    <t>P/Q STREETS</t>
  </si>
  <si>
    <t>PHOENIX PARK</t>
  </si>
  <si>
    <t>BROADWAY - STOCKTON</t>
  </si>
  <si>
    <t>CENTER PARKWAY</t>
  </si>
  <si>
    <t>SCOTTSDALE</t>
  </si>
  <si>
    <t>POCKET - CRC</t>
  </si>
  <si>
    <t>FRUITRIDGE</t>
  </si>
  <si>
    <t>FREEPORT</t>
  </si>
  <si>
    <t>FRANKLIN - UNIV/65TH</t>
  </si>
  <si>
    <t>FRANKLIN</t>
  </si>
  <si>
    <t>44TH ST</t>
  </si>
  <si>
    <t>ROSEMONT - LINCOLN VILLAGE</t>
  </si>
  <si>
    <t>INTERNATIONAL</t>
  </si>
  <si>
    <t>MATHER FIELD</t>
  </si>
  <si>
    <t>WATT AVE - ELKHORN</t>
  </si>
  <si>
    <t>FLORIN - 65TH ST</t>
  </si>
  <si>
    <t>HOWE - 65TH ST</t>
  </si>
  <si>
    <t>WATT AVE - NORTH HIGHLANDS</t>
  </si>
  <si>
    <t>McCLELLAN PARK</t>
  </si>
  <si>
    <t>SAN JUAN - SILVER EAGLE</t>
  </si>
  <si>
    <t>HOWE</t>
  </si>
  <si>
    <t>WEST EL CAMINO</t>
  </si>
  <si>
    <t>HILLSDALE</t>
  </si>
  <si>
    <t>CITRUS HEIGHTS - ANTELOPE</t>
  </si>
  <si>
    <t>AUBURN BLVD</t>
  </si>
  <si>
    <t>HAZEL EXPRESS</t>
  </si>
  <si>
    <t>Eastside</t>
  </si>
  <si>
    <t>Westside</t>
  </si>
  <si>
    <t>Central</t>
  </si>
  <si>
    <t>Square</t>
  </si>
  <si>
    <t>CordoVan - Anatolia-Sunridge</t>
  </si>
  <si>
    <t>CordoVan - Anatolia-Kavala Ranch</t>
  </si>
  <si>
    <t>CordoVan - Villages</t>
  </si>
  <si>
    <t>Granite Park - Power Inn</t>
  </si>
  <si>
    <t>FRUITRIDGE RD - FREEPORT BLVD</t>
  </si>
  <si>
    <t>12TH AVE - SUTTERVILLE RD</t>
  </si>
  <si>
    <t>LA RIVIERA DR</t>
  </si>
  <si>
    <t>COLLEGE GREENS</t>
  </si>
  <si>
    <t>14TH AVE - 21ST AVE</t>
  </si>
  <si>
    <t>FRUITRIDGE RD - STOCKTON BLVD</t>
  </si>
  <si>
    <t>BROADWAY - STOCKTON BLVD</t>
  </si>
  <si>
    <t>MEADOWVIEW - GREENHAVEN</t>
  </si>
  <si>
    <t>21ST ST - FLORIN RD</t>
  </si>
  <si>
    <t>MEADOWVIEW RD - RUSH RIVER DR</t>
  </si>
  <si>
    <t>FREEPORT - FRUITRIDGE - ML KING</t>
  </si>
  <si>
    <t>LA RIVIERA - COLLEGE GREENS</t>
  </si>
  <si>
    <t>Downtown - Folsom</t>
  </si>
  <si>
    <t>13th - Richards/Township 9</t>
  </si>
  <si>
    <t>Meadowview - Watt/I-80</t>
  </si>
  <si>
    <t>AM COMMUTER 1</t>
  </si>
  <si>
    <t>AM COMMUTER 10</t>
  </si>
  <si>
    <t>AM COMMUTER 2</t>
  </si>
  <si>
    <t>AM COMMUTER 3</t>
  </si>
  <si>
    <t>AM COMMUTER 4</t>
  </si>
  <si>
    <t>AM COMMUTER 5</t>
  </si>
  <si>
    <t>AM COMMUTER 6</t>
  </si>
  <si>
    <t>AM COMMUTER 7</t>
  </si>
  <si>
    <t>AM COMMUTER 8</t>
  </si>
  <si>
    <t>AM COMMUTER 9</t>
  </si>
  <si>
    <t>ROUTE A</t>
  </si>
  <si>
    <t>ROUTE B</t>
  </si>
  <si>
    <t>ROUTE C</t>
  </si>
  <si>
    <t>ROUTE D</t>
  </si>
  <si>
    <t>ROUTE E</t>
  </si>
  <si>
    <t>ROUTE F</t>
  </si>
  <si>
    <t>ROUTE G</t>
  </si>
  <si>
    <t>ROUTE L</t>
  </si>
  <si>
    <t>ROUTE M</t>
  </si>
  <si>
    <t>ROUTE R</t>
  </si>
  <si>
    <t>ROUTE S</t>
  </si>
  <si>
    <t>Unitrans</t>
  </si>
  <si>
    <t>DOWNTOWN/5TH ST/ALHAMBRA</t>
  </si>
  <si>
    <t>SYCAMORE/WAKE FOREST</t>
  </si>
  <si>
    <t>SYCAMORE/DRAKE</t>
  </si>
  <si>
    <t>DOWNTOWN/F STREET/J STREET</t>
  </si>
  <si>
    <t>LAKE BLVD/ARLINGTON</t>
  </si>
  <si>
    <t>ANDERSON/ALVARADO/N. SYCAMORE</t>
  </si>
  <si>
    <t>OAK AVE/E. ALVARADO/N. ANDERSON</t>
  </si>
  <si>
    <t>COWELL/DREW</t>
  </si>
  <si>
    <t>E. EIGHTH ST/POLE LINE/MOORE/LOYOLA</t>
  </si>
  <si>
    <t>DAVIS PERIMETER CLOCKWISE</t>
  </si>
  <si>
    <t>DAVIS PERIMETER COUNTER CLOCKWISE</t>
  </si>
  <si>
    <t>DAVIS HIGH</t>
  </si>
  <si>
    <t>COWELL/LILLARD/DRUMMOND</t>
  </si>
  <si>
    <t>UC DAVIS WEST VILLAGE</t>
  </si>
  <si>
    <t>AMTRAK/5TH ST/TARGET/MU</t>
  </si>
  <si>
    <t>Yuba City Loop</t>
  </si>
  <si>
    <t>Yuba City to Yuba College</t>
  </si>
  <si>
    <t>Live Oak Route</t>
  </si>
  <si>
    <t>Linda Shuttle</t>
  </si>
  <si>
    <t>Marysville Loop</t>
  </si>
  <si>
    <t>Olivehurst to Yuba College</t>
  </si>
  <si>
    <t>Southwest Yuba City</t>
  </si>
  <si>
    <t>ROUTE 39 AM</t>
  </si>
  <si>
    <t>ROUTE 217 AM</t>
  </si>
  <si>
    <t>ROUTE 214</t>
  </si>
  <si>
    <t>ROUTE 42A</t>
  </si>
  <si>
    <t>ROUTE 211</t>
  </si>
  <si>
    <t>ROUTE 230 AM</t>
  </si>
  <si>
    <t>ROUTE 212</t>
  </si>
  <si>
    <t>ROUTE 340-A</t>
  </si>
  <si>
    <t>ROUTE 241 AM</t>
  </si>
  <si>
    <t>ROUTE 243 AM</t>
  </si>
  <si>
    <t>ROUTE 220 WB</t>
  </si>
  <si>
    <t>ROUTE 43-R AM</t>
  </si>
  <si>
    <t>ROUTE 240</t>
  </si>
  <si>
    <t>ROUTE 41</t>
  </si>
  <si>
    <t>ROUTE 35</t>
  </si>
  <si>
    <t>ROUTE 242 AM</t>
  </si>
  <si>
    <t>ROUTE 232 AM</t>
  </si>
  <si>
    <t>ROUTE 42B</t>
  </si>
  <si>
    <t>ROUTE 215 EB</t>
  </si>
  <si>
    <t>ROUTE 215 WB</t>
  </si>
  <si>
    <t>ROUTE 210</t>
  </si>
  <si>
    <t>ROUTE 44 AM</t>
  </si>
  <si>
    <t>ROUTE 45 AM</t>
  </si>
  <si>
    <t>ROUTE 220C AM</t>
  </si>
  <si>
    <t>ROUTE 340</t>
  </si>
  <si>
    <t>ROUTE 40</t>
  </si>
  <si>
    <t>ROUTE 43 AM</t>
  </si>
  <si>
    <t>POCKET RD - RIVERSIDE BLVD</t>
  </si>
  <si>
    <t>SOUTH LAND PARK - GREENHAVEN DR</t>
  </si>
  <si>
    <t>GLORIA DR - RUSH RIVER DR</t>
  </si>
  <si>
    <t>PM COMMUTER 1</t>
  </si>
  <si>
    <t>PM COMMUTER 10</t>
  </si>
  <si>
    <t>PM COMMUTER 2</t>
  </si>
  <si>
    <t>PM COMMUTER 3</t>
  </si>
  <si>
    <t>PM COMMUTER 4</t>
  </si>
  <si>
    <t>PM COMMUTER 5</t>
  </si>
  <si>
    <t>PM COMMUTER 6</t>
  </si>
  <si>
    <t>PM COMMUTER 7</t>
  </si>
  <si>
    <t>PM COMMUTER 8</t>
  </si>
  <si>
    <t>PM COMMUTER 9</t>
  </si>
  <si>
    <t>Wheatland Route</t>
  </si>
  <si>
    <t>ROUTE 45 PM</t>
  </si>
  <si>
    <t>ROUTE 220 EB</t>
  </si>
  <si>
    <t>ROUTE 220C PM</t>
  </si>
  <si>
    <t>ROUTE 216 PM</t>
  </si>
  <si>
    <t>ROUTE 232 PM</t>
  </si>
  <si>
    <t>ROUTE 44 PM</t>
  </si>
  <si>
    <t>ROUTE 230 PM</t>
  </si>
  <si>
    <t>ROUTE 39 PM</t>
  </si>
  <si>
    <t>ROUTE 43R PM</t>
  </si>
  <si>
    <t>ROUTE 242 PM</t>
  </si>
  <si>
    <t>ROUTE 243 PM</t>
  </si>
  <si>
    <t>ROUTE 43 PM</t>
  </si>
  <si>
    <t>ROUTE 217 PM</t>
  </si>
  <si>
    <t>ROUTE 241 PM</t>
  </si>
  <si>
    <t>ROUTE 231 PM</t>
  </si>
  <si>
    <t>ROUTE 216 AM</t>
  </si>
  <si>
    <t>G154</t>
  </si>
  <si>
    <t>G156</t>
  </si>
  <si>
    <t>G157</t>
  </si>
  <si>
    <t>G158</t>
  </si>
  <si>
    <t>G159</t>
  </si>
  <si>
    <t>G160</t>
  </si>
  <si>
    <t>G162</t>
  </si>
  <si>
    <t>RABL</t>
  </si>
  <si>
    <t>RCL_</t>
  </si>
  <si>
    <t>REL_</t>
  </si>
  <si>
    <t>RFL_</t>
  </si>
  <si>
    <t>RGL_</t>
  </si>
  <si>
    <t>RCFL</t>
  </si>
  <si>
    <t>RDIL</t>
  </si>
  <si>
    <t>Local A/B Loop</t>
  </si>
  <si>
    <t xml:space="preserve"> Local C/F Loop</t>
  </si>
  <si>
    <t xml:space="preserve"> Local D/I Loop</t>
  </si>
  <si>
    <t xml:space="preserve"> Local G/E</t>
  </si>
  <si>
    <t>RLL_</t>
  </si>
  <si>
    <t>RML_</t>
  </si>
  <si>
    <t>RM2L</t>
  </si>
  <si>
    <t xml:space="preserve"> Local M Extended</t>
  </si>
  <si>
    <t>RRL_</t>
  </si>
  <si>
    <t>Roseville Galleria-Sunset Ind'l Loop</t>
  </si>
  <si>
    <t>0001</t>
  </si>
  <si>
    <t>0002</t>
  </si>
  <si>
    <t>0005</t>
  </si>
  <si>
    <t>0013</t>
  </si>
  <si>
    <t>0019</t>
  </si>
  <si>
    <t>0021</t>
  </si>
  <si>
    <t>0022</t>
  </si>
  <si>
    <t>0023</t>
  </si>
  <si>
    <t>0024</t>
  </si>
  <si>
    <t>0025</t>
  </si>
  <si>
    <t>0026</t>
  </si>
  <si>
    <t>0028</t>
  </si>
  <si>
    <t>0033</t>
  </si>
  <si>
    <t>0047</t>
  </si>
  <si>
    <t>0054</t>
  </si>
  <si>
    <t>0055</t>
  </si>
  <si>
    <t>0056</t>
  </si>
  <si>
    <t>0061</t>
  </si>
  <si>
    <t>0065</t>
  </si>
  <si>
    <t>0067</t>
  </si>
  <si>
    <t>0068</t>
  </si>
  <si>
    <t>0072</t>
  </si>
  <si>
    <t>0074</t>
  </si>
  <si>
    <t>0075</t>
  </si>
  <si>
    <t>0081</t>
  </si>
  <si>
    <t>0082</t>
  </si>
  <si>
    <t>0087</t>
  </si>
  <si>
    <t>0093</t>
  </si>
  <si>
    <t>0095</t>
  </si>
  <si>
    <t>LGR1</t>
  </si>
  <si>
    <t>ss15desc</t>
  </si>
  <si>
    <t>UCDC</t>
  </si>
  <si>
    <t>UNIA</t>
  </si>
  <si>
    <t>UNIB</t>
  </si>
  <si>
    <t>UNIC</t>
  </si>
  <si>
    <t>UNID</t>
  </si>
  <si>
    <t>UNIE</t>
  </si>
  <si>
    <t>UNIF</t>
  </si>
  <si>
    <t>UNIG</t>
  </si>
  <si>
    <t>UNIJ</t>
  </si>
  <si>
    <t>UNIK</t>
  </si>
  <si>
    <t>UNIL</t>
  </si>
  <si>
    <t>UNIM</t>
  </si>
  <si>
    <t>UNIP</t>
  </si>
  <si>
    <t>UNIQ</t>
  </si>
  <si>
    <t>UNIT</t>
  </si>
  <si>
    <t>UNIV</t>
  </si>
  <si>
    <t>UNIW</t>
  </si>
  <si>
    <t>Campus</t>
  </si>
  <si>
    <t>UC Davis Shuttle</t>
  </si>
  <si>
    <t>S_Harper JHS</t>
  </si>
  <si>
    <t>Y035</t>
  </si>
  <si>
    <t>Y040</t>
  </si>
  <si>
    <t>Y041</t>
  </si>
  <si>
    <t>Y210</t>
  </si>
  <si>
    <t>Y211</t>
  </si>
  <si>
    <t>Y212</t>
  </si>
  <si>
    <t>Y214</t>
  </si>
  <si>
    <t>Y215</t>
  </si>
  <si>
    <t>Y220</t>
  </si>
  <si>
    <t>Y231</t>
  </si>
  <si>
    <t>Y241</t>
  </si>
  <si>
    <t>Y240</t>
  </si>
  <si>
    <t>S001</t>
  </si>
  <si>
    <t>S002</t>
  </si>
  <si>
    <t>S003</t>
  </si>
  <si>
    <t>S004</t>
  </si>
  <si>
    <t>S005</t>
  </si>
  <si>
    <t>S006</t>
  </si>
  <si>
    <t>SMDM</t>
  </si>
  <si>
    <t>HWY 70 to Sacramento</t>
  </si>
  <si>
    <t>HWY 99 to Sacramento</t>
  </si>
  <si>
    <t>Sacramento Mid Day Express</t>
  </si>
  <si>
    <t>ELDOCA</t>
  </si>
  <si>
    <t>ELDOCB</t>
  </si>
  <si>
    <t>ElDorado</t>
  </si>
  <si>
    <t>Placerville</t>
  </si>
  <si>
    <t>Diamond Springs/El Dorado</t>
  </si>
  <si>
    <t>Cameron Park/Shingle Springs</t>
  </si>
  <si>
    <t>50 Express</t>
  </si>
  <si>
    <t>Pollock Pines</t>
  </si>
  <si>
    <t>Cameron Park/El Dorado Hills</t>
  </si>
  <si>
    <t>Sacramento Commuter</t>
  </si>
  <si>
    <t>EIPC</t>
  </si>
  <si>
    <t>ECPE</t>
  </si>
  <si>
    <t>ECPW</t>
  </si>
  <si>
    <t>EDSP</t>
  </si>
  <si>
    <t>EGRF</t>
  </si>
  <si>
    <t>EPLE</t>
  </si>
  <si>
    <t>EPLW</t>
  </si>
  <si>
    <t>EPPE</t>
  </si>
  <si>
    <t>EPPW</t>
  </si>
  <si>
    <t>ABLU</t>
  </si>
  <si>
    <t>ARED</t>
  </si>
  <si>
    <t>NLI2</t>
  </si>
  <si>
    <t>NLI3</t>
  </si>
  <si>
    <t>P_49</t>
  </si>
  <si>
    <t>PTAY</t>
  </si>
  <si>
    <t>RHL_</t>
  </si>
  <si>
    <t>RJL_</t>
  </si>
  <si>
    <t>RKL_</t>
  </si>
  <si>
    <t>LBL1</t>
  </si>
  <si>
    <t>0004</t>
  </si>
  <si>
    <t>0008</t>
  </si>
  <si>
    <t>0009</t>
  </si>
  <si>
    <t>0010</t>
  </si>
  <si>
    <t>0014</t>
  </si>
  <si>
    <t>0016</t>
  </si>
  <si>
    <t>0018</t>
  </si>
  <si>
    <t>0020</t>
  </si>
  <si>
    <t>0037</t>
  </si>
  <si>
    <t>0063</t>
  </si>
  <si>
    <t>0073</t>
  </si>
  <si>
    <t>0083</t>
  </si>
  <si>
    <t>0094</t>
  </si>
  <si>
    <t>0141</t>
  </si>
  <si>
    <t>0142</t>
  </si>
  <si>
    <t>0143</t>
  </si>
  <si>
    <t>CSU2</t>
  </si>
  <si>
    <t>CSU4</t>
  </si>
  <si>
    <t>CSU5</t>
  </si>
  <si>
    <t>FOLA</t>
  </si>
  <si>
    <t>FOLB</t>
  </si>
  <si>
    <t>G152</t>
  </si>
  <si>
    <t>T001</t>
  </si>
  <si>
    <t>0140</t>
  </si>
  <si>
    <t>Source to use for 2012 active lines</t>
  </si>
  <si>
    <t>..\..\Transit_5Period\checks\All_lookup_5TP_DC_YO.xlsx</t>
  </si>
  <si>
    <t>***DO NOT USE ANY FUTURE LINES OR SCENARIO-DEPENDENT LINES</t>
  </si>
  <si>
    <t>0003A</t>
  </si>
  <si>
    <t>0003B</t>
  </si>
  <si>
    <t>0006A</t>
  </si>
  <si>
    <t>0006B</t>
  </si>
  <si>
    <t>0007A</t>
  </si>
  <si>
    <t>0007B</t>
  </si>
  <si>
    <t>0011A</t>
  </si>
  <si>
    <t>0011B</t>
  </si>
  <si>
    <t>0015A</t>
  </si>
  <si>
    <t>0015B</t>
  </si>
  <si>
    <t>0029A</t>
  </si>
  <si>
    <t>0029B</t>
  </si>
  <si>
    <t>0030A</t>
  </si>
  <si>
    <t>0030B</t>
  </si>
  <si>
    <t>0031A</t>
  </si>
  <si>
    <t>0031B</t>
  </si>
  <si>
    <t>0034A</t>
  </si>
  <si>
    <t>0034B</t>
  </si>
  <si>
    <t>0036A</t>
  </si>
  <si>
    <t>0036B</t>
  </si>
  <si>
    <t>0038A</t>
  </si>
  <si>
    <t>0038B</t>
  </si>
  <si>
    <t>0050A</t>
  </si>
  <si>
    <t>0050B</t>
  </si>
  <si>
    <t>0051A</t>
  </si>
  <si>
    <t>0051B</t>
  </si>
  <si>
    <t>0062A</t>
  </si>
  <si>
    <t>0062B</t>
  </si>
  <si>
    <t>0080A</t>
  </si>
  <si>
    <t>0080B</t>
  </si>
  <si>
    <t>0084A</t>
  </si>
  <si>
    <t>0084B</t>
  </si>
  <si>
    <t>0086A</t>
  </si>
  <si>
    <t>0086B</t>
  </si>
  <si>
    <t>0088A</t>
  </si>
  <si>
    <t>0088B</t>
  </si>
  <si>
    <t>0089A</t>
  </si>
  <si>
    <t>0089B</t>
  </si>
  <si>
    <t>0100A</t>
  </si>
  <si>
    <t>0100B</t>
  </si>
  <si>
    <t>0101A</t>
  </si>
  <si>
    <t>0101B</t>
  </si>
  <si>
    <t>0102A</t>
  </si>
  <si>
    <t>0102B</t>
  </si>
  <si>
    <t>0103A</t>
  </si>
  <si>
    <t>0103B</t>
  </si>
  <si>
    <t>0104A</t>
  </si>
  <si>
    <t>0104B</t>
  </si>
  <si>
    <t>0106A</t>
  </si>
  <si>
    <t>0106B</t>
  </si>
  <si>
    <t>0107A</t>
  </si>
  <si>
    <t>0107B</t>
  </si>
  <si>
    <t>109XA</t>
  </si>
  <si>
    <t>109XB</t>
  </si>
  <si>
    <t>E_1MA</t>
  </si>
  <si>
    <t>E_1MB</t>
  </si>
  <si>
    <t>E_2MA</t>
  </si>
  <si>
    <t>E_2MB</t>
  </si>
  <si>
    <t>E_3MA</t>
  </si>
  <si>
    <t>E_3MB</t>
  </si>
  <si>
    <t>E_4MA</t>
  </si>
  <si>
    <t>E_4MB</t>
  </si>
  <si>
    <t>E_5MA</t>
  </si>
  <si>
    <t>E_5MB</t>
  </si>
  <si>
    <t>E_6MA</t>
  </si>
  <si>
    <t>E_6MB</t>
  </si>
  <si>
    <t>E_7MA</t>
  </si>
  <si>
    <t>E_7MB</t>
  </si>
  <si>
    <t>E10MA</t>
  </si>
  <si>
    <t>E10MB</t>
  </si>
  <si>
    <t>E11MA</t>
  </si>
  <si>
    <t>E11MB</t>
  </si>
  <si>
    <t>G057A</t>
  </si>
  <si>
    <t>G057B</t>
  </si>
  <si>
    <t>G058A</t>
  </si>
  <si>
    <t>G058B</t>
  </si>
  <si>
    <t>G059A</t>
  </si>
  <si>
    <t>G059B</t>
  </si>
  <si>
    <t>G060A</t>
  </si>
  <si>
    <t>G060B</t>
  </si>
  <si>
    <t>G070A</t>
  </si>
  <si>
    <t>G070B</t>
  </si>
  <si>
    <t>G071A</t>
  </si>
  <si>
    <t>G071B</t>
  </si>
  <si>
    <t>G090A</t>
  </si>
  <si>
    <t>G090B</t>
  </si>
  <si>
    <t>G091A</t>
  </si>
  <si>
    <t>G091B</t>
  </si>
  <si>
    <t>G52MA</t>
  </si>
  <si>
    <t>G52MB</t>
  </si>
  <si>
    <t>G53MA</t>
  </si>
  <si>
    <t>G53MB</t>
  </si>
  <si>
    <t>G66MA</t>
  </si>
  <si>
    <t>G66MB</t>
  </si>
  <si>
    <t>LG1A</t>
  </si>
  <si>
    <t>LG1B</t>
  </si>
  <si>
    <t>P_LRA</t>
  </si>
  <si>
    <t>P_LRB</t>
  </si>
  <si>
    <t>PCOLA</t>
  </si>
  <si>
    <t>PCOLB</t>
  </si>
  <si>
    <t>PCOMA</t>
  </si>
  <si>
    <t>PCOMB</t>
  </si>
  <si>
    <t>PLRSA</t>
  </si>
  <si>
    <t>PLRSB</t>
  </si>
  <si>
    <t>R_1MA</t>
  </si>
  <si>
    <t>R_1MB</t>
  </si>
  <si>
    <t>R_2MA</t>
  </si>
  <si>
    <t>R_2MB</t>
  </si>
  <si>
    <t>R_3MA</t>
  </si>
  <si>
    <t>R_3MB</t>
  </si>
  <si>
    <t>R_4MA</t>
  </si>
  <si>
    <t>R_4MB</t>
  </si>
  <si>
    <t>R_5MA</t>
  </si>
  <si>
    <t>R_5MB</t>
  </si>
  <si>
    <t>R_6MA</t>
  </si>
  <si>
    <t>R_6MB</t>
  </si>
  <si>
    <t>R_7MA</t>
  </si>
  <si>
    <t>R_7MB</t>
  </si>
  <si>
    <t>R_8MA</t>
  </si>
  <si>
    <t>R_8MB</t>
  </si>
  <si>
    <t>R51MA</t>
  </si>
  <si>
    <t>R51MB</t>
  </si>
  <si>
    <t>REGA</t>
  </si>
  <si>
    <t>REGX</t>
  </si>
  <si>
    <t>RGELA</t>
  </si>
  <si>
    <t>RGELB</t>
  </si>
  <si>
    <t>RS2LA</t>
  </si>
  <si>
    <t>RS2LB</t>
  </si>
  <si>
    <t>RSL_A</t>
  </si>
  <si>
    <t>RSL_B</t>
  </si>
  <si>
    <t>S70MA</t>
  </si>
  <si>
    <t>S70MB</t>
  </si>
  <si>
    <t>S99MA</t>
  </si>
  <si>
    <t>S99MB</t>
  </si>
  <si>
    <t>T002A</t>
  </si>
  <si>
    <t>T002B</t>
  </si>
  <si>
    <t>UNISA</t>
  </si>
  <si>
    <t>UNISB</t>
  </si>
  <si>
    <t>Y039A</t>
  </si>
  <si>
    <t>Y039B</t>
  </si>
  <si>
    <t>Y230A</t>
  </si>
  <si>
    <t>Y230B</t>
  </si>
  <si>
    <t>Y232A</t>
  </si>
  <si>
    <t>Y232B</t>
  </si>
  <si>
    <t>Y242A</t>
  </si>
  <si>
    <t>Y242B</t>
  </si>
  <si>
    <t>Y42MA</t>
  </si>
  <si>
    <t>Y42MB</t>
  </si>
  <si>
    <t>Y43MA</t>
  </si>
  <si>
    <t>Y43MB</t>
  </si>
  <si>
    <t>Y43RA</t>
  </si>
  <si>
    <t>Y43RB</t>
  </si>
  <si>
    <t>Y44MA</t>
  </si>
  <si>
    <t>Y44MB</t>
  </si>
  <si>
    <t>Y45MA</t>
  </si>
  <si>
    <t>Y45MB</t>
  </si>
  <si>
    <t>accounted for</t>
  </si>
  <si>
    <t>explanation if not in 2016 GTFS</t>
  </si>
  <si>
    <t>Refer to "cc12_L" tab for name list</t>
  </si>
  <si>
    <t>headway_sum</t>
  </si>
  <si>
    <t>Land Park</t>
  </si>
  <si>
    <t>Pocket Express</t>
  </si>
  <si>
    <t>Riverside Express</t>
  </si>
  <si>
    <t>Truxel Road</t>
  </si>
  <si>
    <t>Rio Linda Blvd-O St.</t>
  </si>
  <si>
    <t>Arden-California Ave.</t>
  </si>
  <si>
    <t>J Street (DASH)</t>
  </si>
  <si>
    <t>McKinley</t>
  </si>
  <si>
    <t>P/Q Streets</t>
  </si>
  <si>
    <t>Broadway-Stockton</t>
  </si>
  <si>
    <t>Freeport</t>
  </si>
  <si>
    <t>Watt-Elkhorn</t>
  </si>
  <si>
    <t>Watt-North Highland</t>
  </si>
  <si>
    <t>San Juan-Silver Eagle</t>
  </si>
  <si>
    <t>West El Camino</t>
  </si>
  <si>
    <t>Auburn Blvd.</t>
  </si>
  <si>
    <t>Hazel Express</t>
  </si>
  <si>
    <t>El Dorado-CBD Express 1</t>
  </si>
  <si>
    <t>El Dorado-CBD Express 2</t>
  </si>
  <si>
    <t>El Dorado-CBD Express 3</t>
  </si>
  <si>
    <t>El Dorado-CBD Express 4</t>
  </si>
  <si>
    <t>El Dorado-CBD Express 5</t>
  </si>
  <si>
    <t>El Dorado-CBD Express 6</t>
  </si>
  <si>
    <t>El Dorado-CBD Express 7</t>
  </si>
  <si>
    <t>El Dorado-CBD Express 10</t>
  </si>
  <si>
    <t>El Dorado-CBD Express 11</t>
  </si>
  <si>
    <t>Elk Grove-CBD 1 SR99 Express</t>
  </si>
  <si>
    <t>70_EGB-Bradshaw Express</t>
  </si>
  <si>
    <t>71_Laguna-Watt-Bradshaw Express</t>
  </si>
  <si>
    <t>90_Elk Grove-CBD 4 SR99 Express (Laguna)</t>
  </si>
  <si>
    <t>91_EGB-Bradshaw Express (Reverse)</t>
  </si>
  <si>
    <t>Placerville-Cameron Park</t>
  </si>
  <si>
    <t>Diamond Springs</t>
  </si>
  <si>
    <t>Placerville-Iron Pt</t>
  </si>
  <si>
    <t>Placerville-Hangtown</t>
  </si>
  <si>
    <t>Pollock Pines-Camino</t>
  </si>
  <si>
    <t>only available to CSUS students and faculty--keep?</t>
  </si>
  <si>
    <t>El Dorado Commuter Route Naming</t>
  </si>
  <si>
    <t>2016 GTFS says all runs are single route; 2012 data split each run into its own route, split out by direction</t>
  </si>
  <si>
    <t>For 2016, consolidate based on whether commuter route is physically significantly different, not based on schedule</t>
  </si>
  <si>
    <t>mode</t>
  </si>
  <si>
    <t/>
  </si>
  <si>
    <t>New Route</t>
  </si>
  <si>
    <t>Old Route Corresponding</t>
  </si>
  <si>
    <t>New Route Svc Type</t>
  </si>
  <si>
    <t>Commuter</t>
  </si>
  <si>
    <t>Local</t>
  </si>
  <si>
    <t>Local - weekend only</t>
  </si>
  <si>
    <t>Local - weekday only</t>
  </si>
  <si>
    <t>notes</t>
  </si>
  <si>
    <t>only 1 direction in 2016</t>
  </si>
  <si>
    <t>Northgate</t>
  </si>
  <si>
    <t>Greenback</t>
  </si>
  <si>
    <t>Sunrise</t>
  </si>
  <si>
    <t>Arden</t>
  </si>
  <si>
    <t>El Camino</t>
  </si>
  <si>
    <t>Madison-Greenback</t>
  </si>
  <si>
    <t>Marconi</t>
  </si>
  <si>
    <t>Fulton</t>
  </si>
  <si>
    <t>Fair Oaks-Folsom Blvd.</t>
  </si>
  <si>
    <t>Riverside</t>
  </si>
  <si>
    <t>Dos Rios</t>
  </si>
  <si>
    <t>Phoenix Park</t>
  </si>
  <si>
    <t>Green Line MOS1 (16th to Township 9)</t>
  </si>
  <si>
    <t>Blue Line 2 (Watt-CRC)</t>
  </si>
  <si>
    <t>Center Parkway</t>
  </si>
  <si>
    <t>Scottsdale</t>
  </si>
  <si>
    <t>Pocket-CRC</t>
  </si>
  <si>
    <t>Meadowview-Valley Hi</t>
  </si>
  <si>
    <t>Fruitridge</t>
  </si>
  <si>
    <t>Franklin South</t>
  </si>
  <si>
    <t>Franklin</t>
  </si>
  <si>
    <t>44th Street</t>
  </si>
  <si>
    <t>Rosemont-Lincoln Village</t>
  </si>
  <si>
    <t>International</t>
  </si>
  <si>
    <t>Mather Field</t>
  </si>
  <si>
    <t>Florin-65th Street</t>
  </si>
  <si>
    <t>Howe-65th Street</t>
  </si>
  <si>
    <t>Howe</t>
  </si>
  <si>
    <t>Hillsdale</t>
  </si>
  <si>
    <t>Citrus Heights-Antelope Rd.</t>
  </si>
  <si>
    <t>Roseville-CBD Express 1</t>
  </si>
  <si>
    <t>Roseville-CBD Express 2</t>
  </si>
  <si>
    <t>Roseville-CBD Express 3</t>
  </si>
  <si>
    <t>Roseville-CBD Express 4</t>
  </si>
  <si>
    <t>Roseville-CBD Express 5</t>
  </si>
  <si>
    <t>Roseville-CBD Express 6</t>
  </si>
  <si>
    <t>Taylor PNR-CBD</t>
  </si>
  <si>
    <t>Roseville-CBD Express 8</t>
  </si>
  <si>
    <t xml:space="preserve"> Local C</t>
  </si>
  <si>
    <t xml:space="preserve"> Local E</t>
  </si>
  <si>
    <t xml:space="preserve"> Local F</t>
  </si>
  <si>
    <t xml:space="preserve"> Local G</t>
  </si>
  <si>
    <t xml:space="preserve"> Local L</t>
  </si>
  <si>
    <t xml:space="preserve"> Local M</t>
  </si>
  <si>
    <t xml:space="preserve"> Local R</t>
  </si>
  <si>
    <t>Roseville Galleria-Sunset Ind'l</t>
  </si>
  <si>
    <t>2012 Line</t>
  </si>
  <si>
    <t>Calvine/CRC Feeder</t>
  </si>
  <si>
    <t>EGB-Bruceville Trunk</t>
  </si>
  <si>
    <t>Laguna-Big Horn CRC</t>
  </si>
  <si>
    <t>Bruceville-Franklin-Big Horn</t>
  </si>
  <si>
    <t>Bradshaw-Bond-Sheldon-CRC</t>
  </si>
  <si>
    <t xml:space="preserve">Bville/Big Horn/CRC </t>
  </si>
  <si>
    <t>Elk Grove-CBD 1 I-5 Express</t>
  </si>
  <si>
    <t>Elk Grove-CBD-2 I-5 Express</t>
  </si>
  <si>
    <t>Elk Grove-CBD-3 I-5 Express</t>
  </si>
  <si>
    <t>Elk Grove-Florin Local</t>
  </si>
  <si>
    <t>Route A</t>
  </si>
  <si>
    <t>Route B</t>
  </si>
  <si>
    <t>Route C</t>
  </si>
  <si>
    <t>Route D</t>
  </si>
  <si>
    <t>Route E</t>
  </si>
  <si>
    <t>Route F</t>
  </si>
  <si>
    <t>Route G</t>
  </si>
  <si>
    <t>Cent.Davis</t>
  </si>
  <si>
    <t>Route K</t>
  </si>
  <si>
    <t>Route L</t>
  </si>
  <si>
    <t>Route M</t>
  </si>
  <si>
    <t>Route P</t>
  </si>
  <si>
    <t>Q_Davis Perimeter (Clockwise)</t>
  </si>
  <si>
    <t>T_Davis HS</t>
  </si>
  <si>
    <t>Route W</t>
  </si>
  <si>
    <t>Woodland Central Loop</t>
  </si>
  <si>
    <t>211_W.Woodland Local</t>
  </si>
  <si>
    <t>E.Woodland Local</t>
  </si>
  <si>
    <t>214_E.Woodland Local</t>
  </si>
  <si>
    <t>Woodland-Capay Line</t>
  </si>
  <si>
    <t>220_Davis_Vacaville Local</t>
  </si>
  <si>
    <t>W.Davis Express</t>
  </si>
  <si>
    <t>Davis-Sacramento Express AM</t>
  </si>
  <si>
    <t>W.Sac Industrial Area</t>
  </si>
  <si>
    <t>W.Sac/Sac. Commute</t>
  </si>
  <si>
    <t>Woodland-Davis (SR113)</t>
  </si>
  <si>
    <t>Southport-Merkeley</t>
  </si>
  <si>
    <t>Southport&gt;CBD, via Souther SRX</t>
  </si>
  <si>
    <t>West Sac-Dwntwn Loop (40/41)</t>
  </si>
  <si>
    <t>Intercity Route A/B</t>
  </si>
  <si>
    <t>E.Davis Express</t>
  </si>
  <si>
    <t>43R_W.Davis Express (Reverse)</t>
  </si>
  <si>
    <t>Davis Express</t>
  </si>
  <si>
    <t>Woodland Express</t>
  </si>
  <si>
    <t>Yuba-Sutter Local 1</t>
  </si>
  <si>
    <t>Yuba-Sutter Local 2</t>
  </si>
  <si>
    <t>Yuba-Sutter Local 3</t>
  </si>
  <si>
    <t>Yuba-Sutter Local 4</t>
  </si>
  <si>
    <t>Yuba-Sutter Local 5</t>
  </si>
  <si>
    <t>Marysville/Yuba College</t>
  </si>
  <si>
    <t>Marysville-Dwntwn SR70 Express</t>
  </si>
  <si>
    <t>Yuba City-Dwntwn SR99 Express</t>
  </si>
  <si>
    <t>YC-M'ville-SR70 Midday Express</t>
  </si>
  <si>
    <t>A</t>
  </si>
  <si>
    <t>B</t>
  </si>
  <si>
    <t>PCT</t>
  </si>
  <si>
    <t xml:space="preserve">Auburn to Light Rail </t>
  </si>
  <si>
    <t xml:space="preserve">Sierra College/Rocklin/Lincoln </t>
  </si>
  <si>
    <t>Hwy49</t>
  </si>
  <si>
    <t xml:space="preserve">Colfax Alta </t>
  </si>
  <si>
    <t xml:space="preserve">Taylor Road Shuttle </t>
  </si>
  <si>
    <t xml:space="preserve">Placer Commuter Express </t>
  </si>
  <si>
    <t>Lincoln Circulator</t>
  </si>
  <si>
    <t>AuburnTransit</t>
  </si>
  <si>
    <t>line removed</t>
  </si>
  <si>
    <t>Colfax-Downtown I80 Express</t>
  </si>
  <si>
    <t>Colfax-Auburn A</t>
  </si>
  <si>
    <t>Lincoln-Rocklin</t>
  </si>
  <si>
    <t>Auburn-Rocklin-Light Rail</t>
  </si>
  <si>
    <t>SR 49 Route</t>
  </si>
  <si>
    <t>Taylor</t>
  </si>
  <si>
    <t>non-GTFS</t>
  </si>
  <si>
    <t>SCT</t>
  </si>
  <si>
    <t>Commuter Express</t>
  </si>
  <si>
    <t>non-GTFS; considering a "loop" per schedule</t>
  </si>
  <si>
    <t>Hwy 99 Express</t>
  </si>
  <si>
    <t>Delta Route</t>
  </si>
  <si>
    <t>Blue Route</t>
  </si>
  <si>
    <t>Red Route</t>
  </si>
  <si>
    <t>Galt Local 1</t>
  </si>
  <si>
    <t>significant change/rename or elimination</t>
  </si>
  <si>
    <t>route eliminated</t>
  </si>
  <si>
    <t>discontinued</t>
  </si>
  <si>
    <t>significantly changed/discontinued</t>
  </si>
  <si>
    <t>Amtrak Davis-Auburn</t>
  </si>
  <si>
    <t>Amtrak Davis-Sac</t>
  </si>
  <si>
    <t>not in 2012 model transit network or in rollup</t>
  </si>
  <si>
    <t>2012_HEADWAY1</t>
  </si>
  <si>
    <t>2012_HEADWAY2</t>
  </si>
  <si>
    <t>2012_HEADWAY3</t>
  </si>
  <si>
    <t>2012_HEADWAY4</t>
  </si>
  <si>
    <t>2012_HEADWAY5</t>
  </si>
  <si>
    <t>avgheadway_1</t>
  </si>
  <si>
    <t>avgheadway_2</t>
  </si>
  <si>
    <t>avgheadway_3</t>
  </si>
  <si>
    <t>avgheadway_4</t>
  </si>
  <si>
    <t>avgheadway_5</t>
  </si>
  <si>
    <t>2016Name</t>
  </si>
  <si>
    <t>2012NAME</t>
  </si>
  <si>
    <t>diff_prd1</t>
  </si>
  <si>
    <t>diff_prd2</t>
  </si>
  <si>
    <t>diff_prd3</t>
  </si>
  <si>
    <t>diff_prd4</t>
  </si>
  <si>
    <t>diff_prd5</t>
  </si>
  <si>
    <t>A and B directions swapped between 2012 and 2016</t>
  </si>
  <si>
    <t>no service in 2012 per source list (headway_sum col = 0)</t>
  </si>
  <si>
    <t>"Mode" convention</t>
  </si>
  <si>
    <t>Based on fare structure and is linked to operator</t>
  </si>
  <si>
    <t>RT's express routes (e.g. Hazel Express) is physically an express route, but has same fare, so it's not treated as express</t>
  </si>
  <si>
    <t>Express routes are those that have different fare from local routes and have a separate operator id (the 'commuter' version of the normal operator)</t>
  </si>
  <si>
    <t>SRTD Email Re: which lines did and did not exist in 2012 (originally emailed re: SRTD lines that existed per 2016 GTFS data but weren't in 2012 data)</t>
  </si>
  <si>
    <t>began svc march 2012</t>
  </si>
  <si>
    <t>began svc oct 2015</t>
  </si>
  <si>
    <t>began svc july 2012</t>
  </si>
  <si>
    <t>began svc 2009</t>
  </si>
  <si>
    <t>began svc 2011; RT stopped operating 9/30/2016</t>
  </si>
  <si>
    <t>began prior to 2012</t>
  </si>
  <si>
    <t>began svc December 2008</t>
  </si>
  <si>
    <t>operator</t>
  </si>
  <si>
    <t>Originally was NLI2/NLI3 routes in 2012 model; but route path is significantly different</t>
  </si>
  <si>
    <t>These lines are in 2016 GTFS data but not in 2012 transit model network, but SRTD says they existed in 2012. Why weren't they included?</t>
  </si>
  <si>
    <t>visual comparison with 2016 GTFS true shape</t>
  </si>
  <si>
    <t>'SRTD170A',</t>
  </si>
  <si>
    <t>'SRTD170B',</t>
  </si>
  <si>
    <t>'SRTD171A',</t>
  </si>
  <si>
    <t>'SRTD171B',</t>
  </si>
  <si>
    <t>'SRTD172A',</t>
  </si>
  <si>
    <t>'SRTD172B',</t>
  </si>
  <si>
    <t>'SRTD173A',</t>
  </si>
  <si>
    <t>'SRTD173B',</t>
  </si>
  <si>
    <t>'SRTD176A',</t>
  </si>
  <si>
    <t>'SRTD176B',</t>
  </si>
  <si>
    <t>'SRTD177A',</t>
  </si>
  <si>
    <t>'SRTD177B',</t>
  </si>
  <si>
    <t>'SRTD178A',</t>
  </si>
  <si>
    <t>'SRTD205A',</t>
  </si>
  <si>
    <t>'SRTD205B',</t>
  </si>
  <si>
    <t>'SRTD206A',</t>
  </si>
  <si>
    <t>'SRTD206B',</t>
  </si>
  <si>
    <t>'SRTD210A',</t>
  </si>
  <si>
    <t>'SRTD210B',</t>
  </si>
  <si>
    <t>'SRTD211A',</t>
  </si>
  <si>
    <t>'SRTD211B',</t>
  </si>
  <si>
    <t>'SRTD212A',</t>
  </si>
  <si>
    <t>'SRTD212B',</t>
  </si>
  <si>
    <t>'SRTD213A',</t>
  </si>
  <si>
    <t>'SRTD213B',</t>
  </si>
  <si>
    <t>'SRTD214A',</t>
  </si>
  <si>
    <t>'SRTD214B',</t>
  </si>
  <si>
    <t>'SRTD226A',</t>
  </si>
  <si>
    <t>'SRTD227A',</t>
  </si>
  <si>
    <t>'SRTD228A',</t>
  </si>
  <si>
    <t>'SRTD246A',</t>
  </si>
  <si>
    <t>'SRTD246B',</t>
  </si>
  <si>
    <t>'SRTD247A',</t>
  </si>
  <si>
    <t>'SRTD248A',</t>
  </si>
  <si>
    <t>'SRTD248B',</t>
  </si>
  <si>
    <t>'SRTD252A',</t>
  </si>
  <si>
    <t>'SRTD252B',</t>
  </si>
  <si>
    <t>'SRTD255A',</t>
  </si>
  <si>
    <t>'SRTD255B',</t>
  </si>
  <si>
    <t>'SRTD85A',</t>
  </si>
  <si>
    <t>covers new service area; low overlap</t>
  </si>
  <si>
    <t>some overlap with 0074</t>
  </si>
  <si>
    <t>no overlap, but short route</t>
  </si>
  <si>
    <t>~50% overlap, eliminates potential transfer; peak-only</t>
  </si>
  <si>
    <t>unique service area; 1 trip/day</t>
  </si>
  <si>
    <t>high overlap with gold line/51 bus; 1 trip/day</t>
  </si>
  <si>
    <t>moderate overlap; 1 trip/day</t>
  </si>
  <si>
    <t>ss15_oneway</t>
  </si>
  <si>
    <t>F</t>
  </si>
  <si>
    <t>T</t>
  </si>
  <si>
    <t>needs_split</t>
  </si>
  <si>
    <t>Downtown - Sunrise</t>
  </si>
  <si>
    <t>Gold Line 1A (SRL-Sunrise)</t>
  </si>
  <si>
    <t>Gold Line 1B (SRL-Folsom)</t>
  </si>
  <si>
    <t>make sure line file has ONEWAY = T</t>
  </si>
  <si>
    <t>ELDO20_A</t>
  </si>
  <si>
    <t>ELDO20_B</t>
  </si>
  <si>
    <t>ELDO30_A</t>
  </si>
  <si>
    <t>ELDO40_A</t>
  </si>
  <si>
    <t>ELDO50x_A</t>
  </si>
  <si>
    <t>ELDO60_A</t>
  </si>
  <si>
    <t>ELDO60_B</t>
  </si>
  <si>
    <t>ELDO70_A</t>
  </si>
  <si>
    <t>ELDOC_A</t>
  </si>
  <si>
    <t>ELDOC_B</t>
  </si>
  <si>
    <t>ETRN151_A</t>
  </si>
  <si>
    <t>ETRN151_B</t>
  </si>
  <si>
    <t>ETRN152_A</t>
  </si>
  <si>
    <t>ETRN152_B</t>
  </si>
  <si>
    <t>ETRN153_A</t>
  </si>
  <si>
    <t>ETRN153_B</t>
  </si>
  <si>
    <t>ETRN154_A</t>
  </si>
  <si>
    <t>ETRN154_B</t>
  </si>
  <si>
    <t>ETRN156_A</t>
  </si>
  <si>
    <t>ETRN156_B</t>
  </si>
  <si>
    <t>ETRN157_A</t>
  </si>
  <si>
    <t>ETRN157_B</t>
  </si>
  <si>
    <t>ETRN159_A</t>
  </si>
  <si>
    <t>ETRN159_B</t>
  </si>
  <si>
    <t>ETRN160_A</t>
  </si>
  <si>
    <t>ETRN160_B</t>
  </si>
  <si>
    <t>ETRN162_A</t>
  </si>
  <si>
    <t>ETRN162_B</t>
  </si>
  <si>
    <t>ETRN52_A</t>
  </si>
  <si>
    <t>ETRN52_B</t>
  </si>
  <si>
    <t>ETRN53_A</t>
  </si>
  <si>
    <t>ETRN53_B</t>
  </si>
  <si>
    <t>ETRN57_A</t>
  </si>
  <si>
    <t>ETRN57_B</t>
  </si>
  <si>
    <t>ETRN58_A</t>
  </si>
  <si>
    <t>ETRN58_B</t>
  </si>
  <si>
    <t>ETRN59_A</t>
  </si>
  <si>
    <t>ETRN59_B</t>
  </si>
  <si>
    <t>ETRN60_A</t>
  </si>
  <si>
    <t>ETRN60_B</t>
  </si>
  <si>
    <t>ETRN66_A</t>
  </si>
  <si>
    <t>ETRN66_B</t>
  </si>
  <si>
    <t>ETRN70_A</t>
  </si>
  <si>
    <t>ETRN70_B</t>
  </si>
  <si>
    <t>ETRN71_A</t>
  </si>
  <si>
    <t>ETRN71_B</t>
  </si>
  <si>
    <t>ETRN90_A</t>
  </si>
  <si>
    <t>ETRN90_B</t>
  </si>
  <si>
    <t>ETRN91_A</t>
  </si>
  <si>
    <t>ETRN91_B</t>
  </si>
  <si>
    <t>FOLS10_A</t>
  </si>
  <si>
    <t>FOLS20_A</t>
  </si>
  <si>
    <t>FOLS20_B</t>
  </si>
  <si>
    <t>FOLS30_A</t>
  </si>
  <si>
    <t>FOLS30_B</t>
  </si>
  <si>
    <t>YOLO210_A</t>
  </si>
  <si>
    <t>YOLO211_A</t>
  </si>
  <si>
    <t>YOLO212_A</t>
  </si>
  <si>
    <t>YOLO214_A</t>
  </si>
  <si>
    <t>YOLO215EB_A</t>
  </si>
  <si>
    <t>YOLO215WB_A</t>
  </si>
  <si>
    <t>YOLO216AM_A</t>
  </si>
  <si>
    <t>YOLO216PM_A</t>
  </si>
  <si>
    <t>YOLO217AM_A</t>
  </si>
  <si>
    <t>YOLO217PM_A</t>
  </si>
  <si>
    <t>YOLO220CA_A</t>
  </si>
  <si>
    <t>YOLO220CP_A</t>
  </si>
  <si>
    <t>YOLO220EB_A</t>
  </si>
  <si>
    <t>YOLO220WB_A</t>
  </si>
  <si>
    <t>YOLO230AM_A</t>
  </si>
  <si>
    <t>YOLO230PM_A</t>
  </si>
  <si>
    <t>YOLO231PM_A</t>
  </si>
  <si>
    <t>YOLO232AM_A</t>
  </si>
  <si>
    <t>YOLO232PM_A</t>
  </si>
  <si>
    <t>YOLO240_A</t>
  </si>
  <si>
    <t>YOLO241AM_A</t>
  </si>
  <si>
    <t>YOLO241PM_A</t>
  </si>
  <si>
    <t>YOLO242AM_A</t>
  </si>
  <si>
    <t>YOLO242PM_A</t>
  </si>
  <si>
    <t>YOLO243AM_A</t>
  </si>
  <si>
    <t>YOLO243PM_A</t>
  </si>
  <si>
    <t>YOLO340_A</t>
  </si>
  <si>
    <t>YOLO340A_A</t>
  </si>
  <si>
    <t>YOLO35_A</t>
  </si>
  <si>
    <t>YOLO39AM_A</t>
  </si>
  <si>
    <t>YOLO39PM_A</t>
  </si>
  <si>
    <t>YOLO40_A</t>
  </si>
  <si>
    <t>YOLO41_A</t>
  </si>
  <si>
    <t>YOLO42A_B</t>
  </si>
  <si>
    <t>YOLO42B_A</t>
  </si>
  <si>
    <t>YOLO43AM_A</t>
  </si>
  <si>
    <t>YOLO43PM_A</t>
  </si>
  <si>
    <t>YOLO43RAM_A</t>
  </si>
  <si>
    <t>YOLO43RPM_A</t>
  </si>
  <si>
    <t>YOLO44AM_A</t>
  </si>
  <si>
    <t>YOLO44PM_A</t>
  </si>
  <si>
    <t>YOLO45AM_A</t>
  </si>
  <si>
    <t>YOLO45PM_A</t>
  </si>
  <si>
    <t>YUSU1_A</t>
  </si>
  <si>
    <t>YUSU1_B</t>
  </si>
  <si>
    <t>YUSU2A_A</t>
  </si>
  <si>
    <t>YUSU2B_B</t>
  </si>
  <si>
    <t>YUSU3_A</t>
  </si>
  <si>
    <t>YUSU3_B</t>
  </si>
  <si>
    <t>YUSU4A_A</t>
  </si>
  <si>
    <t>YUSU4B_B</t>
  </si>
  <si>
    <t>YUSU5_A</t>
  </si>
  <si>
    <t>YUSU5_B</t>
  </si>
  <si>
    <t>YUSU6_A</t>
  </si>
  <si>
    <t>YUSU70_A</t>
  </si>
  <si>
    <t>YUSU70_B</t>
  </si>
  <si>
    <t>YUSU99_A</t>
  </si>
  <si>
    <t>YUSU99_B</t>
  </si>
  <si>
    <t>YUSULive Oak Route_A</t>
  </si>
  <si>
    <t>YUSULive Oak Route_B</t>
  </si>
  <si>
    <t>YUSUMD_A</t>
  </si>
  <si>
    <t>YUSUMD_B</t>
  </si>
  <si>
    <t>YUSUWheatland Route_A</t>
  </si>
  <si>
    <t>YUSUWheatland Route_B</t>
  </si>
  <si>
    <t>PLAC10_A</t>
  </si>
  <si>
    <t>PLAC10_B</t>
  </si>
  <si>
    <t>PLAC20_A</t>
  </si>
  <si>
    <t>PLAC20_B</t>
  </si>
  <si>
    <t>PLAC30_A</t>
  </si>
  <si>
    <t>PLAC30_B</t>
  </si>
  <si>
    <t>PLAC40_A</t>
  </si>
  <si>
    <t>PLAC40_B</t>
  </si>
  <si>
    <t>PLAC50_A</t>
  </si>
  <si>
    <t>PLAC50_B</t>
  </si>
  <si>
    <t>PLAC60_A</t>
  </si>
  <si>
    <t>PLAC60_B</t>
  </si>
  <si>
    <t>PLAC70_A</t>
  </si>
  <si>
    <t>AUBTBLU_A</t>
  </si>
  <si>
    <t>AUBTRED_A</t>
  </si>
  <si>
    <t>SCTLCOMX_A</t>
  </si>
  <si>
    <t>SCTL99_A</t>
  </si>
  <si>
    <t>SCTL99_B</t>
  </si>
  <si>
    <t>SCTLDELT_A</t>
  </si>
  <si>
    <t>RSVL10_AM_A</t>
  </si>
  <si>
    <t>RSVL10_PM_A</t>
  </si>
  <si>
    <t>RSVL1_AM_A</t>
  </si>
  <si>
    <t>RSVL1_PM_A</t>
  </si>
  <si>
    <t>RSVL2_AM_A</t>
  </si>
  <si>
    <t>RSVL2_PM_A</t>
  </si>
  <si>
    <t>RSVL3_AM_A</t>
  </si>
  <si>
    <t>RSVL3_PM_A</t>
  </si>
  <si>
    <t>RSVL4_AM_A</t>
  </si>
  <si>
    <t>RSVL4_PM_A</t>
  </si>
  <si>
    <t>RSVL5_AM_A</t>
  </si>
  <si>
    <t>RSVL5_PM_A</t>
  </si>
  <si>
    <t>RSVL6_AM_A</t>
  </si>
  <si>
    <t>RSVL6_PM_A</t>
  </si>
  <si>
    <t>RSVL7_AM_A</t>
  </si>
  <si>
    <t>RSVL7_PM_A</t>
  </si>
  <si>
    <t>RSVL8_AM_A</t>
  </si>
  <si>
    <t>RSVL8_PM_A</t>
  </si>
  <si>
    <t>RSVL9_AM_A</t>
  </si>
  <si>
    <t>RSVL9_PM_A</t>
  </si>
  <si>
    <t>RSVLA_A</t>
  </si>
  <si>
    <t>RSVLB_A</t>
  </si>
  <si>
    <t>RSVLC_A</t>
  </si>
  <si>
    <t>RSVLD_A</t>
  </si>
  <si>
    <t>RSVLE_A</t>
  </si>
  <si>
    <t>RSVLF_A</t>
  </si>
  <si>
    <t>RSVLG_A</t>
  </si>
  <si>
    <t>RSVLL_A</t>
  </si>
  <si>
    <t>RSVLM_A</t>
  </si>
  <si>
    <t>RSVLR_A</t>
  </si>
  <si>
    <t>RSVLS_A</t>
  </si>
  <si>
    <t>RSVLS_B</t>
  </si>
  <si>
    <t>SRTD103_A</t>
  </si>
  <si>
    <t>SRTD103_B</t>
  </si>
  <si>
    <t>SRTD109_A</t>
  </si>
  <si>
    <t>SRTD109_B</t>
  </si>
  <si>
    <t>SRTD11_A</t>
  </si>
  <si>
    <t>SRTD11_B</t>
  </si>
  <si>
    <t>SRTD13_A</t>
  </si>
  <si>
    <t>SRTD13_B</t>
  </si>
  <si>
    <t>SRTD15_A</t>
  </si>
  <si>
    <t>SRTD15_B</t>
  </si>
  <si>
    <t>SRTD170_A</t>
  </si>
  <si>
    <t>SRTD170_B</t>
  </si>
  <si>
    <t>SRTD171_A</t>
  </si>
  <si>
    <t>SRTD171_B</t>
  </si>
  <si>
    <t>SRTD172_A</t>
  </si>
  <si>
    <t>SRTD172_B</t>
  </si>
  <si>
    <t>SRTD173_A</t>
  </si>
  <si>
    <t>SRTD173_B</t>
  </si>
  <si>
    <t>SRTD175_A</t>
  </si>
  <si>
    <t>SRTD175_B</t>
  </si>
  <si>
    <t>SRTD176_A</t>
  </si>
  <si>
    <t>SRTD176_B</t>
  </si>
  <si>
    <t>SRTD177_A</t>
  </si>
  <si>
    <t>SRTD177_B</t>
  </si>
  <si>
    <t>SRTD178_A</t>
  </si>
  <si>
    <t>SRTD19_A</t>
  </si>
  <si>
    <t>SRTD19_B</t>
  </si>
  <si>
    <t>SRTD1_A</t>
  </si>
  <si>
    <t>SRTD1_B</t>
  </si>
  <si>
    <t>SRTD205_A</t>
  </si>
  <si>
    <t>SRTD205_B</t>
  </si>
  <si>
    <t>SRTD206_A</t>
  </si>
  <si>
    <t>SRTD206_B</t>
  </si>
  <si>
    <t>SRTD210_A</t>
  </si>
  <si>
    <t>SRTD210_B</t>
  </si>
  <si>
    <t>SRTD211_A</t>
  </si>
  <si>
    <t>SRTD211_B</t>
  </si>
  <si>
    <t>SRTD212_A</t>
  </si>
  <si>
    <t>SRTD212_B</t>
  </si>
  <si>
    <t>SRTD213_A</t>
  </si>
  <si>
    <t>SRTD213_B</t>
  </si>
  <si>
    <t>SRTD214_A</t>
  </si>
  <si>
    <t>SRTD214_B</t>
  </si>
  <si>
    <t>SRTD21_A</t>
  </si>
  <si>
    <t>SRTD21_B</t>
  </si>
  <si>
    <t>SRTD226_A</t>
  </si>
  <si>
    <t>SRTD227_A</t>
  </si>
  <si>
    <t>SRTD228_A</t>
  </si>
  <si>
    <t>SRTD22_A</t>
  </si>
  <si>
    <t>SRTD22_B</t>
  </si>
  <si>
    <t>SRTD23_A</t>
  </si>
  <si>
    <t>SRTD23_B</t>
  </si>
  <si>
    <t>SRTD246_A</t>
  </si>
  <si>
    <t>SRTD246_B</t>
  </si>
  <si>
    <t>SRTD247_A</t>
  </si>
  <si>
    <t>SRTD248_A</t>
  </si>
  <si>
    <t>SRTD248_B</t>
  </si>
  <si>
    <t>SRTD24_A</t>
  </si>
  <si>
    <t>SRTD24_B</t>
  </si>
  <si>
    <t>SRTD252_A</t>
  </si>
  <si>
    <t>SRTD252_B</t>
  </si>
  <si>
    <t>SRTD255_A</t>
  </si>
  <si>
    <t>SRTD255_B</t>
  </si>
  <si>
    <t>SRTD25_A</t>
  </si>
  <si>
    <t>SRTD25_B</t>
  </si>
  <si>
    <t>SRTD26_A</t>
  </si>
  <si>
    <t>SRTD26_B</t>
  </si>
  <si>
    <t>SRTD28_A</t>
  </si>
  <si>
    <t>SRTD28_B</t>
  </si>
  <si>
    <t>SRTD29_A</t>
  </si>
  <si>
    <t>SRTD29_B</t>
  </si>
  <si>
    <t>SRTD2_A</t>
  </si>
  <si>
    <t>SRTD2_B</t>
  </si>
  <si>
    <t>SRTD30_A</t>
  </si>
  <si>
    <t>SRTD30_B</t>
  </si>
  <si>
    <t>SRTD33_A</t>
  </si>
  <si>
    <t>SRTD33_B</t>
  </si>
  <si>
    <t>SRTD34_A</t>
  </si>
  <si>
    <t>SRTD34_B</t>
  </si>
  <si>
    <t>SRTD38_A</t>
  </si>
  <si>
    <t>SRTD38_B</t>
  </si>
  <si>
    <t>SRTD3_A</t>
  </si>
  <si>
    <t>SRTD3_B</t>
  </si>
  <si>
    <t>SRTD47_A</t>
  </si>
  <si>
    <t>SRTD47_B</t>
  </si>
  <si>
    <t>SRTD507S_A</t>
  </si>
  <si>
    <t>SRTD507S_B</t>
  </si>
  <si>
    <t>SRTD507_A</t>
  </si>
  <si>
    <t>SRTD507_B</t>
  </si>
  <si>
    <t>SRTD519_A</t>
  </si>
  <si>
    <t>SRTD519_B</t>
  </si>
  <si>
    <t>SRTD51_A</t>
  </si>
  <si>
    <t>SRTD51_B</t>
  </si>
  <si>
    <t>SRTD533_A</t>
  </si>
  <si>
    <t>SRTD533_B</t>
  </si>
  <si>
    <t>SRTD54_A</t>
  </si>
  <si>
    <t>SRTD54_B</t>
  </si>
  <si>
    <t>SRTD55_A</t>
  </si>
  <si>
    <t>SRTD55_B</t>
  </si>
  <si>
    <t>SRTD56_A</t>
  </si>
  <si>
    <t>SRTD56_B</t>
  </si>
  <si>
    <t>SRTD5_A</t>
  </si>
  <si>
    <t>SRTD5_B</t>
  </si>
  <si>
    <t>SRTD61_A</t>
  </si>
  <si>
    <t>SRTD61_B</t>
  </si>
  <si>
    <t>SRTD62_A</t>
  </si>
  <si>
    <t>SRTD62_B</t>
  </si>
  <si>
    <t>SRTD65_A</t>
  </si>
  <si>
    <t>SRTD65_B</t>
  </si>
  <si>
    <t>SRTD67_A</t>
  </si>
  <si>
    <t>SRTD67_B</t>
  </si>
  <si>
    <t>SRTD68_A</t>
  </si>
  <si>
    <t>SRTD68_B</t>
  </si>
  <si>
    <t>SRTD6_A</t>
  </si>
  <si>
    <t>SRTD6_B</t>
  </si>
  <si>
    <t>SRTD72_A</t>
  </si>
  <si>
    <t>SRTD72_B</t>
  </si>
  <si>
    <t>SRTD74_A</t>
  </si>
  <si>
    <t>SRTD74_B</t>
  </si>
  <si>
    <t>SRTD75_A</t>
  </si>
  <si>
    <t>SRTD7_A</t>
  </si>
  <si>
    <t>SRTD7_B</t>
  </si>
  <si>
    <t>SRTD80_A</t>
  </si>
  <si>
    <t>SRTD80_B</t>
  </si>
  <si>
    <t>SRTD81_A</t>
  </si>
  <si>
    <t>SRTD81_B</t>
  </si>
  <si>
    <t>SRTD82_A</t>
  </si>
  <si>
    <t>SRTD82_B</t>
  </si>
  <si>
    <t>SRTD84_A</t>
  </si>
  <si>
    <t>SRTD84_B</t>
  </si>
  <si>
    <t>SRTD85_A</t>
  </si>
  <si>
    <t>SRTD86_A</t>
  </si>
  <si>
    <t>SRTD86_B</t>
  </si>
  <si>
    <t>SRTD87_A</t>
  </si>
  <si>
    <t>SRTD87_B</t>
  </si>
  <si>
    <t>SRTD88_A</t>
  </si>
  <si>
    <t>SRTD88_B</t>
  </si>
  <si>
    <t>SRTD93_A</t>
  </si>
  <si>
    <t>SRTD93_B</t>
  </si>
  <si>
    <t>SRTD95_A</t>
  </si>
  <si>
    <t>SRTD95_B</t>
  </si>
  <si>
    <t>UTRNA_A</t>
  </si>
  <si>
    <t>UTRNA_B</t>
  </si>
  <si>
    <t>UTRNB_A</t>
  </si>
  <si>
    <t>UTRNC_A</t>
  </si>
  <si>
    <t>UTRND_A</t>
  </si>
  <si>
    <t>UTRNE_A</t>
  </si>
  <si>
    <t>UTRNF_A</t>
  </si>
  <si>
    <t>UTRNG_A</t>
  </si>
  <si>
    <t>UTRNJ_A</t>
  </si>
  <si>
    <t>UTRNK_A</t>
  </si>
  <si>
    <t>UTRNL_A</t>
  </si>
  <si>
    <t>UTRNM_A</t>
  </si>
  <si>
    <t>UTRNP_A</t>
  </si>
  <si>
    <t>UTRNQ_A</t>
  </si>
  <si>
    <t>UTRNT_A</t>
  </si>
  <si>
    <t>UTRNT_B</t>
  </si>
  <si>
    <t>UTRNV_A</t>
  </si>
  <si>
    <t>UTRNV_B</t>
  </si>
  <si>
    <t>UTRNW_A</t>
  </si>
  <si>
    <t>UTRNZ_A</t>
  </si>
  <si>
    <t>ETran</t>
  </si>
  <si>
    <t>in_new_lookup</t>
  </si>
  <si>
    <t>NAME</t>
  </si>
  <si>
    <t>count</t>
  </si>
  <si>
    <t>active_2012</t>
  </si>
  <si>
    <t>explanation</t>
  </si>
  <si>
    <t>CSUS students and faculty only</t>
  </si>
  <si>
    <t>not active in 2016</t>
  </si>
  <si>
    <t>Grizzly Flat</t>
  </si>
  <si>
    <t>service changed in 2016</t>
  </si>
  <si>
    <t>Folsom Route A</t>
  </si>
  <si>
    <t>Folsom Route B</t>
  </si>
  <si>
    <t>Lincoln Rte 1</t>
  </si>
  <si>
    <t>Lincoln Rte 3</t>
  </si>
  <si>
    <t>no longer active</t>
  </si>
  <si>
    <t>Roseville-Rancho Express (Sunrise, etc)</t>
  </si>
  <si>
    <t>Amtrak Davis-Rocklin</t>
  </si>
  <si>
    <t>AMTRCCR_A</t>
  </si>
  <si>
    <t>AMTRCCR_B</t>
  </si>
  <si>
    <t>AMTRCCS_A</t>
  </si>
  <si>
    <t>AMTRCCS_B</t>
  </si>
  <si>
    <t>Amtrak</t>
  </si>
  <si>
    <t>G/E Loop</t>
  </si>
  <si>
    <t>Hornet Shuttle 1</t>
  </si>
  <si>
    <t>Hornet Shuttle 2</t>
  </si>
  <si>
    <t>Hornet Shuttle 3</t>
  </si>
  <si>
    <t>152_Whitelock-Franklin-Laguna Local</t>
  </si>
  <si>
    <t>dir_desc</t>
  </si>
  <si>
    <t>east &gt; west</t>
  </si>
  <si>
    <t>west &gt; east</t>
  </si>
  <si>
    <t>loop</t>
  </si>
  <si>
    <t>from downtown</t>
  </si>
  <si>
    <t>to downtown</t>
  </si>
  <si>
    <t>south &gt; north</t>
  </si>
  <si>
    <t>north &gt; south</t>
  </si>
  <si>
    <t>TF1</t>
  </si>
  <si>
    <t>TF2</t>
  </si>
  <si>
    <t>TF3</t>
  </si>
  <si>
    <t>TF4</t>
  </si>
  <si>
    <t>TF5</t>
  </si>
  <si>
    <t>40-min layover--should this be CIRCULAR false?</t>
  </si>
  <si>
    <t>TIMEFAC</t>
  </si>
  <si>
    <t>MODE</t>
  </si>
  <si>
    <t>OPERATOR</t>
  </si>
  <si>
    <t>CIRCULAR</t>
  </si>
  <si>
    <t>COLOR</t>
  </si>
  <si>
    <t>YUSULOAK_A</t>
  </si>
  <si>
    <t>YUSULOAK_B</t>
  </si>
  <si>
    <t>YUSUWHTL_A</t>
  </si>
  <si>
    <t>YUSUWHTL_B</t>
  </si>
  <si>
    <t>Trips to downtown (ELDOCB)</t>
  </si>
  <si>
    <t>GTFS trip id</t>
  </si>
  <si>
    <t>t_14668_b_none_tn_0</t>
  </si>
  <si>
    <t>Route</t>
  </si>
  <si>
    <t>E_10MA</t>
  </si>
  <si>
    <t>Central &gt; Fairgrounds &gt; downtown</t>
  </si>
  <si>
    <t>E_11MA</t>
  </si>
  <si>
    <t>Central &gt; Transfer ctr &gt; downtown</t>
  </si>
  <si>
    <t>Fairgrounds &gt; downtown</t>
  </si>
  <si>
    <t>EDH Blvd &gt; downtown</t>
  </si>
  <si>
    <t>Trips to ED County (ELDOCA)</t>
  </si>
  <si>
    <t>E_10MB</t>
  </si>
  <si>
    <t>E_11MB</t>
  </si>
  <si>
    <t>downtown to:</t>
  </si>
  <si>
    <t>EDH Blvd</t>
  </si>
  <si>
    <t>transfer ctr &gt; central</t>
  </si>
  <si>
    <t>fairgrounds &gt; transfer ctr</t>
  </si>
  <si>
    <t>fairgrounds &gt; transfer ctr &gt; central</t>
  </si>
  <si>
    <t>Central &gt; Transfer ctr &gt; fairgrounds &gt; downtown</t>
  </si>
  <si>
    <t>fairgrounds</t>
  </si>
  <si>
    <t>fairgrounds &gt; central</t>
  </si>
  <si>
    <t>t_14672_b_none_tn_0</t>
  </si>
  <si>
    <t>t_147398_b_2324_tn_0</t>
  </si>
  <si>
    <t>t_147399_b_2324_tn_0</t>
  </si>
  <si>
    <t>t_147402_b_2324_tn_0</t>
  </si>
  <si>
    <t>Central &gt; downtown</t>
  </si>
  <si>
    <t>t_147403_b_2324_tn_0</t>
  </si>
  <si>
    <t>t_147405_b_2324_tn_0</t>
  </si>
  <si>
    <t>t_147409_b_2324_tn_0</t>
  </si>
  <si>
    <t>t_147413_b_2324_tn_0</t>
  </si>
  <si>
    <t>t_147414_b_2324_tn_0</t>
  </si>
  <si>
    <t>t_147416_b_2324_tn_0</t>
  </si>
  <si>
    <t>t_147419_b_2324_tn_0</t>
  </si>
  <si>
    <t>t_147421_b_2324_tn_0</t>
  </si>
  <si>
    <t>t_147422_b_2324_tn_0</t>
  </si>
  <si>
    <t>t_147423_b_2324_tn_0</t>
  </si>
  <si>
    <t>reverse trip</t>
  </si>
  <si>
    <t>route_uid</t>
  </si>
  <si>
    <t>route_id</t>
  </si>
  <si>
    <t>dir</t>
  </si>
  <si>
    <t>trip_id</t>
  </si>
  <si>
    <t>stop_id</t>
  </si>
  <si>
    <t>stop_seq</t>
  </si>
  <si>
    <t>arr_time</t>
  </si>
  <si>
    <t>trips</t>
  </si>
  <si>
    <t>route_uid2</t>
  </si>
  <si>
    <t>C</t>
  </si>
  <si>
    <t>2012_equivalent_path</t>
  </si>
  <si>
    <t>time2</t>
  </si>
  <si>
    <t>route</t>
  </si>
  <si>
    <t>on_website</t>
  </si>
  <si>
    <t>stops at EDH lot; but on website the 1 5:25 run doesn't stop at EDH lot</t>
  </si>
  <si>
    <t>ELDOC1_B</t>
  </si>
  <si>
    <t>ELDOC2_B</t>
  </si>
  <si>
    <t>ELDOC6_B</t>
  </si>
  <si>
    <t>ELDOC3_B</t>
  </si>
  <si>
    <t>ELDOC4_B</t>
  </si>
  <si>
    <t>ELDOC5_B</t>
  </si>
  <si>
    <t>may need new line defined</t>
  </si>
  <si>
    <t>t_14658_b_none_tn_0</t>
  </si>
  <si>
    <t>t_14671_b_none_tn_0</t>
  </si>
  <si>
    <t>t_147400_b_2324_tn_0</t>
  </si>
  <si>
    <t>t_147401_b_2324_tn_0</t>
  </si>
  <si>
    <t>t_147404_b_2324_tn_0</t>
  </si>
  <si>
    <t>t_147406_b_2324_tn_0</t>
  </si>
  <si>
    <t>t_147407_b_2324_tn_0</t>
  </si>
  <si>
    <t>t_147408_b_2324_tn_0</t>
  </si>
  <si>
    <t>t_147410_b_2324_tn_0</t>
  </si>
  <si>
    <t>t_147411_b_2324_tn_0</t>
  </si>
  <si>
    <t>t_147412_b_2324_tn_0</t>
  </si>
  <si>
    <t>t_147415_b_2324_tn_0</t>
  </si>
  <si>
    <t>t_147417_b_2324_tn_0</t>
  </si>
  <si>
    <t>t_147418_b_2324_tn_0</t>
  </si>
  <si>
    <t>t_147420_b_2324_tn_0</t>
  </si>
  <si>
    <t>C1</t>
  </si>
  <si>
    <t>C2</t>
  </si>
  <si>
    <t>C3</t>
  </si>
  <si>
    <t>C4</t>
  </si>
  <si>
    <t>C5</t>
  </si>
  <si>
    <t>C6</t>
  </si>
  <si>
    <t>C9</t>
  </si>
  <si>
    <t>2012 id</t>
  </si>
  <si>
    <t>2016 new id</t>
  </si>
  <si>
    <t>route desc (represent both directions)</t>
  </si>
  <si>
    <t>Central - Fairgrounds - downtown</t>
  </si>
  <si>
    <t>Central - Transfer ctr - fairgrounds - downtown</t>
  </si>
  <si>
    <t>Central - Transfer ctr - downtown</t>
  </si>
  <si>
    <t>Central - downtown</t>
  </si>
  <si>
    <t>EDH Blvd - downtown</t>
  </si>
  <si>
    <t>Fairgrounds - downtown</t>
  </si>
  <si>
    <t>Cameron park - downtown</t>
  </si>
  <si>
    <t>Transfer ctr - fairgrounds - downtown</t>
  </si>
  <si>
    <t>2012_to_use</t>
  </si>
  <si>
    <t>new_gtfs_uniq_id</t>
  </si>
  <si>
    <t>C8</t>
  </si>
  <si>
    <t>C11</t>
  </si>
  <si>
    <t>C10</t>
  </si>
  <si>
    <t>ELDOC2_A</t>
  </si>
  <si>
    <t>trip</t>
  </si>
  <si>
    <t>dep</t>
  </si>
  <si>
    <t>trip_seq</t>
  </si>
  <si>
    <t>FINAL  - 12/19/2017</t>
  </si>
  <si>
    <t>C7</t>
  </si>
  <si>
    <t>correspondence2012</t>
  </si>
  <si>
    <t>ELDOC1_A</t>
  </si>
  <si>
    <t>ELDOC3_A</t>
  </si>
  <si>
    <t>ELDOC4_A</t>
  </si>
  <si>
    <t>ELDOC5_A</t>
  </si>
  <si>
    <t>ELDOC6_A</t>
  </si>
  <si>
    <t>ELDOC7_A</t>
  </si>
  <si>
    <t>ELDOC7_B</t>
  </si>
  <si>
    <t>ELDOC8_A</t>
  </si>
  <si>
    <t>ELDOC8_B</t>
  </si>
  <si>
    <t>ELDOC9_A</t>
  </si>
  <si>
    <t>ELDOC9_B</t>
  </si>
  <si>
    <t>ELDOC10_A</t>
  </si>
  <si>
    <t>ELDOC10_B</t>
  </si>
  <si>
    <t>ELDOC11_A</t>
  </si>
  <si>
    <t>ELDOC11_B</t>
  </si>
  <si>
    <t>Sacramento Commuter - Reverse</t>
  </si>
  <si>
    <t>CR1</t>
  </si>
  <si>
    <t>CR2</t>
  </si>
  <si>
    <t>ELDOCR1_A</t>
  </si>
  <si>
    <t>ELDOCR2_A</t>
  </si>
  <si>
    <t>ELDOCR1_B</t>
  </si>
  <si>
    <t>ELDOCR2_B</t>
  </si>
  <si>
    <t>LATEST - 12/28/2017</t>
  </si>
  <si>
    <t>GTFS name</t>
  </si>
  <si>
    <t>***WILL NEED TO EDIT STOP NODES DOWNTOWN FOR ALL ROUTES</t>
  </si>
  <si>
    <t>2012 with closest node geometry</t>
  </si>
  <si>
    <t>skips fairgrounds</t>
  </si>
  <si>
    <t>CSUSGOLD</t>
  </si>
  <si>
    <t>CSUSGRN</t>
  </si>
  <si>
    <t>CSUSHRNT</t>
  </si>
  <si>
    <t>CSUSRAM_A</t>
  </si>
  <si>
    <t>CSUSRAM_B</t>
  </si>
  <si>
    <t>CSUSSTING</t>
  </si>
  <si>
    <t>CSUS</t>
  </si>
  <si>
    <t>Gold Line</t>
  </si>
  <si>
    <t>Green Line</t>
  </si>
  <si>
    <t>Hornet Line</t>
  </si>
  <si>
    <t>SCTL99</t>
  </si>
  <si>
    <t>SCTLCOMX</t>
  </si>
  <si>
    <t>SCTLDELT</t>
  </si>
  <si>
    <t>YUSUFTHL_A</t>
  </si>
  <si>
    <t>YUSUFTHL_B</t>
  </si>
  <si>
    <t>Foothill Route</t>
  </si>
  <si>
    <t>has_svc</t>
  </si>
  <si>
    <t>AVERAGE</t>
  </si>
  <si>
    <t>Notes</t>
  </si>
  <si>
    <t>matches 2016 schedule correctly</t>
  </si>
  <si>
    <t>mather &gt;orlando direction; correct with 2016 schedule; 2012 headway does not match 2012 schedule</t>
  </si>
  <si>
    <t>orlando&gt;mather direction; correct with 2016 schedule; 2012 headway does not match 2012 schedule</t>
  </si>
  <si>
    <t>2012 headways do not match 2012 schedule; 2016 headways match 2016 schedule</t>
  </si>
  <si>
    <t>Ramona Line - To Broad</t>
  </si>
  <si>
    <t>Ramona Line - From Broad</t>
  </si>
  <si>
    <t>AMTRCC_A</t>
  </si>
  <si>
    <t>AMTRCC_B</t>
  </si>
  <si>
    <t>Stinger Line (began service fall 2017)</t>
  </si>
  <si>
    <t>Amtrak Auburn-Davis</t>
  </si>
  <si>
    <t>Amtrak Sac-Davis</t>
  </si>
  <si>
    <t>AMTRCCB_A</t>
  </si>
  <si>
    <t>AMTRCCB_B</t>
  </si>
  <si>
    <t>Amtrak connector bus Sac-Auburn</t>
  </si>
  <si>
    <t>Amtrak connector bus Auburn-Sac</t>
  </si>
  <si>
    <t>eastbound</t>
  </si>
  <si>
    <t>westbound</t>
  </si>
  <si>
    <t>to downtown sac</t>
  </si>
  <si>
    <t>from downtown sac</t>
  </si>
  <si>
    <t>CRC-Watt</t>
  </si>
  <si>
    <t>Watt-CRC</t>
  </si>
  <si>
    <t>non_dirxl_rte_name</t>
  </si>
  <si>
    <t>Didn't start operating until July 2017</t>
  </si>
  <si>
    <t>not including because only has service 2 days/week; low ridership</t>
  </si>
  <si>
    <t>tf_check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</si>
</sst>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Courier"/>
      <family val="3"/>
    </font>
    <font>
      <sz val="10"/>
      <name val="Trebuchet MS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7" fillId="0" borderId="0"/>
    <xf numFmtId="9" fontId="9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49" fontId="0" fillId="0" borderId="0" xfId="0" applyNumberFormat="1" applyFill="1" applyBorder="1"/>
    <xf numFmtId="49" fontId="5" fillId="0" borderId="0" xfId="2" applyNumberFormat="1" applyFont="1" applyFill="1" applyBorder="1" applyAlignment="1">
      <alignment wrapText="1"/>
    </xf>
    <xf numFmtId="0" fontId="0" fillId="0" borderId="0" xfId="0" applyFill="1" applyBorder="1"/>
    <xf numFmtId="0" fontId="8" fillId="0" borderId="0" xfId="3" applyNumberFormat="1" applyFont="1" applyAlignment="1" applyProtection="1">
      <alignment horizontal="left"/>
      <protection locked="0"/>
    </xf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0" borderId="0" xfId="0" applyFont="1"/>
    <xf numFmtId="49" fontId="0" fillId="2" borderId="0" xfId="0" applyNumberFormat="1" applyFill="1" applyBorder="1"/>
    <xf numFmtId="0" fontId="1" fillId="3" borderId="0" xfId="0" applyFont="1" applyFill="1"/>
    <xf numFmtId="0" fontId="0" fillId="0" borderId="0" xfId="0" applyFill="1"/>
    <xf numFmtId="0" fontId="0" fillId="0" borderId="0" xfId="0" applyFont="1" applyFill="1"/>
    <xf numFmtId="49" fontId="5" fillId="2" borderId="0" xfId="2" applyNumberFormat="1" applyFont="1" applyFill="1" applyBorder="1" applyAlignment="1">
      <alignment wrapText="1"/>
    </xf>
    <xf numFmtId="0" fontId="6" fillId="2" borderId="0" xfId="0" applyFont="1" applyFill="1" applyBorder="1" applyAlignment="1">
      <alignment horizontal="left"/>
    </xf>
    <xf numFmtId="0" fontId="0" fillId="0" borderId="1" xfId="0" applyBorder="1"/>
    <xf numFmtId="9" fontId="0" fillId="0" borderId="1" xfId="4" applyFont="1" applyBorder="1"/>
    <xf numFmtId="9" fontId="0" fillId="0" borderId="0" xfId="4" applyFont="1"/>
    <xf numFmtId="49" fontId="1" fillId="0" borderId="0" xfId="0" applyNumberFormat="1" applyFont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9" fontId="0" fillId="2" borderId="1" xfId="4" applyFont="1" applyFill="1" applyBorder="1"/>
    <xf numFmtId="9" fontId="0" fillId="2" borderId="0" xfId="4" applyFont="1" applyFill="1"/>
    <xf numFmtId="0" fontId="1" fillId="0" borderId="0" xfId="0" applyFont="1" applyFill="1"/>
    <xf numFmtId="0" fontId="0" fillId="0" borderId="0" xfId="0" applyAlignment="1">
      <alignment wrapText="1"/>
    </xf>
    <xf numFmtId="0" fontId="0" fillId="2" borderId="0" xfId="0" applyFont="1" applyFill="1"/>
    <xf numFmtId="0" fontId="0" fillId="4" borderId="0" xfId="0" applyFill="1"/>
    <xf numFmtId="0" fontId="0" fillId="4" borderId="0" xfId="0" applyFont="1" applyFill="1"/>
    <xf numFmtId="49" fontId="0" fillId="0" borderId="0" xfId="0" applyNumberFormat="1" applyFill="1"/>
    <xf numFmtId="0" fontId="6" fillId="0" borderId="0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5" borderId="0" xfId="0" applyFill="1"/>
    <xf numFmtId="0" fontId="0" fillId="6" borderId="0" xfId="0" applyFill="1"/>
    <xf numFmtId="164" fontId="0" fillId="0" borderId="0" xfId="0" applyNumberFormat="1"/>
    <xf numFmtId="0" fontId="10" fillId="0" borderId="0" xfId="0" applyFont="1" applyFill="1"/>
    <xf numFmtId="0" fontId="11" fillId="0" borderId="0" xfId="0" applyFont="1" applyFill="1"/>
    <xf numFmtId="164" fontId="11" fillId="0" borderId="0" xfId="0" applyNumberFormat="1" applyFont="1" applyFill="1"/>
    <xf numFmtId="0" fontId="11" fillId="0" borderId="0" xfId="0" applyFont="1"/>
    <xf numFmtId="164" fontId="11" fillId="0" borderId="0" xfId="0" applyNumberFormat="1" applyFont="1"/>
    <xf numFmtId="1" fontId="0" fillId="0" borderId="0" xfId="0" applyNumberFormat="1"/>
    <xf numFmtId="1" fontId="11" fillId="0" borderId="0" xfId="0" applyNumberFormat="1" applyFont="1"/>
    <xf numFmtId="0" fontId="1" fillId="2" borderId="0" xfId="0" applyFont="1" applyFill="1"/>
    <xf numFmtId="0" fontId="11" fillId="6" borderId="0" xfId="0" applyFont="1" applyFill="1"/>
    <xf numFmtId="0" fontId="0" fillId="0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/>
    <xf numFmtId="49" fontId="0" fillId="6" borderId="0" xfId="0" applyNumberFormat="1" applyFill="1"/>
    <xf numFmtId="0" fontId="0" fillId="6" borderId="1" xfId="0" applyFill="1" applyBorder="1"/>
    <xf numFmtId="9" fontId="0" fillId="6" borderId="1" xfId="4" applyFont="1" applyFill="1" applyBorder="1"/>
    <xf numFmtId="9" fontId="0" fillId="6" borderId="0" xfId="4" applyFont="1" applyFill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1" xfId="0" applyFill="1" applyBorder="1"/>
    <xf numFmtId="9" fontId="0" fillId="0" borderId="1" xfId="4" applyFont="1" applyFill="1" applyBorder="1"/>
    <xf numFmtId="9" fontId="0" fillId="0" borderId="0" xfId="4" applyFont="1" applyFill="1"/>
    <xf numFmtId="0" fontId="0" fillId="0" borderId="1" xfId="0" applyFill="1" applyBorder="1" applyAlignment="1">
      <alignment wrapText="1"/>
    </xf>
    <xf numFmtId="0" fontId="12" fillId="0" borderId="0" xfId="0" applyFont="1" applyFill="1"/>
    <xf numFmtId="49" fontId="12" fillId="0" borderId="0" xfId="0" applyNumberFormat="1" applyFont="1" applyFill="1"/>
    <xf numFmtId="0" fontId="13" fillId="0" borderId="0" xfId="0" applyFont="1" applyFill="1" applyBorder="1" applyAlignment="1">
      <alignment horizontal="left"/>
    </xf>
    <xf numFmtId="0" fontId="12" fillId="0" borderId="0" xfId="0" applyFont="1"/>
    <xf numFmtId="0" fontId="14" fillId="0" borderId="0" xfId="0" applyFont="1"/>
    <xf numFmtId="0" fontId="0" fillId="0" borderId="0" xfId="0" applyFont="1" applyFill="1" applyAlignment="1">
      <alignment vertical="center" wrapText="1"/>
    </xf>
  </cellXfs>
  <cellStyles count="5">
    <cellStyle name="Hyperlink" xfId="1" builtinId="8"/>
    <cellStyle name="Normal" xfId="0" builtinId="0"/>
    <cellStyle name="Normal 2" xfId="3" xr:uid="{00000000-0005-0000-0000-000002000000}"/>
    <cellStyle name="Normal_Sheet1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SACSIM19\2020MTP\transit\Transit%20Line%20File\route%20and%20node%20files\cc12_tranline_4p_routeCSV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SACSIM19\Transit_5Period\checks\All_lookup_5TP_DC_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SACSIM19\2020MTP\transit\python\tranline_link_outputs\tranline_link0105201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12_tranline_4p_routeCSV"/>
    </sheetNames>
    <sheetDataSet>
      <sheetData sheetId="0">
        <row r="1">
          <cell r="A1" t="str">
            <v>NAME</v>
          </cell>
          <cell r="B1" t="str">
            <v>TIMEFAC</v>
          </cell>
          <cell r="C1" t="str">
            <v>ONEWAY</v>
          </cell>
          <cell r="D1" t="str">
            <v>MODE</v>
          </cell>
          <cell r="E1" t="str">
            <v>OPERATOR</v>
          </cell>
          <cell r="F1" t="str">
            <v>COLOR</v>
          </cell>
          <cell r="G1" t="str">
            <v>CIRCULAR</v>
          </cell>
        </row>
        <row r="2">
          <cell r="A2" t="str">
            <v>0038B</v>
          </cell>
          <cell r="B2">
            <v>2.2000000000000002</v>
          </cell>
          <cell r="C2" t="str">
            <v>T</v>
          </cell>
          <cell r="D2">
            <v>3</v>
          </cell>
          <cell r="E2">
            <v>2</v>
          </cell>
          <cell r="F2">
            <v>5</v>
          </cell>
          <cell r="G2" t="str">
            <v>F</v>
          </cell>
        </row>
        <row r="3">
          <cell r="A3" t="str">
            <v>R_2MB</v>
          </cell>
          <cell r="B3">
            <v>2.0099999999999998</v>
          </cell>
          <cell r="C3" t="str">
            <v>T</v>
          </cell>
          <cell r="D3">
            <v>2</v>
          </cell>
          <cell r="E3">
            <v>5</v>
          </cell>
          <cell r="F3">
            <v>3</v>
          </cell>
          <cell r="G3" t="str">
            <v>F</v>
          </cell>
        </row>
        <row r="4">
          <cell r="A4" t="str">
            <v>R_2MA</v>
          </cell>
          <cell r="B4">
            <v>2.0099999999999998</v>
          </cell>
          <cell r="C4" t="str">
            <v>T</v>
          </cell>
          <cell r="D4">
            <v>2</v>
          </cell>
          <cell r="E4">
            <v>5</v>
          </cell>
          <cell r="F4">
            <v>3</v>
          </cell>
          <cell r="G4" t="str">
            <v>F</v>
          </cell>
        </row>
        <row r="5">
          <cell r="A5" t="str">
            <v>0038A</v>
          </cell>
          <cell r="B5">
            <v>2.2000000000000002</v>
          </cell>
          <cell r="C5" t="str">
            <v>T</v>
          </cell>
          <cell r="D5">
            <v>3</v>
          </cell>
          <cell r="E5">
            <v>2</v>
          </cell>
          <cell r="F5">
            <v>5</v>
          </cell>
          <cell r="G5" t="str">
            <v>F</v>
          </cell>
        </row>
        <row r="6">
          <cell r="A6" t="str">
            <v>E_3MA</v>
          </cell>
          <cell r="B6">
            <v>1.18</v>
          </cell>
          <cell r="C6" t="str">
            <v>T</v>
          </cell>
          <cell r="D6">
            <v>2</v>
          </cell>
          <cell r="E6">
            <v>9</v>
          </cell>
          <cell r="F6">
            <v>3</v>
          </cell>
          <cell r="G6" t="str">
            <v>F</v>
          </cell>
        </row>
        <row r="7">
          <cell r="A7" t="str">
            <v>RML_</v>
          </cell>
          <cell r="B7">
            <v>2.0099999999999998</v>
          </cell>
          <cell r="C7" t="str">
            <v>F</v>
          </cell>
          <cell r="D7">
            <v>3</v>
          </cell>
          <cell r="E7">
            <v>6</v>
          </cell>
          <cell r="F7">
            <v>5</v>
          </cell>
          <cell r="G7" t="str">
            <v>F</v>
          </cell>
        </row>
        <row r="8">
          <cell r="A8">
            <v>37</v>
          </cell>
          <cell r="B8">
            <v>2.0099999999999998</v>
          </cell>
          <cell r="C8" t="str">
            <v>F</v>
          </cell>
          <cell r="D8">
            <v>3</v>
          </cell>
          <cell r="E8">
            <v>2</v>
          </cell>
          <cell r="F8">
            <v>5</v>
          </cell>
          <cell r="G8" t="str">
            <v>F</v>
          </cell>
        </row>
        <row r="9">
          <cell r="A9" t="str">
            <v>E_3MB</v>
          </cell>
          <cell r="B9">
            <v>2.0099999999999998</v>
          </cell>
          <cell r="C9" t="str">
            <v>T</v>
          </cell>
          <cell r="D9">
            <v>2</v>
          </cell>
          <cell r="E9">
            <v>9</v>
          </cell>
          <cell r="F9">
            <v>3</v>
          </cell>
          <cell r="G9" t="str">
            <v>F</v>
          </cell>
        </row>
        <row r="10">
          <cell r="A10">
            <v>33</v>
          </cell>
          <cell r="B10">
            <v>2.0099999999999998</v>
          </cell>
          <cell r="C10" t="str">
            <v>T</v>
          </cell>
          <cell r="D10">
            <v>3</v>
          </cell>
          <cell r="E10">
            <v>2</v>
          </cell>
          <cell r="F10">
            <v>5</v>
          </cell>
          <cell r="G10" t="str">
            <v>T</v>
          </cell>
        </row>
        <row r="11">
          <cell r="A11" t="str">
            <v>LBL1</v>
          </cell>
          <cell r="B11">
            <v>1</v>
          </cell>
          <cell r="C11" t="str">
            <v>F</v>
          </cell>
          <cell r="D11">
            <v>1</v>
          </cell>
          <cell r="E11">
            <v>1</v>
          </cell>
          <cell r="F11">
            <v>1</v>
          </cell>
          <cell r="G11" t="str">
            <v>F</v>
          </cell>
        </row>
        <row r="12">
          <cell r="A12" t="str">
            <v>Y211</v>
          </cell>
          <cell r="B12">
            <v>2.0099999999999998</v>
          </cell>
          <cell r="C12" t="str">
            <v>T</v>
          </cell>
          <cell r="D12">
            <v>3</v>
          </cell>
          <cell r="E12">
            <v>4</v>
          </cell>
          <cell r="F12">
            <v>5</v>
          </cell>
          <cell r="G12" t="str">
            <v>F</v>
          </cell>
        </row>
        <row r="13">
          <cell r="A13" t="str">
            <v>P_49</v>
          </cell>
          <cell r="B13">
            <v>1.62</v>
          </cell>
          <cell r="C13" t="str">
            <v>F</v>
          </cell>
          <cell r="D13">
            <v>3</v>
          </cell>
          <cell r="E13">
            <v>12</v>
          </cell>
          <cell r="F13">
            <v>5</v>
          </cell>
          <cell r="G13" t="str">
            <v>F</v>
          </cell>
        </row>
        <row r="14">
          <cell r="A14" t="str">
            <v>0030B</v>
          </cell>
          <cell r="B14">
            <v>2.2000000000000002</v>
          </cell>
          <cell r="C14" t="str">
            <v>T</v>
          </cell>
          <cell r="D14">
            <v>3</v>
          </cell>
          <cell r="E14">
            <v>2</v>
          </cell>
          <cell r="F14">
            <v>5</v>
          </cell>
          <cell r="G14" t="str">
            <v>F</v>
          </cell>
        </row>
        <row r="15">
          <cell r="A15" t="str">
            <v>E_6MB</v>
          </cell>
          <cell r="B15">
            <v>2.0099999999999998</v>
          </cell>
          <cell r="C15" t="str">
            <v>T</v>
          </cell>
          <cell r="D15">
            <v>2</v>
          </cell>
          <cell r="E15">
            <v>9</v>
          </cell>
          <cell r="F15">
            <v>3</v>
          </cell>
          <cell r="G15" t="str">
            <v>F</v>
          </cell>
        </row>
        <row r="16">
          <cell r="A16" t="str">
            <v>0030A</v>
          </cell>
          <cell r="B16">
            <v>2.2000000000000002</v>
          </cell>
          <cell r="C16" t="str">
            <v>T</v>
          </cell>
          <cell r="D16">
            <v>3</v>
          </cell>
          <cell r="E16">
            <v>2</v>
          </cell>
          <cell r="F16">
            <v>5</v>
          </cell>
          <cell r="G16" t="str">
            <v>F</v>
          </cell>
        </row>
        <row r="17">
          <cell r="A17" t="str">
            <v>EPLW</v>
          </cell>
          <cell r="B17">
            <v>1.62</v>
          </cell>
          <cell r="C17" t="str">
            <v>T</v>
          </cell>
          <cell r="D17">
            <v>3</v>
          </cell>
          <cell r="E17">
            <v>10</v>
          </cell>
          <cell r="F17">
            <v>5</v>
          </cell>
          <cell r="G17" t="str">
            <v>F</v>
          </cell>
        </row>
        <row r="18">
          <cell r="A18" t="str">
            <v>R_1MB</v>
          </cell>
          <cell r="B18">
            <v>2.0099999999999998</v>
          </cell>
          <cell r="C18" t="str">
            <v>T</v>
          </cell>
          <cell r="D18">
            <v>2</v>
          </cell>
          <cell r="E18">
            <v>5</v>
          </cell>
          <cell r="F18">
            <v>3</v>
          </cell>
          <cell r="G18" t="str">
            <v>F</v>
          </cell>
        </row>
        <row r="19">
          <cell r="A19" t="str">
            <v>Y43RB</v>
          </cell>
          <cell r="B19">
            <v>2.0099999999999998</v>
          </cell>
          <cell r="C19" t="str">
            <v>T</v>
          </cell>
          <cell r="D19">
            <v>2</v>
          </cell>
          <cell r="E19">
            <v>3</v>
          </cell>
          <cell r="F19">
            <v>3</v>
          </cell>
          <cell r="G19" t="str">
            <v>F</v>
          </cell>
        </row>
        <row r="20">
          <cell r="A20" t="str">
            <v>REL_</v>
          </cell>
          <cell r="B20">
            <v>2.0099999999999998</v>
          </cell>
          <cell r="C20" t="str">
            <v>T</v>
          </cell>
          <cell r="D20">
            <v>3</v>
          </cell>
          <cell r="E20">
            <v>6</v>
          </cell>
          <cell r="F20">
            <v>5</v>
          </cell>
          <cell r="G20" t="str">
            <v>T</v>
          </cell>
        </row>
        <row r="21">
          <cell r="A21" t="str">
            <v>Y42MB</v>
          </cell>
          <cell r="B21">
            <v>2.0099999999999998</v>
          </cell>
          <cell r="C21" t="str">
            <v>T</v>
          </cell>
          <cell r="D21">
            <v>2</v>
          </cell>
          <cell r="E21">
            <v>3</v>
          </cell>
          <cell r="F21">
            <v>3</v>
          </cell>
          <cell r="G21" t="str">
            <v>T</v>
          </cell>
        </row>
        <row r="22">
          <cell r="A22" t="str">
            <v>Y241</v>
          </cell>
          <cell r="B22">
            <v>2.0099999999999998</v>
          </cell>
          <cell r="C22" t="str">
            <v>T</v>
          </cell>
          <cell r="D22">
            <v>2</v>
          </cell>
          <cell r="E22">
            <v>4</v>
          </cell>
          <cell r="F22">
            <v>5</v>
          </cell>
          <cell r="G22" t="str">
            <v>F</v>
          </cell>
        </row>
        <row r="23">
          <cell r="A23" t="str">
            <v>Y240</v>
          </cell>
          <cell r="B23">
            <v>2.0099999999999998</v>
          </cell>
          <cell r="C23" t="str">
            <v>T</v>
          </cell>
          <cell r="D23">
            <v>3</v>
          </cell>
          <cell r="E23">
            <v>4</v>
          </cell>
          <cell r="F23">
            <v>5</v>
          </cell>
          <cell r="G23" t="str">
            <v>F</v>
          </cell>
        </row>
        <row r="24">
          <cell r="A24" t="str">
            <v>S004</v>
          </cell>
          <cell r="B24">
            <v>2.0099999999999998</v>
          </cell>
          <cell r="C24" t="str">
            <v>F</v>
          </cell>
          <cell r="D24">
            <v>3</v>
          </cell>
          <cell r="E24">
            <v>8</v>
          </cell>
          <cell r="F24">
            <v>5</v>
          </cell>
          <cell r="G24" t="str">
            <v>T</v>
          </cell>
        </row>
        <row r="25">
          <cell r="A25" t="str">
            <v>SMDM</v>
          </cell>
          <cell r="B25">
            <v>1.62</v>
          </cell>
          <cell r="C25" t="str">
            <v>F</v>
          </cell>
          <cell r="D25">
            <v>2</v>
          </cell>
          <cell r="E25">
            <v>7</v>
          </cell>
          <cell r="F25">
            <v>3</v>
          </cell>
          <cell r="G25" t="str">
            <v>F</v>
          </cell>
        </row>
        <row r="26">
          <cell r="A26" t="str">
            <v>Y231</v>
          </cell>
          <cell r="B26">
            <v>2.0099999999999998</v>
          </cell>
          <cell r="C26" t="str">
            <v>T</v>
          </cell>
          <cell r="D26">
            <v>2</v>
          </cell>
          <cell r="E26">
            <v>3</v>
          </cell>
          <cell r="F26">
            <v>3</v>
          </cell>
          <cell r="G26" t="str">
            <v>F</v>
          </cell>
        </row>
        <row r="27">
          <cell r="A27">
            <v>141</v>
          </cell>
          <cell r="B27">
            <v>2.0099999999999998</v>
          </cell>
          <cell r="C27" t="str">
            <v>T</v>
          </cell>
          <cell r="D27">
            <v>3</v>
          </cell>
          <cell r="E27">
            <v>2</v>
          </cell>
          <cell r="F27">
            <v>7</v>
          </cell>
          <cell r="G27" t="str">
            <v>T</v>
          </cell>
        </row>
        <row r="28">
          <cell r="A28">
            <v>140</v>
          </cell>
          <cell r="B28">
            <v>2.0099999999999998</v>
          </cell>
          <cell r="C28" t="str">
            <v>T</v>
          </cell>
          <cell r="D28">
            <v>3</v>
          </cell>
          <cell r="E28">
            <v>2</v>
          </cell>
          <cell r="F28">
            <v>7</v>
          </cell>
          <cell r="G28" t="str">
            <v>T</v>
          </cell>
        </row>
        <row r="29">
          <cell r="A29">
            <v>143</v>
          </cell>
          <cell r="B29">
            <v>1.6</v>
          </cell>
          <cell r="C29" t="str">
            <v>F</v>
          </cell>
          <cell r="D29">
            <v>3</v>
          </cell>
          <cell r="E29">
            <v>2</v>
          </cell>
          <cell r="F29">
            <v>4</v>
          </cell>
          <cell r="G29" t="str">
            <v>T</v>
          </cell>
        </row>
        <row r="30">
          <cell r="A30">
            <v>142</v>
          </cell>
          <cell r="B30">
            <v>2.0099999999999998</v>
          </cell>
          <cell r="C30" t="str">
            <v>T</v>
          </cell>
          <cell r="D30">
            <v>3</v>
          </cell>
          <cell r="E30">
            <v>2</v>
          </cell>
          <cell r="F30">
            <v>7</v>
          </cell>
          <cell r="G30" t="str">
            <v>T</v>
          </cell>
        </row>
        <row r="31">
          <cell r="A31" t="str">
            <v>G060A</v>
          </cell>
          <cell r="B31">
            <v>2.0099999999999998</v>
          </cell>
          <cell r="C31" t="str">
            <v>T</v>
          </cell>
          <cell r="D31">
            <v>2</v>
          </cell>
          <cell r="E31">
            <v>16</v>
          </cell>
          <cell r="F31">
            <v>3</v>
          </cell>
          <cell r="G31" t="str">
            <v>F</v>
          </cell>
        </row>
        <row r="32">
          <cell r="A32" t="str">
            <v>G060B</v>
          </cell>
          <cell r="B32">
            <v>2.0099999999999998</v>
          </cell>
          <cell r="C32" t="str">
            <v>T</v>
          </cell>
          <cell r="D32">
            <v>2</v>
          </cell>
          <cell r="E32">
            <v>16</v>
          </cell>
          <cell r="F32">
            <v>3</v>
          </cell>
          <cell r="G32" t="str">
            <v>F</v>
          </cell>
        </row>
        <row r="33">
          <cell r="A33" t="str">
            <v>Y035</v>
          </cell>
          <cell r="B33">
            <v>2.0099999999999998</v>
          </cell>
          <cell r="C33" t="str">
            <v>F</v>
          </cell>
          <cell r="D33">
            <v>3</v>
          </cell>
          <cell r="E33">
            <v>4</v>
          </cell>
          <cell r="F33">
            <v>3</v>
          </cell>
          <cell r="G33" t="str">
            <v>F</v>
          </cell>
        </row>
        <row r="34">
          <cell r="A34" t="str">
            <v>P_LRB</v>
          </cell>
          <cell r="B34">
            <v>1.18</v>
          </cell>
          <cell r="C34" t="str">
            <v>T</v>
          </cell>
          <cell r="D34">
            <v>3</v>
          </cell>
          <cell r="E34">
            <v>12</v>
          </cell>
          <cell r="F34">
            <v>3</v>
          </cell>
          <cell r="G34" t="str">
            <v>F</v>
          </cell>
        </row>
        <row r="35">
          <cell r="A35" t="str">
            <v>R_6MA</v>
          </cell>
          <cell r="B35">
            <v>1.62</v>
          </cell>
          <cell r="C35" t="str">
            <v>T</v>
          </cell>
          <cell r="D35">
            <v>2</v>
          </cell>
          <cell r="E35">
            <v>5</v>
          </cell>
          <cell r="F35">
            <v>3</v>
          </cell>
          <cell r="G35" t="str">
            <v>F</v>
          </cell>
        </row>
        <row r="36">
          <cell r="A36" t="str">
            <v>109XA</v>
          </cell>
          <cell r="B36">
            <v>2.0099999999999998</v>
          </cell>
          <cell r="C36" t="str">
            <v>T</v>
          </cell>
          <cell r="D36">
            <v>2</v>
          </cell>
          <cell r="E36">
            <v>2</v>
          </cell>
          <cell r="F36">
            <v>5</v>
          </cell>
          <cell r="G36" t="str">
            <v>F</v>
          </cell>
        </row>
        <row r="37">
          <cell r="A37" t="str">
            <v>Y230B</v>
          </cell>
          <cell r="B37">
            <v>2.0099999999999998</v>
          </cell>
          <cell r="C37" t="str">
            <v>T</v>
          </cell>
          <cell r="D37">
            <v>2</v>
          </cell>
          <cell r="E37">
            <v>3</v>
          </cell>
          <cell r="F37">
            <v>3</v>
          </cell>
          <cell r="G37" t="str">
            <v>F</v>
          </cell>
        </row>
        <row r="38">
          <cell r="A38" t="str">
            <v>109XB</v>
          </cell>
          <cell r="B38">
            <v>2.0099999999999998</v>
          </cell>
          <cell r="C38" t="str">
            <v>T</v>
          </cell>
          <cell r="D38">
            <v>2</v>
          </cell>
          <cell r="E38">
            <v>2</v>
          </cell>
          <cell r="F38">
            <v>5</v>
          </cell>
          <cell r="G38" t="str">
            <v>F</v>
          </cell>
        </row>
        <row r="39">
          <cell r="A39" t="str">
            <v>Y45MA</v>
          </cell>
          <cell r="B39">
            <v>2.0099999999999998</v>
          </cell>
          <cell r="C39" t="str">
            <v>T</v>
          </cell>
          <cell r="D39">
            <v>2</v>
          </cell>
          <cell r="E39">
            <v>3</v>
          </cell>
          <cell r="F39">
            <v>3</v>
          </cell>
          <cell r="G39" t="str">
            <v>F</v>
          </cell>
        </row>
        <row r="40">
          <cell r="A40" t="str">
            <v>P_LRA</v>
          </cell>
          <cell r="B40">
            <v>1.62</v>
          </cell>
          <cell r="C40" t="str">
            <v>T</v>
          </cell>
          <cell r="D40">
            <v>3</v>
          </cell>
          <cell r="E40">
            <v>12</v>
          </cell>
          <cell r="F40">
            <v>3</v>
          </cell>
          <cell r="G40" t="str">
            <v>F</v>
          </cell>
        </row>
        <row r="41">
          <cell r="A41">
            <v>47</v>
          </cell>
          <cell r="B41">
            <v>2.0099999999999998</v>
          </cell>
          <cell r="C41" t="str">
            <v>F</v>
          </cell>
          <cell r="D41">
            <v>3</v>
          </cell>
          <cell r="E41">
            <v>2</v>
          </cell>
          <cell r="F41">
            <v>5</v>
          </cell>
          <cell r="G41" t="str">
            <v>F</v>
          </cell>
        </row>
        <row r="42">
          <cell r="A42" t="str">
            <v>0015B</v>
          </cell>
          <cell r="B42">
            <v>2.0099999999999998</v>
          </cell>
          <cell r="C42" t="str">
            <v>T</v>
          </cell>
          <cell r="D42">
            <v>3</v>
          </cell>
          <cell r="E42">
            <v>2</v>
          </cell>
          <cell r="F42">
            <v>5</v>
          </cell>
          <cell r="G42" t="str">
            <v>F</v>
          </cell>
        </row>
        <row r="43">
          <cell r="A43" t="str">
            <v>0015A</v>
          </cell>
          <cell r="B43">
            <v>2.0099999999999998</v>
          </cell>
          <cell r="C43" t="str">
            <v>T</v>
          </cell>
          <cell r="D43">
            <v>3</v>
          </cell>
          <cell r="E43">
            <v>2</v>
          </cell>
          <cell r="F43">
            <v>5</v>
          </cell>
          <cell r="G43" t="str">
            <v>F</v>
          </cell>
        </row>
        <row r="44">
          <cell r="A44" t="str">
            <v>UNIL</v>
          </cell>
          <cell r="B44">
            <v>2.0099999999999998</v>
          </cell>
          <cell r="C44" t="str">
            <v>F</v>
          </cell>
          <cell r="D44">
            <v>3</v>
          </cell>
          <cell r="E44">
            <v>13</v>
          </cell>
          <cell r="F44">
            <v>7</v>
          </cell>
          <cell r="G44" t="str">
            <v>F</v>
          </cell>
        </row>
        <row r="45">
          <cell r="A45" t="str">
            <v>E_6MA</v>
          </cell>
          <cell r="B45">
            <v>1.18</v>
          </cell>
          <cell r="C45" t="str">
            <v>T</v>
          </cell>
          <cell r="D45">
            <v>2</v>
          </cell>
          <cell r="E45">
            <v>9</v>
          </cell>
          <cell r="F45">
            <v>3</v>
          </cell>
          <cell r="G45" t="str">
            <v>F</v>
          </cell>
        </row>
        <row r="46">
          <cell r="A46" t="str">
            <v>RKL_</v>
          </cell>
          <cell r="B46">
            <v>2.0099999999999998</v>
          </cell>
          <cell r="C46" t="str">
            <v>F</v>
          </cell>
          <cell r="D46">
            <v>3</v>
          </cell>
          <cell r="E46">
            <v>6</v>
          </cell>
          <cell r="F46">
            <v>5</v>
          </cell>
          <cell r="G46" t="str">
            <v>F</v>
          </cell>
        </row>
        <row r="47">
          <cell r="A47" t="str">
            <v>0031A</v>
          </cell>
          <cell r="B47">
            <v>2.2000000000000002</v>
          </cell>
          <cell r="C47" t="str">
            <v>T</v>
          </cell>
          <cell r="D47">
            <v>3</v>
          </cell>
          <cell r="E47">
            <v>2</v>
          </cell>
          <cell r="F47">
            <v>5</v>
          </cell>
          <cell r="G47" t="str">
            <v>F</v>
          </cell>
        </row>
        <row r="48">
          <cell r="A48" t="str">
            <v>G091A</v>
          </cell>
          <cell r="B48">
            <v>2.0099999999999998</v>
          </cell>
          <cell r="C48" t="str">
            <v>T</v>
          </cell>
          <cell r="D48">
            <v>2</v>
          </cell>
          <cell r="E48">
            <v>16</v>
          </cell>
          <cell r="F48">
            <v>3</v>
          </cell>
          <cell r="G48" t="str">
            <v>F</v>
          </cell>
        </row>
        <row r="49">
          <cell r="A49" t="str">
            <v>G091B</v>
          </cell>
          <cell r="B49">
            <v>2.0099999999999998</v>
          </cell>
          <cell r="C49" t="str">
            <v>T</v>
          </cell>
          <cell r="D49">
            <v>2</v>
          </cell>
          <cell r="E49">
            <v>16</v>
          </cell>
          <cell r="F49">
            <v>3</v>
          </cell>
          <cell r="G49" t="str">
            <v>F</v>
          </cell>
        </row>
        <row r="50">
          <cell r="A50" t="str">
            <v>0031B</v>
          </cell>
          <cell r="B50">
            <v>2.2000000000000002</v>
          </cell>
          <cell r="C50" t="str">
            <v>T</v>
          </cell>
          <cell r="D50">
            <v>3</v>
          </cell>
          <cell r="E50">
            <v>2</v>
          </cell>
          <cell r="F50">
            <v>5</v>
          </cell>
          <cell r="G50" t="str">
            <v>F</v>
          </cell>
        </row>
        <row r="51">
          <cell r="A51" t="str">
            <v>G059A</v>
          </cell>
          <cell r="B51">
            <v>2.0099999999999998</v>
          </cell>
          <cell r="C51" t="str">
            <v>T</v>
          </cell>
          <cell r="D51">
            <v>2</v>
          </cell>
          <cell r="E51">
            <v>16</v>
          </cell>
          <cell r="F51">
            <v>3</v>
          </cell>
          <cell r="G51" t="str">
            <v>F</v>
          </cell>
        </row>
        <row r="52">
          <cell r="A52" t="str">
            <v>G059B</v>
          </cell>
          <cell r="B52">
            <v>2.0099999999999998</v>
          </cell>
          <cell r="C52" t="str">
            <v>T</v>
          </cell>
          <cell r="D52">
            <v>2</v>
          </cell>
          <cell r="E52">
            <v>16</v>
          </cell>
          <cell r="F52">
            <v>3</v>
          </cell>
          <cell r="G52" t="str">
            <v>F</v>
          </cell>
        </row>
        <row r="53">
          <cell r="A53" t="str">
            <v>UCDC</v>
          </cell>
          <cell r="B53">
            <v>2.0099999999999998</v>
          </cell>
          <cell r="C53" t="str">
            <v>T</v>
          </cell>
          <cell r="D53">
            <v>3</v>
          </cell>
          <cell r="E53">
            <v>13</v>
          </cell>
          <cell r="F53">
            <v>7</v>
          </cell>
          <cell r="G53" t="str">
            <v>F</v>
          </cell>
        </row>
        <row r="54">
          <cell r="A54" t="str">
            <v>RSL_B</v>
          </cell>
          <cell r="B54">
            <v>2.0099999999999998</v>
          </cell>
          <cell r="C54" t="str">
            <v>T</v>
          </cell>
          <cell r="D54">
            <v>3</v>
          </cell>
          <cell r="E54">
            <v>6</v>
          </cell>
          <cell r="F54">
            <v>5</v>
          </cell>
          <cell r="G54" t="str">
            <v>F</v>
          </cell>
        </row>
        <row r="55">
          <cell r="A55" t="str">
            <v>RSL_A</v>
          </cell>
          <cell r="B55">
            <v>2.0099999999999998</v>
          </cell>
          <cell r="C55" t="str">
            <v>T</v>
          </cell>
          <cell r="D55">
            <v>3</v>
          </cell>
          <cell r="E55">
            <v>6</v>
          </cell>
          <cell r="F55">
            <v>5</v>
          </cell>
          <cell r="G55" t="str">
            <v>F</v>
          </cell>
        </row>
        <row r="56">
          <cell r="A56" t="str">
            <v>0106A</v>
          </cell>
          <cell r="B56">
            <v>2.0099999999999998</v>
          </cell>
          <cell r="C56" t="str">
            <v>T</v>
          </cell>
          <cell r="D56">
            <v>3</v>
          </cell>
          <cell r="E56">
            <v>2</v>
          </cell>
          <cell r="F56">
            <v>5</v>
          </cell>
          <cell r="G56" t="str">
            <v>F</v>
          </cell>
        </row>
        <row r="57">
          <cell r="A57" t="str">
            <v>0106B</v>
          </cell>
          <cell r="B57">
            <v>2.0099999999999998</v>
          </cell>
          <cell r="C57" t="str">
            <v>T</v>
          </cell>
          <cell r="D57">
            <v>3</v>
          </cell>
          <cell r="E57">
            <v>2</v>
          </cell>
          <cell r="F57">
            <v>5</v>
          </cell>
          <cell r="G57" t="str">
            <v>F</v>
          </cell>
        </row>
        <row r="58">
          <cell r="A58" t="str">
            <v>0084A</v>
          </cell>
          <cell r="B58">
            <v>2.0099999999999998</v>
          </cell>
          <cell r="C58" t="str">
            <v>T</v>
          </cell>
          <cell r="D58">
            <v>3</v>
          </cell>
          <cell r="E58">
            <v>2</v>
          </cell>
          <cell r="F58">
            <v>5</v>
          </cell>
          <cell r="G58" t="str">
            <v>F</v>
          </cell>
        </row>
        <row r="59">
          <cell r="A59" t="str">
            <v>0084B</v>
          </cell>
          <cell r="B59">
            <v>2.0099999999999998</v>
          </cell>
          <cell r="C59" t="str">
            <v>T</v>
          </cell>
          <cell r="D59">
            <v>3</v>
          </cell>
          <cell r="E59">
            <v>2</v>
          </cell>
          <cell r="F59">
            <v>5</v>
          </cell>
          <cell r="G59" t="str">
            <v>F</v>
          </cell>
        </row>
        <row r="60">
          <cell r="A60" t="str">
            <v>G159</v>
          </cell>
          <cell r="B60">
            <v>2.0099999999999998</v>
          </cell>
          <cell r="C60" t="str">
            <v>F</v>
          </cell>
          <cell r="D60">
            <v>3</v>
          </cell>
          <cell r="E60">
            <v>17</v>
          </cell>
          <cell r="F60">
            <v>5</v>
          </cell>
          <cell r="G60" t="str">
            <v>F</v>
          </cell>
        </row>
        <row r="61">
          <cell r="A61" t="str">
            <v>G158</v>
          </cell>
          <cell r="B61">
            <v>2.0099999999999998</v>
          </cell>
          <cell r="C61" t="str">
            <v>F</v>
          </cell>
          <cell r="D61">
            <v>3</v>
          </cell>
          <cell r="E61">
            <v>17</v>
          </cell>
          <cell r="F61">
            <v>2</v>
          </cell>
          <cell r="G61" t="str">
            <v>F</v>
          </cell>
        </row>
        <row r="62">
          <cell r="A62" t="str">
            <v>G157</v>
          </cell>
          <cell r="B62">
            <v>2.0099999999999998</v>
          </cell>
          <cell r="C62" t="str">
            <v>F</v>
          </cell>
          <cell r="D62">
            <v>3</v>
          </cell>
          <cell r="E62">
            <v>17</v>
          </cell>
          <cell r="F62">
            <v>5</v>
          </cell>
          <cell r="G62" t="str">
            <v>F</v>
          </cell>
        </row>
        <row r="63">
          <cell r="A63" t="str">
            <v>FOLA</v>
          </cell>
          <cell r="B63">
            <v>2.0099999999999998</v>
          </cell>
          <cell r="C63" t="str">
            <v>F</v>
          </cell>
          <cell r="D63">
            <v>3</v>
          </cell>
          <cell r="E63">
            <v>15</v>
          </cell>
          <cell r="F63">
            <v>7</v>
          </cell>
          <cell r="G63" t="str">
            <v>F</v>
          </cell>
        </row>
        <row r="64">
          <cell r="A64" t="str">
            <v>G154</v>
          </cell>
          <cell r="B64">
            <v>1.62</v>
          </cell>
          <cell r="C64" t="str">
            <v>T</v>
          </cell>
          <cell r="D64">
            <v>3</v>
          </cell>
          <cell r="E64">
            <v>17</v>
          </cell>
          <cell r="F64">
            <v>5</v>
          </cell>
          <cell r="G64" t="str">
            <v>F</v>
          </cell>
        </row>
        <row r="65">
          <cell r="A65" t="str">
            <v>G152</v>
          </cell>
          <cell r="B65">
            <v>1.62</v>
          </cell>
          <cell r="C65" t="str">
            <v>F</v>
          </cell>
          <cell r="D65">
            <v>3</v>
          </cell>
          <cell r="E65">
            <v>17</v>
          </cell>
          <cell r="F65">
            <v>5</v>
          </cell>
          <cell r="G65" t="str">
            <v>F</v>
          </cell>
        </row>
        <row r="66">
          <cell r="A66" t="str">
            <v>UNIJ</v>
          </cell>
          <cell r="B66">
            <v>2.0099999999999998</v>
          </cell>
          <cell r="C66" t="str">
            <v>F</v>
          </cell>
          <cell r="D66">
            <v>3</v>
          </cell>
          <cell r="E66">
            <v>13</v>
          </cell>
          <cell r="F66">
            <v>7</v>
          </cell>
          <cell r="G66" t="str">
            <v>F</v>
          </cell>
        </row>
        <row r="67">
          <cell r="A67" t="str">
            <v>EDSP</v>
          </cell>
          <cell r="B67">
            <v>1.62</v>
          </cell>
          <cell r="C67" t="str">
            <v>T</v>
          </cell>
          <cell r="D67">
            <v>3</v>
          </cell>
          <cell r="E67">
            <v>10</v>
          </cell>
          <cell r="F67">
            <v>5</v>
          </cell>
          <cell r="G67" t="str">
            <v>T</v>
          </cell>
        </row>
        <row r="68">
          <cell r="A68" t="str">
            <v>E_4MB</v>
          </cell>
          <cell r="B68">
            <v>2.0099999999999998</v>
          </cell>
          <cell r="C68" t="str">
            <v>T</v>
          </cell>
          <cell r="D68">
            <v>2</v>
          </cell>
          <cell r="E68">
            <v>9</v>
          </cell>
          <cell r="F68">
            <v>3</v>
          </cell>
          <cell r="G68" t="str">
            <v>F</v>
          </cell>
        </row>
        <row r="69">
          <cell r="A69" t="str">
            <v>REGX</v>
          </cell>
          <cell r="B69">
            <v>1</v>
          </cell>
          <cell r="C69" t="str">
            <v>F</v>
          </cell>
          <cell r="D69">
            <v>2</v>
          </cell>
          <cell r="E69">
            <v>14</v>
          </cell>
          <cell r="F69">
            <v>1</v>
          </cell>
          <cell r="G69" t="str">
            <v>F</v>
          </cell>
        </row>
        <row r="70">
          <cell r="A70" t="str">
            <v>E_4MA</v>
          </cell>
          <cell r="B70">
            <v>1.18</v>
          </cell>
          <cell r="C70" t="str">
            <v>T</v>
          </cell>
          <cell r="D70">
            <v>2</v>
          </cell>
          <cell r="E70">
            <v>9</v>
          </cell>
          <cell r="F70">
            <v>3</v>
          </cell>
          <cell r="G70" t="str">
            <v>F</v>
          </cell>
        </row>
        <row r="71">
          <cell r="A71" t="str">
            <v>G071B</v>
          </cell>
          <cell r="B71">
            <v>2.0099999999999998</v>
          </cell>
          <cell r="C71" t="str">
            <v>T</v>
          </cell>
          <cell r="D71">
            <v>2</v>
          </cell>
          <cell r="E71">
            <v>16</v>
          </cell>
          <cell r="F71">
            <v>3</v>
          </cell>
          <cell r="G71" t="str">
            <v>F</v>
          </cell>
        </row>
        <row r="72">
          <cell r="A72" t="str">
            <v>S99MB</v>
          </cell>
          <cell r="B72">
            <v>2.0099999999999998</v>
          </cell>
          <cell r="C72" t="str">
            <v>T</v>
          </cell>
          <cell r="D72">
            <v>2</v>
          </cell>
          <cell r="E72">
            <v>7</v>
          </cell>
          <cell r="F72">
            <v>3</v>
          </cell>
          <cell r="G72" t="str">
            <v>F</v>
          </cell>
        </row>
        <row r="73">
          <cell r="A73" t="str">
            <v>FOLB</v>
          </cell>
          <cell r="B73">
            <v>2.0099999999999998</v>
          </cell>
          <cell r="C73" t="str">
            <v>T</v>
          </cell>
          <cell r="D73">
            <v>3</v>
          </cell>
          <cell r="E73">
            <v>15</v>
          </cell>
          <cell r="F73">
            <v>3</v>
          </cell>
          <cell r="G73" t="str">
            <v>F</v>
          </cell>
        </row>
        <row r="74">
          <cell r="A74">
            <v>56</v>
          </cell>
          <cell r="B74">
            <v>2.0099999999999998</v>
          </cell>
          <cell r="C74" t="str">
            <v>F</v>
          </cell>
          <cell r="D74">
            <v>3</v>
          </cell>
          <cell r="E74">
            <v>2</v>
          </cell>
          <cell r="F74">
            <v>5</v>
          </cell>
          <cell r="G74" t="str">
            <v>F</v>
          </cell>
        </row>
        <row r="75">
          <cell r="A75">
            <v>55</v>
          </cell>
          <cell r="B75">
            <v>2.0099999999999998</v>
          </cell>
          <cell r="C75" t="str">
            <v>F</v>
          </cell>
          <cell r="D75">
            <v>3</v>
          </cell>
          <cell r="E75">
            <v>2</v>
          </cell>
          <cell r="F75">
            <v>5</v>
          </cell>
          <cell r="G75" t="str">
            <v>F</v>
          </cell>
        </row>
        <row r="76">
          <cell r="A76">
            <v>54</v>
          </cell>
          <cell r="B76">
            <v>2.0099999999999998</v>
          </cell>
          <cell r="C76" t="str">
            <v>F</v>
          </cell>
          <cell r="D76">
            <v>3</v>
          </cell>
          <cell r="E76">
            <v>2</v>
          </cell>
          <cell r="F76">
            <v>5</v>
          </cell>
          <cell r="G76" t="str">
            <v>F</v>
          </cell>
        </row>
        <row r="77">
          <cell r="A77" t="str">
            <v>UNIQ</v>
          </cell>
          <cell r="B77">
            <v>2.0099999999999998</v>
          </cell>
          <cell r="C77" t="str">
            <v>T</v>
          </cell>
          <cell r="D77">
            <v>3</v>
          </cell>
          <cell r="E77">
            <v>13</v>
          </cell>
          <cell r="F77">
            <v>7</v>
          </cell>
          <cell r="G77" t="str">
            <v>T</v>
          </cell>
        </row>
        <row r="78">
          <cell r="A78" t="str">
            <v>G53MA</v>
          </cell>
          <cell r="B78">
            <v>2.0099999999999998</v>
          </cell>
          <cell r="C78" t="str">
            <v>T</v>
          </cell>
          <cell r="D78">
            <v>2</v>
          </cell>
          <cell r="E78">
            <v>16</v>
          </cell>
          <cell r="F78">
            <v>3</v>
          </cell>
          <cell r="G78" t="str">
            <v>F</v>
          </cell>
        </row>
        <row r="79">
          <cell r="A79" t="str">
            <v>0103B</v>
          </cell>
          <cell r="B79">
            <v>1.18</v>
          </cell>
          <cell r="C79" t="str">
            <v>T</v>
          </cell>
          <cell r="D79">
            <v>3</v>
          </cell>
          <cell r="E79">
            <v>2</v>
          </cell>
          <cell r="F79">
            <v>5</v>
          </cell>
          <cell r="G79" t="str">
            <v>F</v>
          </cell>
        </row>
        <row r="80">
          <cell r="A80" t="str">
            <v>0103A</v>
          </cell>
          <cell r="B80">
            <v>2.0099999999999998</v>
          </cell>
          <cell r="C80" t="str">
            <v>T</v>
          </cell>
          <cell r="D80">
            <v>3</v>
          </cell>
          <cell r="E80">
            <v>2</v>
          </cell>
          <cell r="F80">
            <v>5</v>
          </cell>
          <cell r="G80" t="str">
            <v>F</v>
          </cell>
        </row>
        <row r="81">
          <cell r="A81" t="str">
            <v>G071A</v>
          </cell>
          <cell r="B81">
            <v>2.0099999999999998</v>
          </cell>
          <cell r="C81" t="str">
            <v>T</v>
          </cell>
          <cell r="D81">
            <v>2</v>
          </cell>
          <cell r="E81">
            <v>16</v>
          </cell>
          <cell r="F81">
            <v>3</v>
          </cell>
          <cell r="G81" t="str">
            <v>F</v>
          </cell>
        </row>
        <row r="82">
          <cell r="A82" t="str">
            <v>REGA</v>
          </cell>
          <cell r="B82">
            <v>1</v>
          </cell>
          <cell r="C82" t="str">
            <v>F</v>
          </cell>
          <cell r="D82">
            <v>2</v>
          </cell>
          <cell r="E82">
            <v>14</v>
          </cell>
          <cell r="F82">
            <v>6</v>
          </cell>
          <cell r="G82" t="str">
            <v>F</v>
          </cell>
        </row>
        <row r="83">
          <cell r="A83" t="str">
            <v>RGL_</v>
          </cell>
          <cell r="B83">
            <v>2.0099999999999998</v>
          </cell>
          <cell r="C83" t="str">
            <v>T</v>
          </cell>
          <cell r="D83">
            <v>3</v>
          </cell>
          <cell r="E83">
            <v>6</v>
          </cell>
          <cell r="F83">
            <v>5</v>
          </cell>
          <cell r="G83" t="str">
            <v>F</v>
          </cell>
        </row>
        <row r="84">
          <cell r="A84" t="str">
            <v>0101A</v>
          </cell>
          <cell r="B84">
            <v>2.0099999999999998</v>
          </cell>
          <cell r="C84" t="str">
            <v>T</v>
          </cell>
          <cell r="D84">
            <v>3</v>
          </cell>
          <cell r="E84">
            <v>2</v>
          </cell>
          <cell r="F84">
            <v>5</v>
          </cell>
          <cell r="G84" t="str">
            <v>F</v>
          </cell>
        </row>
        <row r="85">
          <cell r="A85" t="str">
            <v>PCOMB</v>
          </cell>
          <cell r="B85">
            <v>2.0099999999999998</v>
          </cell>
          <cell r="C85" t="str">
            <v>T</v>
          </cell>
          <cell r="D85">
            <v>2</v>
          </cell>
          <cell r="E85">
            <v>11</v>
          </cell>
          <cell r="F85">
            <v>3</v>
          </cell>
          <cell r="G85" t="str">
            <v>F</v>
          </cell>
        </row>
        <row r="86">
          <cell r="A86" t="str">
            <v>UNIM</v>
          </cell>
          <cell r="B86">
            <v>2.0099999999999998</v>
          </cell>
          <cell r="C86" t="str">
            <v>T</v>
          </cell>
          <cell r="D86">
            <v>3</v>
          </cell>
          <cell r="E86">
            <v>13</v>
          </cell>
          <cell r="F86">
            <v>3</v>
          </cell>
          <cell r="G86" t="str">
            <v>T</v>
          </cell>
        </row>
        <row r="87">
          <cell r="A87" t="str">
            <v>G070A</v>
          </cell>
          <cell r="B87">
            <v>2.0099999999999998</v>
          </cell>
          <cell r="C87" t="str">
            <v>T</v>
          </cell>
          <cell r="D87">
            <v>2</v>
          </cell>
          <cell r="E87">
            <v>16</v>
          </cell>
          <cell r="F87">
            <v>3</v>
          </cell>
          <cell r="G87" t="str">
            <v>F</v>
          </cell>
        </row>
        <row r="88">
          <cell r="A88" t="str">
            <v>T002B</v>
          </cell>
          <cell r="B88">
            <v>2.0099999999999998</v>
          </cell>
          <cell r="C88" t="str">
            <v>T</v>
          </cell>
          <cell r="D88">
            <v>3</v>
          </cell>
          <cell r="E88">
            <v>15</v>
          </cell>
          <cell r="F88">
            <v>3</v>
          </cell>
          <cell r="G88" t="str">
            <v>F</v>
          </cell>
        </row>
        <row r="89">
          <cell r="A89" t="str">
            <v>T002A</v>
          </cell>
          <cell r="B89">
            <v>2.0099999999999998</v>
          </cell>
          <cell r="C89" t="str">
            <v>T</v>
          </cell>
          <cell r="D89">
            <v>3</v>
          </cell>
          <cell r="E89">
            <v>15</v>
          </cell>
          <cell r="F89">
            <v>3</v>
          </cell>
          <cell r="G89" t="str">
            <v>F</v>
          </cell>
        </row>
        <row r="90">
          <cell r="A90" t="str">
            <v>G070B</v>
          </cell>
          <cell r="B90">
            <v>2.0099999999999998</v>
          </cell>
          <cell r="C90" t="str">
            <v>T</v>
          </cell>
          <cell r="D90">
            <v>2</v>
          </cell>
          <cell r="E90">
            <v>16</v>
          </cell>
          <cell r="F90">
            <v>3</v>
          </cell>
          <cell r="G90" t="str">
            <v>F</v>
          </cell>
        </row>
        <row r="91">
          <cell r="A91" t="str">
            <v>Y43MA</v>
          </cell>
          <cell r="B91">
            <v>2.0099999999999998</v>
          </cell>
          <cell r="C91" t="str">
            <v>T</v>
          </cell>
          <cell r="D91">
            <v>2</v>
          </cell>
          <cell r="E91">
            <v>3</v>
          </cell>
          <cell r="F91">
            <v>3</v>
          </cell>
          <cell r="G91" t="str">
            <v>F</v>
          </cell>
        </row>
        <row r="92">
          <cell r="A92" t="str">
            <v>Y43MB</v>
          </cell>
          <cell r="B92">
            <v>2.0099999999999998</v>
          </cell>
          <cell r="C92" t="str">
            <v>T</v>
          </cell>
          <cell r="D92">
            <v>2</v>
          </cell>
          <cell r="E92">
            <v>3</v>
          </cell>
          <cell r="F92">
            <v>3</v>
          </cell>
          <cell r="G92" t="str">
            <v>F</v>
          </cell>
        </row>
        <row r="93">
          <cell r="A93" t="str">
            <v>RLL_</v>
          </cell>
          <cell r="B93">
            <v>2.0099999999999998</v>
          </cell>
          <cell r="C93" t="str">
            <v>T</v>
          </cell>
          <cell r="D93">
            <v>3</v>
          </cell>
          <cell r="E93">
            <v>6</v>
          </cell>
          <cell r="F93">
            <v>5</v>
          </cell>
          <cell r="G93" t="str">
            <v>T</v>
          </cell>
        </row>
        <row r="94">
          <cell r="A94" t="str">
            <v>UNIV</v>
          </cell>
          <cell r="B94">
            <v>2.0099999999999998</v>
          </cell>
          <cell r="C94" t="str">
            <v>F</v>
          </cell>
          <cell r="D94">
            <v>3</v>
          </cell>
          <cell r="E94">
            <v>13</v>
          </cell>
          <cell r="F94">
            <v>7</v>
          </cell>
          <cell r="G94" t="str">
            <v>F</v>
          </cell>
        </row>
        <row r="95">
          <cell r="A95" t="str">
            <v>G162</v>
          </cell>
          <cell r="B95">
            <v>2.0099999999999998</v>
          </cell>
          <cell r="C95" t="str">
            <v>T</v>
          </cell>
          <cell r="D95">
            <v>3</v>
          </cell>
          <cell r="E95">
            <v>17</v>
          </cell>
          <cell r="F95">
            <v>3</v>
          </cell>
          <cell r="G95" t="str">
            <v>F</v>
          </cell>
        </row>
        <row r="96">
          <cell r="A96" t="str">
            <v>RHL_</v>
          </cell>
          <cell r="B96">
            <v>2.0099999999999998</v>
          </cell>
          <cell r="C96" t="str">
            <v>F</v>
          </cell>
          <cell r="D96">
            <v>3</v>
          </cell>
          <cell r="E96">
            <v>6</v>
          </cell>
          <cell r="F96">
            <v>5</v>
          </cell>
          <cell r="G96" t="str">
            <v>F</v>
          </cell>
        </row>
        <row r="97">
          <cell r="A97" t="str">
            <v>G160</v>
          </cell>
          <cell r="B97">
            <v>2.0099999999999998</v>
          </cell>
          <cell r="C97" t="str">
            <v>F</v>
          </cell>
          <cell r="D97">
            <v>3</v>
          </cell>
          <cell r="E97">
            <v>17</v>
          </cell>
          <cell r="F97">
            <v>5</v>
          </cell>
          <cell r="G97" t="str">
            <v>F</v>
          </cell>
        </row>
        <row r="98">
          <cell r="A98" t="str">
            <v>0101B</v>
          </cell>
          <cell r="B98">
            <v>2.0099999999999998</v>
          </cell>
          <cell r="C98" t="str">
            <v>T</v>
          </cell>
          <cell r="D98">
            <v>3</v>
          </cell>
          <cell r="E98">
            <v>2</v>
          </cell>
          <cell r="F98">
            <v>5</v>
          </cell>
          <cell r="G98" t="str">
            <v>F</v>
          </cell>
        </row>
        <row r="99">
          <cell r="A99" t="str">
            <v>R_7MB</v>
          </cell>
          <cell r="B99">
            <v>2.0099999999999998</v>
          </cell>
          <cell r="C99" t="str">
            <v>T</v>
          </cell>
          <cell r="D99">
            <v>2</v>
          </cell>
          <cell r="E99">
            <v>5</v>
          </cell>
          <cell r="F99">
            <v>3</v>
          </cell>
          <cell r="G99" t="str">
            <v>F</v>
          </cell>
        </row>
        <row r="100">
          <cell r="A100" t="str">
            <v>Y212</v>
          </cell>
          <cell r="B100">
            <v>2.0099999999999998</v>
          </cell>
          <cell r="C100" t="str">
            <v>T</v>
          </cell>
          <cell r="D100">
            <v>3</v>
          </cell>
          <cell r="E100">
            <v>4</v>
          </cell>
          <cell r="F100">
            <v>5</v>
          </cell>
          <cell r="G100" t="str">
            <v>T</v>
          </cell>
        </row>
        <row r="101">
          <cell r="A101" t="str">
            <v>Y220</v>
          </cell>
          <cell r="B101">
            <v>1.62</v>
          </cell>
          <cell r="C101" t="str">
            <v>F</v>
          </cell>
          <cell r="D101">
            <v>3</v>
          </cell>
          <cell r="E101">
            <v>4</v>
          </cell>
          <cell r="F101">
            <v>5</v>
          </cell>
          <cell r="G101" t="str">
            <v>F</v>
          </cell>
        </row>
        <row r="102">
          <cell r="A102" t="str">
            <v>R_7MA</v>
          </cell>
          <cell r="B102">
            <v>1.62</v>
          </cell>
          <cell r="C102" t="str">
            <v>T</v>
          </cell>
          <cell r="D102">
            <v>2</v>
          </cell>
          <cell r="E102">
            <v>5</v>
          </cell>
          <cell r="F102">
            <v>3</v>
          </cell>
          <cell r="G102" t="str">
            <v>F</v>
          </cell>
        </row>
        <row r="103">
          <cell r="A103" t="str">
            <v>E11MA</v>
          </cell>
          <cell r="B103">
            <v>1.18</v>
          </cell>
          <cell r="C103" t="str">
            <v>T</v>
          </cell>
          <cell r="D103">
            <v>2</v>
          </cell>
          <cell r="E103">
            <v>9</v>
          </cell>
          <cell r="F103">
            <v>3</v>
          </cell>
          <cell r="G103" t="str">
            <v>F</v>
          </cell>
        </row>
        <row r="104">
          <cell r="A104" t="str">
            <v>RM2L</v>
          </cell>
          <cell r="B104">
            <v>2.0099999999999998</v>
          </cell>
          <cell r="C104" t="str">
            <v>F</v>
          </cell>
          <cell r="D104">
            <v>3</v>
          </cell>
          <cell r="E104">
            <v>6</v>
          </cell>
          <cell r="F104">
            <v>5</v>
          </cell>
          <cell r="G104" t="str">
            <v>F</v>
          </cell>
        </row>
        <row r="105">
          <cell r="A105" t="str">
            <v>E11MB</v>
          </cell>
          <cell r="B105">
            <v>2.0099999999999998</v>
          </cell>
          <cell r="C105" t="str">
            <v>T</v>
          </cell>
          <cell r="D105">
            <v>2</v>
          </cell>
          <cell r="E105">
            <v>9</v>
          </cell>
          <cell r="F105">
            <v>3</v>
          </cell>
          <cell r="G105" t="str">
            <v>F</v>
          </cell>
        </row>
        <row r="106">
          <cell r="A106" t="str">
            <v>NLI3</v>
          </cell>
          <cell r="B106">
            <v>1.62</v>
          </cell>
          <cell r="C106" t="str">
            <v>T</v>
          </cell>
          <cell r="D106">
            <v>3</v>
          </cell>
          <cell r="E106">
            <v>12</v>
          </cell>
          <cell r="F106">
            <v>7</v>
          </cell>
          <cell r="G106" t="str">
            <v>T</v>
          </cell>
        </row>
        <row r="107">
          <cell r="A107" t="str">
            <v>NLI2</v>
          </cell>
          <cell r="B107">
            <v>1.62</v>
          </cell>
          <cell r="C107" t="str">
            <v>T</v>
          </cell>
          <cell r="D107">
            <v>3</v>
          </cell>
          <cell r="E107">
            <v>12</v>
          </cell>
          <cell r="F107">
            <v>7</v>
          </cell>
          <cell r="G107" t="str">
            <v>T</v>
          </cell>
        </row>
        <row r="108">
          <cell r="A108" t="str">
            <v>UNIB</v>
          </cell>
          <cell r="B108">
            <v>2.0099999999999998</v>
          </cell>
          <cell r="C108" t="str">
            <v>F</v>
          </cell>
          <cell r="D108">
            <v>3</v>
          </cell>
          <cell r="E108">
            <v>13</v>
          </cell>
          <cell r="F108">
            <v>7</v>
          </cell>
          <cell r="G108" t="str">
            <v>F</v>
          </cell>
        </row>
        <row r="109">
          <cell r="A109" t="str">
            <v>UNIC</v>
          </cell>
          <cell r="B109">
            <v>2.0099999999999998</v>
          </cell>
          <cell r="C109" t="str">
            <v>F</v>
          </cell>
          <cell r="D109">
            <v>3</v>
          </cell>
          <cell r="E109">
            <v>13</v>
          </cell>
          <cell r="F109">
            <v>7</v>
          </cell>
          <cell r="G109" t="str">
            <v>F</v>
          </cell>
        </row>
        <row r="110">
          <cell r="A110" t="str">
            <v>UNIA</v>
          </cell>
          <cell r="B110">
            <v>2.0099999999999998</v>
          </cell>
          <cell r="C110" t="str">
            <v>F</v>
          </cell>
          <cell r="D110">
            <v>3</v>
          </cell>
          <cell r="E110">
            <v>13</v>
          </cell>
          <cell r="F110">
            <v>7</v>
          </cell>
          <cell r="G110" t="str">
            <v>F</v>
          </cell>
        </row>
        <row r="111">
          <cell r="A111" t="str">
            <v>E_7MA</v>
          </cell>
          <cell r="B111">
            <v>1.18</v>
          </cell>
          <cell r="C111" t="str">
            <v>T</v>
          </cell>
          <cell r="D111">
            <v>2</v>
          </cell>
          <cell r="E111">
            <v>9</v>
          </cell>
          <cell r="F111">
            <v>3</v>
          </cell>
          <cell r="G111" t="str">
            <v>F</v>
          </cell>
        </row>
        <row r="112">
          <cell r="A112" t="str">
            <v>0003A</v>
          </cell>
          <cell r="B112">
            <v>2.0099999999999998</v>
          </cell>
          <cell r="C112" t="str">
            <v>T</v>
          </cell>
          <cell r="D112">
            <v>3</v>
          </cell>
          <cell r="E112">
            <v>2</v>
          </cell>
          <cell r="F112">
            <v>5</v>
          </cell>
          <cell r="G112" t="str">
            <v>F</v>
          </cell>
        </row>
        <row r="113">
          <cell r="A113" t="str">
            <v>0003B</v>
          </cell>
          <cell r="B113">
            <v>2.0099999999999998</v>
          </cell>
          <cell r="C113" t="str">
            <v>T</v>
          </cell>
          <cell r="D113">
            <v>3</v>
          </cell>
          <cell r="E113">
            <v>2</v>
          </cell>
          <cell r="F113">
            <v>5</v>
          </cell>
          <cell r="G113" t="str">
            <v>F</v>
          </cell>
        </row>
        <row r="114">
          <cell r="A114" t="str">
            <v>E_7MB</v>
          </cell>
          <cell r="B114">
            <v>2.0099999999999998</v>
          </cell>
          <cell r="C114" t="str">
            <v>T</v>
          </cell>
          <cell r="D114">
            <v>2</v>
          </cell>
          <cell r="E114">
            <v>9</v>
          </cell>
          <cell r="F114">
            <v>3</v>
          </cell>
          <cell r="G114" t="str">
            <v>F</v>
          </cell>
        </row>
        <row r="115">
          <cell r="A115" t="str">
            <v>UNIF</v>
          </cell>
          <cell r="B115">
            <v>2.0099999999999998</v>
          </cell>
          <cell r="C115" t="str">
            <v>F</v>
          </cell>
          <cell r="D115">
            <v>3</v>
          </cell>
          <cell r="E115">
            <v>13</v>
          </cell>
          <cell r="F115">
            <v>7</v>
          </cell>
          <cell r="G115" t="str">
            <v>F</v>
          </cell>
        </row>
        <row r="116">
          <cell r="A116" t="str">
            <v>UNID</v>
          </cell>
          <cell r="B116">
            <v>2.0099999999999998</v>
          </cell>
          <cell r="C116" t="str">
            <v>T</v>
          </cell>
          <cell r="D116">
            <v>3</v>
          </cell>
          <cell r="E116">
            <v>13</v>
          </cell>
          <cell r="F116">
            <v>7</v>
          </cell>
          <cell r="G116" t="str">
            <v>T</v>
          </cell>
        </row>
        <row r="117">
          <cell r="A117" t="str">
            <v>G156</v>
          </cell>
          <cell r="B117">
            <v>2.0099999999999998</v>
          </cell>
          <cell r="C117" t="str">
            <v>F</v>
          </cell>
          <cell r="D117">
            <v>3</v>
          </cell>
          <cell r="E117">
            <v>17</v>
          </cell>
          <cell r="F117">
            <v>5</v>
          </cell>
          <cell r="G117" t="str">
            <v>F</v>
          </cell>
        </row>
        <row r="118">
          <cell r="A118" t="str">
            <v>Y42MA</v>
          </cell>
          <cell r="B118">
            <v>2.0099999999999998</v>
          </cell>
          <cell r="C118" t="str">
            <v>T</v>
          </cell>
          <cell r="D118">
            <v>2</v>
          </cell>
          <cell r="E118">
            <v>3</v>
          </cell>
          <cell r="F118">
            <v>3</v>
          </cell>
          <cell r="G118" t="str">
            <v>T</v>
          </cell>
        </row>
        <row r="119">
          <cell r="A119" t="str">
            <v>UNIP</v>
          </cell>
          <cell r="B119">
            <v>2.0099999999999998</v>
          </cell>
          <cell r="C119" t="str">
            <v>T</v>
          </cell>
          <cell r="D119">
            <v>3</v>
          </cell>
          <cell r="E119">
            <v>13</v>
          </cell>
          <cell r="F119">
            <v>7</v>
          </cell>
          <cell r="G119" t="str">
            <v>T</v>
          </cell>
        </row>
        <row r="120">
          <cell r="A120" t="str">
            <v>ECPW</v>
          </cell>
          <cell r="B120">
            <v>1.62</v>
          </cell>
          <cell r="C120" t="str">
            <v>T</v>
          </cell>
          <cell r="D120">
            <v>3</v>
          </cell>
          <cell r="E120">
            <v>10</v>
          </cell>
          <cell r="F120">
            <v>5</v>
          </cell>
          <cell r="G120" t="str">
            <v>F</v>
          </cell>
        </row>
        <row r="121">
          <cell r="A121" t="str">
            <v>0100B</v>
          </cell>
          <cell r="B121">
            <v>1.18</v>
          </cell>
          <cell r="C121" t="str">
            <v>T</v>
          </cell>
          <cell r="D121">
            <v>3</v>
          </cell>
          <cell r="E121">
            <v>2</v>
          </cell>
          <cell r="F121">
            <v>5</v>
          </cell>
          <cell r="G121" t="str">
            <v>F</v>
          </cell>
        </row>
        <row r="122">
          <cell r="A122" t="str">
            <v>ECPE</v>
          </cell>
          <cell r="B122">
            <v>1.62</v>
          </cell>
          <cell r="C122" t="str">
            <v>T</v>
          </cell>
          <cell r="D122">
            <v>3</v>
          </cell>
          <cell r="E122">
            <v>10</v>
          </cell>
          <cell r="F122">
            <v>5</v>
          </cell>
          <cell r="G122" t="str">
            <v>F</v>
          </cell>
        </row>
        <row r="123">
          <cell r="A123" t="str">
            <v>UNIT</v>
          </cell>
          <cell r="B123">
            <v>2.0099999999999998</v>
          </cell>
          <cell r="C123" t="str">
            <v>F</v>
          </cell>
          <cell r="D123">
            <v>3</v>
          </cell>
          <cell r="E123">
            <v>13</v>
          </cell>
          <cell r="F123">
            <v>7</v>
          </cell>
          <cell r="G123" t="str">
            <v>F</v>
          </cell>
        </row>
        <row r="124">
          <cell r="A124" t="str">
            <v>0100A</v>
          </cell>
          <cell r="B124">
            <v>2.0099999999999998</v>
          </cell>
          <cell r="C124" t="str">
            <v>T</v>
          </cell>
          <cell r="D124">
            <v>3</v>
          </cell>
          <cell r="E124">
            <v>2</v>
          </cell>
          <cell r="F124">
            <v>5</v>
          </cell>
          <cell r="G124" t="str">
            <v>F</v>
          </cell>
        </row>
        <row r="125">
          <cell r="A125" t="str">
            <v>Y242B</v>
          </cell>
          <cell r="B125">
            <v>2.0099999999999998</v>
          </cell>
          <cell r="C125" t="str">
            <v>T</v>
          </cell>
          <cell r="D125">
            <v>2</v>
          </cell>
          <cell r="E125">
            <v>4</v>
          </cell>
          <cell r="F125">
            <v>3</v>
          </cell>
          <cell r="G125" t="str">
            <v>F</v>
          </cell>
        </row>
        <row r="126">
          <cell r="A126" t="str">
            <v>G057B</v>
          </cell>
          <cell r="B126">
            <v>2.0099999999999998</v>
          </cell>
          <cell r="C126" t="str">
            <v>T</v>
          </cell>
          <cell r="D126">
            <v>2</v>
          </cell>
          <cell r="E126">
            <v>16</v>
          </cell>
          <cell r="F126">
            <v>3</v>
          </cell>
          <cell r="G126" t="str">
            <v>F</v>
          </cell>
        </row>
        <row r="127">
          <cell r="A127" t="str">
            <v>PCOLB</v>
          </cell>
          <cell r="B127">
            <v>1.62</v>
          </cell>
          <cell r="C127" t="str">
            <v>T</v>
          </cell>
          <cell r="D127">
            <v>3</v>
          </cell>
          <cell r="E127">
            <v>11</v>
          </cell>
          <cell r="F127">
            <v>5</v>
          </cell>
          <cell r="G127" t="str">
            <v>F</v>
          </cell>
        </row>
        <row r="128">
          <cell r="A128" t="str">
            <v>PCOLA</v>
          </cell>
          <cell r="B128">
            <v>1.18</v>
          </cell>
          <cell r="C128" t="str">
            <v>T</v>
          </cell>
          <cell r="D128">
            <v>3</v>
          </cell>
          <cell r="E128">
            <v>11</v>
          </cell>
          <cell r="F128">
            <v>5</v>
          </cell>
          <cell r="G128" t="str">
            <v>F</v>
          </cell>
        </row>
        <row r="129">
          <cell r="A129" t="str">
            <v>G057A</v>
          </cell>
          <cell r="B129">
            <v>2.0099999999999998</v>
          </cell>
          <cell r="C129" t="str">
            <v>T</v>
          </cell>
          <cell r="D129">
            <v>2</v>
          </cell>
          <cell r="E129">
            <v>16</v>
          </cell>
          <cell r="F129">
            <v>3</v>
          </cell>
          <cell r="G129" t="str">
            <v>F</v>
          </cell>
        </row>
        <row r="130">
          <cell r="A130" t="str">
            <v>Y232B</v>
          </cell>
          <cell r="B130">
            <v>2.0099999999999998</v>
          </cell>
          <cell r="C130" t="str">
            <v>T</v>
          </cell>
          <cell r="D130">
            <v>2</v>
          </cell>
          <cell r="E130">
            <v>3</v>
          </cell>
          <cell r="F130">
            <v>3</v>
          </cell>
          <cell r="G130" t="str">
            <v>F</v>
          </cell>
        </row>
        <row r="131">
          <cell r="A131" t="str">
            <v>UNIG</v>
          </cell>
          <cell r="B131">
            <v>2.0099999999999998</v>
          </cell>
          <cell r="C131" t="str">
            <v>F</v>
          </cell>
          <cell r="D131">
            <v>3</v>
          </cell>
          <cell r="E131">
            <v>13</v>
          </cell>
          <cell r="F131">
            <v>7</v>
          </cell>
          <cell r="G131" t="str">
            <v>F</v>
          </cell>
        </row>
        <row r="132">
          <cell r="A132" t="str">
            <v>RGELB</v>
          </cell>
          <cell r="B132">
            <v>2.0099999999999998</v>
          </cell>
          <cell r="C132" t="str">
            <v>T</v>
          </cell>
          <cell r="D132">
            <v>3</v>
          </cell>
          <cell r="E132">
            <v>6</v>
          </cell>
          <cell r="F132">
            <v>5</v>
          </cell>
          <cell r="G132" t="str">
            <v>T</v>
          </cell>
        </row>
        <row r="133">
          <cell r="A133" t="str">
            <v>R_3MB</v>
          </cell>
          <cell r="B133">
            <v>2.0099999999999998</v>
          </cell>
          <cell r="C133" t="str">
            <v>T</v>
          </cell>
          <cell r="D133">
            <v>2</v>
          </cell>
          <cell r="E133">
            <v>5</v>
          </cell>
          <cell r="F133">
            <v>3</v>
          </cell>
          <cell r="G133" t="str">
            <v>F</v>
          </cell>
        </row>
        <row r="134">
          <cell r="A134" t="str">
            <v>Y041</v>
          </cell>
          <cell r="B134">
            <v>2.0099999999999998</v>
          </cell>
          <cell r="C134" t="str">
            <v>T</v>
          </cell>
          <cell r="D134">
            <v>3</v>
          </cell>
          <cell r="E134">
            <v>4</v>
          </cell>
          <cell r="F134">
            <v>5</v>
          </cell>
          <cell r="G134" t="str">
            <v>F</v>
          </cell>
        </row>
        <row r="135">
          <cell r="A135" t="str">
            <v>R_3MA</v>
          </cell>
          <cell r="B135">
            <v>2.0099999999999998</v>
          </cell>
          <cell r="C135" t="str">
            <v>T</v>
          </cell>
          <cell r="D135">
            <v>2</v>
          </cell>
          <cell r="E135">
            <v>5</v>
          </cell>
          <cell r="F135">
            <v>3</v>
          </cell>
          <cell r="G135" t="str">
            <v>F</v>
          </cell>
        </row>
        <row r="136">
          <cell r="A136" t="str">
            <v>0086B</v>
          </cell>
          <cell r="B136">
            <v>2.0099999999999998</v>
          </cell>
          <cell r="C136" t="str">
            <v>T</v>
          </cell>
          <cell r="D136">
            <v>3</v>
          </cell>
          <cell r="E136">
            <v>2</v>
          </cell>
          <cell r="F136">
            <v>5</v>
          </cell>
          <cell r="G136" t="str">
            <v>F</v>
          </cell>
        </row>
        <row r="137">
          <cell r="A137" t="str">
            <v>0086A</v>
          </cell>
          <cell r="B137">
            <v>2.0099999999999998</v>
          </cell>
          <cell r="C137" t="str">
            <v>T</v>
          </cell>
          <cell r="D137">
            <v>3</v>
          </cell>
          <cell r="E137">
            <v>2</v>
          </cell>
          <cell r="F137">
            <v>5</v>
          </cell>
          <cell r="G137" t="str">
            <v>F</v>
          </cell>
        </row>
        <row r="138">
          <cell r="A138" t="str">
            <v>Y215</v>
          </cell>
          <cell r="B138">
            <v>1.62</v>
          </cell>
          <cell r="C138" t="str">
            <v>F</v>
          </cell>
          <cell r="D138">
            <v>3</v>
          </cell>
          <cell r="E138">
            <v>4</v>
          </cell>
          <cell r="F138">
            <v>5</v>
          </cell>
          <cell r="G138" t="str">
            <v>F</v>
          </cell>
        </row>
        <row r="139">
          <cell r="A139" t="str">
            <v>E_5MB</v>
          </cell>
          <cell r="B139">
            <v>2.0099999999999998</v>
          </cell>
          <cell r="C139" t="str">
            <v>T</v>
          </cell>
          <cell r="D139">
            <v>2</v>
          </cell>
          <cell r="E139">
            <v>9</v>
          </cell>
          <cell r="F139">
            <v>3</v>
          </cell>
          <cell r="G139" t="str">
            <v>F</v>
          </cell>
        </row>
        <row r="140">
          <cell r="A140" t="str">
            <v>E_5MA</v>
          </cell>
          <cell r="B140">
            <v>1.18</v>
          </cell>
          <cell r="C140" t="str">
            <v>T</v>
          </cell>
          <cell r="D140">
            <v>2</v>
          </cell>
          <cell r="E140">
            <v>9</v>
          </cell>
          <cell r="F140">
            <v>3</v>
          </cell>
          <cell r="G140" t="str">
            <v>F</v>
          </cell>
        </row>
        <row r="141">
          <cell r="A141" t="str">
            <v>Y44MB</v>
          </cell>
          <cell r="B141">
            <v>2.0099999999999998</v>
          </cell>
          <cell r="C141" t="str">
            <v>T</v>
          </cell>
          <cell r="D141">
            <v>2</v>
          </cell>
          <cell r="E141">
            <v>3</v>
          </cell>
          <cell r="F141">
            <v>3</v>
          </cell>
          <cell r="G141" t="str">
            <v>F</v>
          </cell>
        </row>
        <row r="142">
          <cell r="A142" t="str">
            <v>Y44MA</v>
          </cell>
          <cell r="B142">
            <v>2.0099999999999998</v>
          </cell>
          <cell r="C142" t="str">
            <v>T</v>
          </cell>
          <cell r="D142">
            <v>2</v>
          </cell>
          <cell r="E142">
            <v>3</v>
          </cell>
          <cell r="F142">
            <v>3</v>
          </cell>
          <cell r="G142" t="str">
            <v>F</v>
          </cell>
        </row>
        <row r="143">
          <cell r="A143" t="str">
            <v>Y040</v>
          </cell>
          <cell r="B143">
            <v>2.0099999999999998</v>
          </cell>
          <cell r="C143" t="str">
            <v>T</v>
          </cell>
          <cell r="D143">
            <v>3</v>
          </cell>
          <cell r="E143">
            <v>4</v>
          </cell>
          <cell r="F143">
            <v>5</v>
          </cell>
          <cell r="G143" t="str">
            <v>F</v>
          </cell>
        </row>
        <row r="144">
          <cell r="A144" t="str">
            <v>Y43RA</v>
          </cell>
          <cell r="B144">
            <v>2.0099999999999998</v>
          </cell>
          <cell r="C144" t="str">
            <v>T</v>
          </cell>
          <cell r="D144">
            <v>2</v>
          </cell>
          <cell r="E144">
            <v>3</v>
          </cell>
          <cell r="F144">
            <v>3</v>
          </cell>
          <cell r="G144" t="str">
            <v>F</v>
          </cell>
        </row>
        <row r="145">
          <cell r="A145" t="str">
            <v>Y039A</v>
          </cell>
          <cell r="B145">
            <v>2.0099999999999998</v>
          </cell>
          <cell r="C145" t="str">
            <v>T</v>
          </cell>
          <cell r="D145">
            <v>2</v>
          </cell>
          <cell r="E145">
            <v>4</v>
          </cell>
          <cell r="F145">
            <v>3</v>
          </cell>
          <cell r="G145" t="str">
            <v>F</v>
          </cell>
        </row>
        <row r="146">
          <cell r="A146" t="str">
            <v>Y232A</v>
          </cell>
          <cell r="B146">
            <v>2.0099999999999998</v>
          </cell>
          <cell r="C146" t="str">
            <v>T</v>
          </cell>
          <cell r="D146">
            <v>2</v>
          </cell>
          <cell r="E146">
            <v>3</v>
          </cell>
          <cell r="F146">
            <v>3</v>
          </cell>
          <cell r="G146" t="str">
            <v>F</v>
          </cell>
        </row>
        <row r="147">
          <cell r="A147" t="str">
            <v>RGELA</v>
          </cell>
          <cell r="B147">
            <v>2.0099999999999998</v>
          </cell>
          <cell r="C147" t="str">
            <v>T</v>
          </cell>
          <cell r="D147">
            <v>3</v>
          </cell>
          <cell r="E147">
            <v>6</v>
          </cell>
          <cell r="F147">
            <v>5</v>
          </cell>
          <cell r="G147" t="str">
            <v>T</v>
          </cell>
        </row>
        <row r="148">
          <cell r="A148" t="str">
            <v>0089B</v>
          </cell>
          <cell r="B148">
            <v>2.0099999999999998</v>
          </cell>
          <cell r="C148" t="str">
            <v>T</v>
          </cell>
          <cell r="D148">
            <v>3</v>
          </cell>
          <cell r="E148">
            <v>2</v>
          </cell>
          <cell r="F148">
            <v>5</v>
          </cell>
          <cell r="G148" t="str">
            <v>F</v>
          </cell>
        </row>
        <row r="149">
          <cell r="A149" t="str">
            <v>0006B</v>
          </cell>
          <cell r="B149">
            <v>2.25</v>
          </cell>
          <cell r="C149" t="str">
            <v>T</v>
          </cell>
          <cell r="D149">
            <v>3</v>
          </cell>
          <cell r="E149">
            <v>2</v>
          </cell>
          <cell r="F149">
            <v>5</v>
          </cell>
          <cell r="G149" t="str">
            <v>F</v>
          </cell>
        </row>
        <row r="150">
          <cell r="A150" t="str">
            <v>0006A</v>
          </cell>
          <cell r="B150">
            <v>2.0099999999999998</v>
          </cell>
          <cell r="C150" t="str">
            <v>T</v>
          </cell>
          <cell r="D150">
            <v>3</v>
          </cell>
          <cell r="E150">
            <v>2</v>
          </cell>
          <cell r="F150">
            <v>5</v>
          </cell>
          <cell r="G150" t="str">
            <v>F</v>
          </cell>
        </row>
        <row r="151">
          <cell r="A151" t="str">
            <v>0089A</v>
          </cell>
          <cell r="B151">
            <v>2.0099999999999998</v>
          </cell>
          <cell r="C151" t="str">
            <v>T</v>
          </cell>
          <cell r="D151">
            <v>3</v>
          </cell>
          <cell r="E151">
            <v>2</v>
          </cell>
          <cell r="F151">
            <v>5</v>
          </cell>
          <cell r="G151" t="str">
            <v>F</v>
          </cell>
        </row>
        <row r="152">
          <cell r="A152" t="str">
            <v>LGR1</v>
          </cell>
          <cell r="B152">
            <v>1</v>
          </cell>
          <cell r="C152" t="str">
            <v>F</v>
          </cell>
          <cell r="D152">
            <v>1</v>
          </cell>
          <cell r="E152">
            <v>1</v>
          </cell>
          <cell r="F152">
            <v>1</v>
          </cell>
          <cell r="G152" t="str">
            <v>F</v>
          </cell>
        </row>
        <row r="153">
          <cell r="A153" t="str">
            <v>PTAY</v>
          </cell>
          <cell r="B153">
            <v>1.62</v>
          </cell>
          <cell r="C153" t="str">
            <v>F</v>
          </cell>
          <cell r="D153">
            <v>3</v>
          </cell>
          <cell r="E153">
            <v>12</v>
          </cell>
          <cell r="F153">
            <v>5</v>
          </cell>
          <cell r="G153" t="str">
            <v>F</v>
          </cell>
        </row>
        <row r="154">
          <cell r="A154" t="str">
            <v>G52MB</v>
          </cell>
          <cell r="B154">
            <v>2.0099999999999998</v>
          </cell>
          <cell r="C154" t="str">
            <v>T</v>
          </cell>
          <cell r="D154">
            <v>2</v>
          </cell>
          <cell r="E154">
            <v>16</v>
          </cell>
          <cell r="F154">
            <v>3</v>
          </cell>
          <cell r="G154" t="str">
            <v>F</v>
          </cell>
        </row>
        <row r="155">
          <cell r="A155" t="str">
            <v>S70MB</v>
          </cell>
          <cell r="B155">
            <v>1.62</v>
          </cell>
          <cell r="C155" t="str">
            <v>T</v>
          </cell>
          <cell r="D155">
            <v>2</v>
          </cell>
          <cell r="E155">
            <v>7</v>
          </cell>
          <cell r="F155">
            <v>3</v>
          </cell>
          <cell r="G155" t="str">
            <v>F</v>
          </cell>
        </row>
        <row r="156">
          <cell r="A156" t="str">
            <v>0034B</v>
          </cell>
          <cell r="B156">
            <v>2.2000000000000002</v>
          </cell>
          <cell r="C156" t="str">
            <v>T</v>
          </cell>
          <cell r="D156">
            <v>3</v>
          </cell>
          <cell r="E156">
            <v>2</v>
          </cell>
          <cell r="F156">
            <v>5</v>
          </cell>
          <cell r="G156" t="str">
            <v>F</v>
          </cell>
        </row>
        <row r="157">
          <cell r="A157" t="str">
            <v>ARED</v>
          </cell>
          <cell r="B157">
            <v>1.62</v>
          </cell>
          <cell r="C157" t="str">
            <v>T</v>
          </cell>
          <cell r="D157">
            <v>3</v>
          </cell>
          <cell r="E157">
            <v>12</v>
          </cell>
          <cell r="F157">
            <v>5</v>
          </cell>
          <cell r="G157" t="str">
            <v>T</v>
          </cell>
        </row>
        <row r="158">
          <cell r="A158" t="str">
            <v>0034A</v>
          </cell>
          <cell r="B158">
            <v>2.2000000000000002</v>
          </cell>
          <cell r="C158" t="str">
            <v>T</v>
          </cell>
          <cell r="D158">
            <v>3</v>
          </cell>
          <cell r="E158">
            <v>2</v>
          </cell>
          <cell r="F158">
            <v>5</v>
          </cell>
          <cell r="G158" t="str">
            <v>F</v>
          </cell>
        </row>
        <row r="159">
          <cell r="A159" t="str">
            <v>R_4MA</v>
          </cell>
          <cell r="B159">
            <v>2.0099999999999998</v>
          </cell>
          <cell r="C159" t="str">
            <v>T</v>
          </cell>
          <cell r="D159">
            <v>2</v>
          </cell>
          <cell r="E159">
            <v>5</v>
          </cell>
          <cell r="F159">
            <v>3</v>
          </cell>
          <cell r="G159" t="str">
            <v>F</v>
          </cell>
        </row>
        <row r="160">
          <cell r="A160" t="str">
            <v>EPPE</v>
          </cell>
          <cell r="B160">
            <v>1.62</v>
          </cell>
          <cell r="C160" t="str">
            <v>T</v>
          </cell>
          <cell r="D160">
            <v>3</v>
          </cell>
          <cell r="E160">
            <v>10</v>
          </cell>
          <cell r="F160">
            <v>5</v>
          </cell>
          <cell r="G160" t="str">
            <v>F</v>
          </cell>
        </row>
        <row r="161">
          <cell r="A161" t="str">
            <v>R_4MB</v>
          </cell>
          <cell r="B161">
            <v>2.0099999999999998</v>
          </cell>
          <cell r="C161" t="str">
            <v>T</v>
          </cell>
          <cell r="D161">
            <v>2</v>
          </cell>
          <cell r="E161">
            <v>5</v>
          </cell>
          <cell r="F161">
            <v>3</v>
          </cell>
          <cell r="G161" t="str">
            <v>F</v>
          </cell>
        </row>
        <row r="162">
          <cell r="A162" t="str">
            <v>R51MB</v>
          </cell>
          <cell r="B162">
            <v>2.0099999999999998</v>
          </cell>
          <cell r="C162" t="str">
            <v>T</v>
          </cell>
          <cell r="D162">
            <v>2</v>
          </cell>
          <cell r="E162">
            <v>5</v>
          </cell>
          <cell r="F162">
            <v>3</v>
          </cell>
          <cell r="G162" t="str">
            <v>F</v>
          </cell>
        </row>
        <row r="163">
          <cell r="A163" t="str">
            <v>0050A</v>
          </cell>
          <cell r="B163">
            <v>2.2000000000000002</v>
          </cell>
          <cell r="C163" t="str">
            <v>T</v>
          </cell>
          <cell r="D163">
            <v>3</v>
          </cell>
          <cell r="E163">
            <v>2</v>
          </cell>
          <cell r="F163">
            <v>5</v>
          </cell>
          <cell r="G163" t="str">
            <v>F</v>
          </cell>
        </row>
        <row r="164">
          <cell r="A164" t="str">
            <v>0050B</v>
          </cell>
          <cell r="B164">
            <v>2.2000000000000002</v>
          </cell>
          <cell r="C164" t="str">
            <v>T</v>
          </cell>
          <cell r="D164">
            <v>3</v>
          </cell>
          <cell r="E164">
            <v>2</v>
          </cell>
          <cell r="F164">
            <v>5</v>
          </cell>
          <cell r="G164" t="str">
            <v>F</v>
          </cell>
        </row>
        <row r="165">
          <cell r="A165" t="str">
            <v>R51MA</v>
          </cell>
          <cell r="B165">
            <v>2.0099999999999998</v>
          </cell>
          <cell r="C165" t="str">
            <v>T</v>
          </cell>
          <cell r="D165">
            <v>2</v>
          </cell>
          <cell r="E165">
            <v>5</v>
          </cell>
          <cell r="F165">
            <v>3</v>
          </cell>
          <cell r="G165" t="str">
            <v>F</v>
          </cell>
        </row>
        <row r="166">
          <cell r="A166" t="str">
            <v>Y230A</v>
          </cell>
          <cell r="B166">
            <v>2.0099999999999998</v>
          </cell>
          <cell r="C166" t="str">
            <v>T</v>
          </cell>
          <cell r="D166">
            <v>2</v>
          </cell>
          <cell r="E166">
            <v>3</v>
          </cell>
          <cell r="F166">
            <v>3</v>
          </cell>
          <cell r="G166" t="str">
            <v>F</v>
          </cell>
        </row>
        <row r="167">
          <cell r="A167" t="str">
            <v>E_1MB</v>
          </cell>
          <cell r="B167">
            <v>2.0099999999999998</v>
          </cell>
          <cell r="C167" t="str">
            <v>T</v>
          </cell>
          <cell r="D167">
            <v>2</v>
          </cell>
          <cell r="E167">
            <v>9</v>
          </cell>
          <cell r="F167">
            <v>3</v>
          </cell>
          <cell r="G167" t="str">
            <v>F</v>
          </cell>
        </row>
        <row r="168">
          <cell r="A168" t="str">
            <v>E_1MA</v>
          </cell>
          <cell r="B168">
            <v>1.18</v>
          </cell>
          <cell r="C168" t="str">
            <v>T</v>
          </cell>
          <cell r="D168">
            <v>2</v>
          </cell>
          <cell r="E168">
            <v>9</v>
          </cell>
          <cell r="F168">
            <v>3</v>
          </cell>
          <cell r="G168" t="str">
            <v>F</v>
          </cell>
        </row>
        <row r="169">
          <cell r="A169" t="str">
            <v>UNIW</v>
          </cell>
          <cell r="B169">
            <v>2.0099999999999998</v>
          </cell>
          <cell r="C169" t="str">
            <v>F</v>
          </cell>
          <cell r="D169">
            <v>3</v>
          </cell>
          <cell r="E169">
            <v>13</v>
          </cell>
          <cell r="F169">
            <v>7</v>
          </cell>
          <cell r="G169" t="str">
            <v>F</v>
          </cell>
        </row>
        <row r="170">
          <cell r="A170" t="str">
            <v>S005</v>
          </cell>
          <cell r="B170">
            <v>2.0099999999999998</v>
          </cell>
          <cell r="C170" t="str">
            <v>T</v>
          </cell>
          <cell r="D170">
            <v>3</v>
          </cell>
          <cell r="E170">
            <v>8</v>
          </cell>
          <cell r="F170">
            <v>5</v>
          </cell>
          <cell r="G170" t="str">
            <v>F</v>
          </cell>
        </row>
        <row r="171">
          <cell r="A171">
            <v>67</v>
          </cell>
          <cell r="B171">
            <v>2.0099999999999998</v>
          </cell>
          <cell r="C171" t="str">
            <v>T</v>
          </cell>
          <cell r="D171">
            <v>3</v>
          </cell>
          <cell r="E171">
            <v>2</v>
          </cell>
          <cell r="F171">
            <v>5</v>
          </cell>
          <cell r="G171" t="str">
            <v>F</v>
          </cell>
        </row>
        <row r="172">
          <cell r="A172">
            <v>65</v>
          </cell>
          <cell r="B172">
            <v>2.0099999999999998</v>
          </cell>
          <cell r="C172" t="str">
            <v>F</v>
          </cell>
          <cell r="D172">
            <v>3</v>
          </cell>
          <cell r="E172">
            <v>2</v>
          </cell>
          <cell r="F172">
            <v>5</v>
          </cell>
          <cell r="G172" t="str">
            <v>F</v>
          </cell>
        </row>
        <row r="173">
          <cell r="A173" t="str">
            <v>EPPW</v>
          </cell>
          <cell r="B173">
            <v>1.62</v>
          </cell>
          <cell r="C173" t="str">
            <v>F</v>
          </cell>
          <cell r="D173">
            <v>3</v>
          </cell>
          <cell r="E173">
            <v>10</v>
          </cell>
          <cell r="F173">
            <v>5</v>
          </cell>
          <cell r="G173" t="str">
            <v>F</v>
          </cell>
        </row>
        <row r="174">
          <cell r="A174">
            <v>63</v>
          </cell>
          <cell r="B174">
            <v>2.0099999999999998</v>
          </cell>
          <cell r="C174" t="str">
            <v>T</v>
          </cell>
          <cell r="D174">
            <v>3</v>
          </cell>
          <cell r="E174">
            <v>2</v>
          </cell>
          <cell r="F174">
            <v>5</v>
          </cell>
          <cell r="G174" t="str">
            <v>F</v>
          </cell>
        </row>
        <row r="175">
          <cell r="A175" t="str">
            <v>S003</v>
          </cell>
          <cell r="B175">
            <v>2.0099999999999998</v>
          </cell>
          <cell r="C175" t="str">
            <v>F</v>
          </cell>
          <cell r="D175">
            <v>3</v>
          </cell>
          <cell r="E175">
            <v>8</v>
          </cell>
          <cell r="F175">
            <v>5</v>
          </cell>
          <cell r="G175" t="str">
            <v>F</v>
          </cell>
        </row>
        <row r="176">
          <cell r="A176">
            <v>61</v>
          </cell>
          <cell r="B176">
            <v>2.0099999999999998</v>
          </cell>
          <cell r="C176" t="str">
            <v>F</v>
          </cell>
          <cell r="D176">
            <v>3</v>
          </cell>
          <cell r="E176">
            <v>2</v>
          </cell>
          <cell r="F176">
            <v>5</v>
          </cell>
          <cell r="G176" t="str">
            <v>F</v>
          </cell>
        </row>
        <row r="177">
          <cell r="A177" t="str">
            <v>S001</v>
          </cell>
          <cell r="B177">
            <v>2.0099999999999998</v>
          </cell>
          <cell r="C177" t="str">
            <v>F</v>
          </cell>
          <cell r="D177">
            <v>3</v>
          </cell>
          <cell r="E177">
            <v>8</v>
          </cell>
          <cell r="F177">
            <v>5</v>
          </cell>
          <cell r="G177" t="str">
            <v>F</v>
          </cell>
        </row>
        <row r="178">
          <cell r="A178" t="str">
            <v>RRL_</v>
          </cell>
          <cell r="B178">
            <v>2.0099999999999998</v>
          </cell>
          <cell r="C178" t="str">
            <v>T</v>
          </cell>
          <cell r="D178">
            <v>3</v>
          </cell>
          <cell r="E178">
            <v>6</v>
          </cell>
          <cell r="F178">
            <v>5</v>
          </cell>
          <cell r="G178" t="str">
            <v>F</v>
          </cell>
        </row>
        <row r="179">
          <cell r="A179">
            <v>68</v>
          </cell>
          <cell r="B179">
            <v>2.0099999999999998</v>
          </cell>
          <cell r="C179" t="str">
            <v>T</v>
          </cell>
          <cell r="D179">
            <v>3</v>
          </cell>
          <cell r="E179">
            <v>2</v>
          </cell>
          <cell r="F179">
            <v>5</v>
          </cell>
          <cell r="G179" t="str">
            <v>F</v>
          </cell>
        </row>
        <row r="180">
          <cell r="A180" t="str">
            <v>G52MA</v>
          </cell>
          <cell r="B180">
            <v>2.0099999999999998</v>
          </cell>
          <cell r="C180" t="str">
            <v>T</v>
          </cell>
          <cell r="D180">
            <v>2</v>
          </cell>
          <cell r="E180">
            <v>16</v>
          </cell>
          <cell r="F180">
            <v>3</v>
          </cell>
          <cell r="G180" t="str">
            <v>F</v>
          </cell>
        </row>
        <row r="181">
          <cell r="A181">
            <v>4</v>
          </cell>
          <cell r="B181">
            <v>2.0099999999999998</v>
          </cell>
          <cell r="C181" t="str">
            <v>F</v>
          </cell>
          <cell r="D181">
            <v>3</v>
          </cell>
          <cell r="E181">
            <v>2</v>
          </cell>
          <cell r="F181">
            <v>5</v>
          </cell>
          <cell r="G181" t="str">
            <v>F</v>
          </cell>
        </row>
        <row r="182">
          <cell r="A182">
            <v>5</v>
          </cell>
          <cell r="B182">
            <v>2.0099999999999998</v>
          </cell>
          <cell r="C182" t="str">
            <v>F</v>
          </cell>
          <cell r="D182">
            <v>3</v>
          </cell>
          <cell r="E182">
            <v>2</v>
          </cell>
          <cell r="F182">
            <v>5</v>
          </cell>
          <cell r="G182" t="str">
            <v>F</v>
          </cell>
        </row>
        <row r="183">
          <cell r="A183" t="str">
            <v>0011A</v>
          </cell>
          <cell r="B183">
            <v>2.0099999999999998</v>
          </cell>
          <cell r="C183" t="str">
            <v>T</v>
          </cell>
          <cell r="D183">
            <v>3</v>
          </cell>
          <cell r="E183">
            <v>2</v>
          </cell>
          <cell r="F183">
            <v>5</v>
          </cell>
          <cell r="G183" t="str">
            <v>F</v>
          </cell>
        </row>
        <row r="184">
          <cell r="A184" t="str">
            <v>RCFL</v>
          </cell>
          <cell r="B184">
            <v>2.0099999999999998</v>
          </cell>
          <cell r="C184" t="str">
            <v>F</v>
          </cell>
          <cell r="D184">
            <v>3</v>
          </cell>
          <cell r="E184">
            <v>6</v>
          </cell>
          <cell r="F184">
            <v>5</v>
          </cell>
          <cell r="G184" t="str">
            <v>T</v>
          </cell>
        </row>
        <row r="185">
          <cell r="A185">
            <v>1</v>
          </cell>
          <cell r="B185">
            <v>2.0099999999999998</v>
          </cell>
          <cell r="C185" t="str">
            <v>F</v>
          </cell>
          <cell r="D185">
            <v>3</v>
          </cell>
          <cell r="E185">
            <v>2</v>
          </cell>
          <cell r="F185">
            <v>5</v>
          </cell>
          <cell r="G185" t="str">
            <v>F</v>
          </cell>
        </row>
        <row r="186">
          <cell r="A186">
            <v>2</v>
          </cell>
          <cell r="B186">
            <v>2.0099999999999998</v>
          </cell>
          <cell r="C186" t="str">
            <v>F</v>
          </cell>
          <cell r="D186">
            <v>3</v>
          </cell>
          <cell r="E186">
            <v>2</v>
          </cell>
          <cell r="F186">
            <v>5</v>
          </cell>
          <cell r="G186" t="str">
            <v>F</v>
          </cell>
        </row>
        <row r="187">
          <cell r="A187" t="str">
            <v>R_8MA</v>
          </cell>
          <cell r="B187">
            <v>1.62</v>
          </cell>
          <cell r="C187" t="str">
            <v>T</v>
          </cell>
          <cell r="D187">
            <v>2</v>
          </cell>
          <cell r="E187">
            <v>5</v>
          </cell>
          <cell r="F187">
            <v>3</v>
          </cell>
          <cell r="G187" t="str">
            <v>F</v>
          </cell>
        </row>
        <row r="188">
          <cell r="A188" t="str">
            <v>R_8MB</v>
          </cell>
          <cell r="B188">
            <v>2.0099999999999998</v>
          </cell>
          <cell r="C188" t="str">
            <v>T</v>
          </cell>
          <cell r="D188">
            <v>2</v>
          </cell>
          <cell r="E188">
            <v>5</v>
          </cell>
          <cell r="F188">
            <v>3</v>
          </cell>
          <cell r="G188" t="str">
            <v>F</v>
          </cell>
        </row>
        <row r="189">
          <cell r="A189">
            <v>8</v>
          </cell>
          <cell r="B189">
            <v>2.0099999999999998</v>
          </cell>
          <cell r="C189" t="str">
            <v>F</v>
          </cell>
          <cell r="D189">
            <v>3</v>
          </cell>
          <cell r="E189">
            <v>2</v>
          </cell>
          <cell r="F189">
            <v>5</v>
          </cell>
          <cell r="G189" t="str">
            <v>F</v>
          </cell>
        </row>
        <row r="190">
          <cell r="A190">
            <v>9</v>
          </cell>
          <cell r="B190">
            <v>2.0099999999999998</v>
          </cell>
          <cell r="C190" t="str">
            <v>F</v>
          </cell>
          <cell r="D190">
            <v>3</v>
          </cell>
          <cell r="E190">
            <v>2</v>
          </cell>
          <cell r="F190">
            <v>5</v>
          </cell>
          <cell r="G190" t="str">
            <v>F</v>
          </cell>
        </row>
        <row r="191">
          <cell r="A191" t="str">
            <v>LG1A</v>
          </cell>
          <cell r="B191">
            <v>1</v>
          </cell>
          <cell r="C191" t="str">
            <v>F</v>
          </cell>
          <cell r="D191">
            <v>1</v>
          </cell>
          <cell r="E191">
            <v>1</v>
          </cell>
          <cell r="F191">
            <v>1</v>
          </cell>
          <cell r="G191" t="str">
            <v>F</v>
          </cell>
        </row>
        <row r="192">
          <cell r="A192" t="str">
            <v>0088A</v>
          </cell>
          <cell r="B192">
            <v>2.0099999999999998</v>
          </cell>
          <cell r="C192" t="str">
            <v>T</v>
          </cell>
          <cell r="D192">
            <v>3</v>
          </cell>
          <cell r="E192">
            <v>2</v>
          </cell>
          <cell r="F192">
            <v>5</v>
          </cell>
          <cell r="G192" t="str">
            <v>F</v>
          </cell>
        </row>
        <row r="193">
          <cell r="A193" t="str">
            <v>LG1B</v>
          </cell>
          <cell r="B193">
            <v>1</v>
          </cell>
          <cell r="C193" t="str">
            <v>F</v>
          </cell>
          <cell r="D193">
            <v>1</v>
          </cell>
          <cell r="E193">
            <v>1</v>
          </cell>
          <cell r="F193">
            <v>1</v>
          </cell>
          <cell r="G193" t="str">
            <v>F</v>
          </cell>
        </row>
        <row r="194">
          <cell r="A194" t="str">
            <v>0088B</v>
          </cell>
          <cell r="B194">
            <v>2.0099999999999998</v>
          </cell>
          <cell r="C194" t="str">
            <v>T</v>
          </cell>
          <cell r="D194">
            <v>3</v>
          </cell>
          <cell r="E194">
            <v>2</v>
          </cell>
          <cell r="F194">
            <v>5</v>
          </cell>
          <cell r="G194" t="str">
            <v>F</v>
          </cell>
        </row>
        <row r="195">
          <cell r="A195" t="str">
            <v>RCL_</v>
          </cell>
          <cell r="B195">
            <v>2.0099999999999998</v>
          </cell>
          <cell r="C195" t="str">
            <v>T</v>
          </cell>
          <cell r="D195">
            <v>3</v>
          </cell>
          <cell r="E195">
            <v>6</v>
          </cell>
          <cell r="F195">
            <v>5</v>
          </cell>
          <cell r="G195" t="str">
            <v>T</v>
          </cell>
        </row>
        <row r="196">
          <cell r="A196" t="str">
            <v>Y039B</v>
          </cell>
          <cell r="B196">
            <v>2.0099999999999998</v>
          </cell>
          <cell r="C196" t="str">
            <v>T</v>
          </cell>
          <cell r="D196">
            <v>2</v>
          </cell>
          <cell r="E196">
            <v>4</v>
          </cell>
          <cell r="F196">
            <v>3</v>
          </cell>
          <cell r="G196" t="str">
            <v>F</v>
          </cell>
        </row>
        <row r="197">
          <cell r="A197" t="str">
            <v>CSU5</v>
          </cell>
          <cell r="B197">
            <v>1.18</v>
          </cell>
          <cell r="C197" t="str">
            <v>T</v>
          </cell>
          <cell r="D197">
            <v>3</v>
          </cell>
          <cell r="E197">
            <v>13</v>
          </cell>
          <cell r="F197">
            <v>7</v>
          </cell>
          <cell r="G197" t="str">
            <v>F</v>
          </cell>
        </row>
        <row r="198">
          <cell r="A198" t="str">
            <v>CSU4</v>
          </cell>
          <cell r="B198">
            <v>2.0099999999999998</v>
          </cell>
          <cell r="C198" t="str">
            <v>T</v>
          </cell>
          <cell r="D198">
            <v>3</v>
          </cell>
          <cell r="E198">
            <v>13</v>
          </cell>
          <cell r="F198">
            <v>7</v>
          </cell>
          <cell r="G198" t="str">
            <v>F</v>
          </cell>
        </row>
        <row r="199">
          <cell r="A199" t="str">
            <v>EPLE</v>
          </cell>
          <cell r="B199">
            <v>1.62</v>
          </cell>
          <cell r="C199" t="str">
            <v>T</v>
          </cell>
          <cell r="D199">
            <v>3</v>
          </cell>
          <cell r="E199">
            <v>10</v>
          </cell>
          <cell r="F199">
            <v>5</v>
          </cell>
          <cell r="G199" t="str">
            <v>F</v>
          </cell>
        </row>
        <row r="200">
          <cell r="A200" t="str">
            <v>0102A</v>
          </cell>
          <cell r="B200">
            <v>2.0099999999999998</v>
          </cell>
          <cell r="C200" t="str">
            <v>T</v>
          </cell>
          <cell r="D200">
            <v>3</v>
          </cell>
          <cell r="E200">
            <v>2</v>
          </cell>
          <cell r="F200">
            <v>5</v>
          </cell>
          <cell r="G200" t="str">
            <v>F</v>
          </cell>
        </row>
        <row r="201">
          <cell r="A201" t="str">
            <v>0102B</v>
          </cell>
          <cell r="B201">
            <v>1.18</v>
          </cell>
          <cell r="C201" t="str">
            <v>T</v>
          </cell>
          <cell r="D201">
            <v>3</v>
          </cell>
          <cell r="E201">
            <v>2</v>
          </cell>
          <cell r="F201">
            <v>5</v>
          </cell>
          <cell r="G201" t="str">
            <v>F</v>
          </cell>
        </row>
        <row r="202">
          <cell r="A202" t="str">
            <v>CSU2</v>
          </cell>
          <cell r="B202">
            <v>2.0099999999999998</v>
          </cell>
          <cell r="C202" t="str">
            <v>T</v>
          </cell>
          <cell r="D202">
            <v>3</v>
          </cell>
          <cell r="E202">
            <v>13</v>
          </cell>
          <cell r="F202">
            <v>7</v>
          </cell>
          <cell r="G202" t="str">
            <v>T</v>
          </cell>
        </row>
        <row r="203">
          <cell r="A203" t="str">
            <v>0029A</v>
          </cell>
          <cell r="B203">
            <v>2.0099999999999998</v>
          </cell>
          <cell r="C203" t="str">
            <v>T</v>
          </cell>
          <cell r="D203">
            <v>3</v>
          </cell>
          <cell r="E203">
            <v>2</v>
          </cell>
          <cell r="F203">
            <v>5</v>
          </cell>
          <cell r="G203" t="str">
            <v>F</v>
          </cell>
        </row>
        <row r="204">
          <cell r="A204" t="str">
            <v>0029B</v>
          </cell>
          <cell r="B204">
            <v>2.0099999999999998</v>
          </cell>
          <cell r="C204" t="str">
            <v>T</v>
          </cell>
          <cell r="D204">
            <v>3</v>
          </cell>
          <cell r="E204">
            <v>2</v>
          </cell>
          <cell r="F204">
            <v>5</v>
          </cell>
          <cell r="G204" t="str">
            <v>F</v>
          </cell>
        </row>
        <row r="205">
          <cell r="A205" t="str">
            <v>S99MA</v>
          </cell>
          <cell r="B205">
            <v>1.62</v>
          </cell>
          <cell r="C205" t="str">
            <v>T</v>
          </cell>
          <cell r="D205">
            <v>2</v>
          </cell>
          <cell r="E205">
            <v>7</v>
          </cell>
          <cell r="F205">
            <v>3</v>
          </cell>
          <cell r="G205" t="str">
            <v>F</v>
          </cell>
        </row>
        <row r="206">
          <cell r="A206" t="str">
            <v>0080A</v>
          </cell>
          <cell r="B206">
            <v>2.0099999999999998</v>
          </cell>
          <cell r="C206" t="str">
            <v>T</v>
          </cell>
          <cell r="D206">
            <v>3</v>
          </cell>
          <cell r="E206">
            <v>2</v>
          </cell>
          <cell r="F206">
            <v>5</v>
          </cell>
          <cell r="G206" t="str">
            <v>F</v>
          </cell>
        </row>
        <row r="207">
          <cell r="A207" t="str">
            <v>0051B</v>
          </cell>
          <cell r="B207">
            <v>2.2000000000000002</v>
          </cell>
          <cell r="C207" t="str">
            <v>T</v>
          </cell>
          <cell r="D207">
            <v>3</v>
          </cell>
          <cell r="E207">
            <v>2</v>
          </cell>
          <cell r="F207">
            <v>5</v>
          </cell>
          <cell r="G207" t="str">
            <v>F</v>
          </cell>
        </row>
        <row r="208">
          <cell r="A208" t="str">
            <v>0051A</v>
          </cell>
          <cell r="B208">
            <v>2.2000000000000002</v>
          </cell>
          <cell r="C208" t="str">
            <v>T</v>
          </cell>
          <cell r="D208">
            <v>3</v>
          </cell>
          <cell r="E208">
            <v>2</v>
          </cell>
          <cell r="F208">
            <v>5</v>
          </cell>
          <cell r="G208" t="str">
            <v>F</v>
          </cell>
        </row>
        <row r="209">
          <cell r="A209" t="str">
            <v>0080B</v>
          </cell>
          <cell r="B209">
            <v>2.0099999999999998</v>
          </cell>
          <cell r="C209" t="str">
            <v>T</v>
          </cell>
          <cell r="D209">
            <v>3</v>
          </cell>
          <cell r="E209">
            <v>2</v>
          </cell>
          <cell r="F209">
            <v>5</v>
          </cell>
          <cell r="G209" t="str">
            <v>F</v>
          </cell>
        </row>
        <row r="210">
          <cell r="A210" t="str">
            <v>S70MA</v>
          </cell>
          <cell r="B210">
            <v>1.62</v>
          </cell>
          <cell r="C210" t="str">
            <v>T</v>
          </cell>
          <cell r="D210">
            <v>2</v>
          </cell>
          <cell r="E210">
            <v>7</v>
          </cell>
          <cell r="F210">
            <v>3</v>
          </cell>
          <cell r="G210" t="str">
            <v>F</v>
          </cell>
        </row>
        <row r="211">
          <cell r="A211" t="str">
            <v>Y214</v>
          </cell>
          <cell r="B211">
            <v>2.0099999999999998</v>
          </cell>
          <cell r="C211" t="str">
            <v>T</v>
          </cell>
          <cell r="D211">
            <v>3</v>
          </cell>
          <cell r="E211">
            <v>4</v>
          </cell>
          <cell r="F211">
            <v>5</v>
          </cell>
          <cell r="G211" t="str">
            <v>T</v>
          </cell>
        </row>
        <row r="212">
          <cell r="A212">
            <v>73</v>
          </cell>
          <cell r="B212">
            <v>2.0099999999999998</v>
          </cell>
          <cell r="C212" t="str">
            <v>F</v>
          </cell>
          <cell r="D212">
            <v>3</v>
          </cell>
          <cell r="E212">
            <v>2</v>
          </cell>
          <cell r="F212">
            <v>5</v>
          </cell>
          <cell r="G212" t="str">
            <v>F</v>
          </cell>
        </row>
        <row r="213">
          <cell r="A213">
            <v>72</v>
          </cell>
          <cell r="B213">
            <v>2.0099999999999998</v>
          </cell>
          <cell r="C213" t="str">
            <v>F</v>
          </cell>
          <cell r="D213">
            <v>3</v>
          </cell>
          <cell r="E213">
            <v>2</v>
          </cell>
          <cell r="F213">
            <v>5</v>
          </cell>
          <cell r="G213" t="str">
            <v>F</v>
          </cell>
        </row>
        <row r="214">
          <cell r="A214">
            <v>75</v>
          </cell>
          <cell r="B214">
            <v>2.0099999999999998</v>
          </cell>
          <cell r="C214" t="str">
            <v>F</v>
          </cell>
          <cell r="D214">
            <v>3</v>
          </cell>
          <cell r="E214">
            <v>2</v>
          </cell>
          <cell r="F214">
            <v>5</v>
          </cell>
          <cell r="G214" t="str">
            <v>F</v>
          </cell>
        </row>
        <row r="215">
          <cell r="A215">
            <v>74</v>
          </cell>
          <cell r="B215">
            <v>2.0099999999999998</v>
          </cell>
          <cell r="C215" t="str">
            <v>F</v>
          </cell>
          <cell r="D215">
            <v>3</v>
          </cell>
          <cell r="E215">
            <v>2</v>
          </cell>
          <cell r="F215">
            <v>5</v>
          </cell>
          <cell r="G215" t="str">
            <v>F</v>
          </cell>
        </row>
        <row r="216">
          <cell r="A216" t="str">
            <v>ABLU</v>
          </cell>
          <cell r="B216">
            <v>1.62</v>
          </cell>
          <cell r="C216" t="str">
            <v>T</v>
          </cell>
          <cell r="D216">
            <v>3</v>
          </cell>
          <cell r="E216">
            <v>12</v>
          </cell>
          <cell r="F216">
            <v>5</v>
          </cell>
          <cell r="G216" t="str">
            <v>T</v>
          </cell>
        </row>
        <row r="217">
          <cell r="A217" t="str">
            <v>RS2LA</v>
          </cell>
          <cell r="B217">
            <v>2.0099999999999998</v>
          </cell>
          <cell r="C217" t="str">
            <v>T</v>
          </cell>
          <cell r="D217">
            <v>3</v>
          </cell>
          <cell r="E217">
            <v>6</v>
          </cell>
          <cell r="F217">
            <v>5</v>
          </cell>
          <cell r="G217" t="str">
            <v>T</v>
          </cell>
        </row>
        <row r="218">
          <cell r="A218">
            <v>16</v>
          </cell>
          <cell r="B218">
            <v>2.0099999999999998</v>
          </cell>
          <cell r="C218" t="str">
            <v>F</v>
          </cell>
          <cell r="D218">
            <v>3</v>
          </cell>
          <cell r="E218">
            <v>2</v>
          </cell>
          <cell r="F218">
            <v>5</v>
          </cell>
          <cell r="G218" t="str">
            <v>F</v>
          </cell>
        </row>
        <row r="219">
          <cell r="A219">
            <v>14</v>
          </cell>
          <cell r="B219">
            <v>2.0099999999999998</v>
          </cell>
          <cell r="C219" t="str">
            <v>F</v>
          </cell>
          <cell r="D219">
            <v>3</v>
          </cell>
          <cell r="E219">
            <v>2</v>
          </cell>
          <cell r="F219">
            <v>5</v>
          </cell>
          <cell r="G219" t="str">
            <v>F</v>
          </cell>
        </row>
        <row r="220">
          <cell r="A220">
            <v>13</v>
          </cell>
          <cell r="B220">
            <v>2.0099999999999998</v>
          </cell>
          <cell r="C220" t="str">
            <v>F</v>
          </cell>
          <cell r="D220">
            <v>3</v>
          </cell>
          <cell r="E220">
            <v>2</v>
          </cell>
          <cell r="F220">
            <v>5</v>
          </cell>
          <cell r="G220" t="str">
            <v>F</v>
          </cell>
        </row>
        <row r="221">
          <cell r="A221" t="str">
            <v>Y242A</v>
          </cell>
          <cell r="B221">
            <v>2.0099999999999998</v>
          </cell>
          <cell r="C221" t="str">
            <v>T</v>
          </cell>
          <cell r="D221">
            <v>2</v>
          </cell>
          <cell r="E221">
            <v>4</v>
          </cell>
          <cell r="F221">
            <v>3</v>
          </cell>
          <cell r="G221" t="str">
            <v>F</v>
          </cell>
        </row>
        <row r="222">
          <cell r="A222">
            <v>10</v>
          </cell>
          <cell r="B222">
            <v>2.0099999999999998</v>
          </cell>
          <cell r="C222" t="str">
            <v>F</v>
          </cell>
          <cell r="D222">
            <v>3</v>
          </cell>
          <cell r="E222">
            <v>2</v>
          </cell>
          <cell r="F222">
            <v>5</v>
          </cell>
          <cell r="G222" t="str">
            <v>F</v>
          </cell>
        </row>
        <row r="223">
          <cell r="A223" t="str">
            <v>UNIK</v>
          </cell>
          <cell r="B223">
            <v>2.0099999999999998</v>
          </cell>
          <cell r="C223" t="str">
            <v>F</v>
          </cell>
          <cell r="D223">
            <v>3</v>
          </cell>
          <cell r="E223">
            <v>13</v>
          </cell>
          <cell r="F223">
            <v>7</v>
          </cell>
          <cell r="G223" t="str">
            <v>F</v>
          </cell>
        </row>
        <row r="224">
          <cell r="A224">
            <v>19</v>
          </cell>
          <cell r="B224">
            <v>2.0099999999999998</v>
          </cell>
          <cell r="C224" t="str">
            <v>F</v>
          </cell>
          <cell r="D224">
            <v>3</v>
          </cell>
          <cell r="E224">
            <v>2</v>
          </cell>
          <cell r="F224">
            <v>5</v>
          </cell>
          <cell r="G224" t="str">
            <v>F</v>
          </cell>
        </row>
        <row r="225">
          <cell r="A225">
            <v>18</v>
          </cell>
          <cell r="B225">
            <v>2.0099999999999998</v>
          </cell>
          <cell r="C225" t="str">
            <v>F</v>
          </cell>
          <cell r="D225">
            <v>3</v>
          </cell>
          <cell r="E225">
            <v>2</v>
          </cell>
          <cell r="F225">
            <v>5</v>
          </cell>
          <cell r="G225" t="str">
            <v>F</v>
          </cell>
        </row>
        <row r="226">
          <cell r="A226" t="str">
            <v>UNISB</v>
          </cell>
          <cell r="B226">
            <v>2.0099999999999998</v>
          </cell>
          <cell r="C226" t="str">
            <v>F</v>
          </cell>
          <cell r="D226">
            <v>3</v>
          </cell>
          <cell r="E226">
            <v>13</v>
          </cell>
          <cell r="F226">
            <v>7</v>
          </cell>
          <cell r="G226" t="str">
            <v>F</v>
          </cell>
        </row>
        <row r="227">
          <cell r="A227" t="str">
            <v>G090B</v>
          </cell>
          <cell r="B227">
            <v>2.0099999999999998</v>
          </cell>
          <cell r="C227" t="str">
            <v>T</v>
          </cell>
          <cell r="D227">
            <v>2</v>
          </cell>
          <cell r="E227">
            <v>16</v>
          </cell>
          <cell r="F227">
            <v>3</v>
          </cell>
          <cell r="G227" t="str">
            <v>F</v>
          </cell>
        </row>
        <row r="228">
          <cell r="A228" t="str">
            <v>G090A</v>
          </cell>
          <cell r="B228">
            <v>2.0099999999999998</v>
          </cell>
          <cell r="C228" t="str">
            <v>T</v>
          </cell>
          <cell r="D228">
            <v>2</v>
          </cell>
          <cell r="E228">
            <v>16</v>
          </cell>
          <cell r="F228">
            <v>3</v>
          </cell>
          <cell r="G228" t="str">
            <v>F</v>
          </cell>
        </row>
        <row r="229">
          <cell r="A229" t="str">
            <v>UNISA</v>
          </cell>
          <cell r="B229">
            <v>2.0099999999999998</v>
          </cell>
          <cell r="C229" t="str">
            <v>F</v>
          </cell>
          <cell r="D229">
            <v>3</v>
          </cell>
          <cell r="E229">
            <v>13</v>
          </cell>
          <cell r="F229">
            <v>7</v>
          </cell>
          <cell r="G229" t="str">
            <v>F</v>
          </cell>
        </row>
        <row r="230">
          <cell r="A230" t="str">
            <v>RDIL</v>
          </cell>
          <cell r="B230">
            <v>2.0099999999999998</v>
          </cell>
          <cell r="C230" t="str">
            <v>F</v>
          </cell>
          <cell r="D230">
            <v>3</v>
          </cell>
          <cell r="E230">
            <v>6</v>
          </cell>
          <cell r="F230">
            <v>5</v>
          </cell>
          <cell r="G230" t="str">
            <v>T</v>
          </cell>
        </row>
        <row r="231">
          <cell r="A231" t="str">
            <v>RS2LB</v>
          </cell>
          <cell r="B231">
            <v>2.0099999999999998</v>
          </cell>
          <cell r="C231" t="str">
            <v>T</v>
          </cell>
          <cell r="D231">
            <v>3</v>
          </cell>
          <cell r="E231">
            <v>6</v>
          </cell>
          <cell r="F231">
            <v>5</v>
          </cell>
          <cell r="G231" t="str">
            <v>T</v>
          </cell>
        </row>
        <row r="232">
          <cell r="A232" t="str">
            <v>UNIE</v>
          </cell>
          <cell r="B232">
            <v>2.0099999999999998</v>
          </cell>
          <cell r="C232" t="str">
            <v>F</v>
          </cell>
          <cell r="D232">
            <v>3</v>
          </cell>
          <cell r="E232">
            <v>13</v>
          </cell>
          <cell r="F232">
            <v>7</v>
          </cell>
          <cell r="G232" t="str">
            <v>F</v>
          </cell>
        </row>
        <row r="233">
          <cell r="A233" t="str">
            <v>G53MB</v>
          </cell>
          <cell r="B233">
            <v>2.0099999999999998</v>
          </cell>
          <cell r="C233" t="str">
            <v>T</v>
          </cell>
          <cell r="D233">
            <v>2</v>
          </cell>
          <cell r="E233">
            <v>16</v>
          </cell>
          <cell r="F233">
            <v>3</v>
          </cell>
          <cell r="G233" t="str">
            <v>F</v>
          </cell>
        </row>
        <row r="234">
          <cell r="A234" t="str">
            <v>PLRSB</v>
          </cell>
          <cell r="B234">
            <v>1.62</v>
          </cell>
          <cell r="C234" t="str">
            <v>T</v>
          </cell>
          <cell r="D234">
            <v>3</v>
          </cell>
          <cell r="E234">
            <v>12</v>
          </cell>
          <cell r="F234">
            <v>5</v>
          </cell>
          <cell r="G234" t="str">
            <v>F</v>
          </cell>
        </row>
        <row r="235">
          <cell r="A235" t="str">
            <v>E_2MA</v>
          </cell>
          <cell r="B235">
            <v>1.18</v>
          </cell>
          <cell r="C235" t="str">
            <v>T</v>
          </cell>
          <cell r="D235">
            <v>2</v>
          </cell>
          <cell r="E235">
            <v>9</v>
          </cell>
          <cell r="F235">
            <v>3</v>
          </cell>
          <cell r="G235" t="str">
            <v>F</v>
          </cell>
        </row>
        <row r="236">
          <cell r="A236" t="str">
            <v>E_2MB</v>
          </cell>
          <cell r="B236">
            <v>2.0099999999999998</v>
          </cell>
          <cell r="C236" t="str">
            <v>T</v>
          </cell>
          <cell r="D236">
            <v>2</v>
          </cell>
          <cell r="E236">
            <v>9</v>
          </cell>
          <cell r="F236">
            <v>3</v>
          </cell>
          <cell r="G236" t="str">
            <v>F</v>
          </cell>
        </row>
        <row r="237">
          <cell r="A237" t="str">
            <v>PLRSA</v>
          </cell>
          <cell r="B237">
            <v>1.62</v>
          </cell>
          <cell r="C237" t="str">
            <v>T</v>
          </cell>
          <cell r="D237">
            <v>3</v>
          </cell>
          <cell r="E237">
            <v>12</v>
          </cell>
          <cell r="F237">
            <v>5</v>
          </cell>
          <cell r="G237" t="str">
            <v>F</v>
          </cell>
        </row>
        <row r="238">
          <cell r="A238" t="str">
            <v>0036A</v>
          </cell>
          <cell r="B238">
            <v>2.2000000000000002</v>
          </cell>
          <cell r="C238" t="str">
            <v>T</v>
          </cell>
          <cell r="D238">
            <v>3</v>
          </cell>
          <cell r="E238">
            <v>2</v>
          </cell>
          <cell r="F238">
            <v>5</v>
          </cell>
          <cell r="G238" t="str">
            <v>F</v>
          </cell>
        </row>
        <row r="239">
          <cell r="A239" t="str">
            <v>0036B</v>
          </cell>
          <cell r="B239">
            <v>2.2000000000000002</v>
          </cell>
          <cell r="C239" t="str">
            <v>T</v>
          </cell>
          <cell r="D239">
            <v>3</v>
          </cell>
          <cell r="E239">
            <v>2</v>
          </cell>
          <cell r="F239">
            <v>5</v>
          </cell>
          <cell r="G239" t="str">
            <v>F</v>
          </cell>
        </row>
        <row r="240">
          <cell r="A240" t="str">
            <v>0107B</v>
          </cell>
          <cell r="B240">
            <v>2.0099999999999998</v>
          </cell>
          <cell r="C240" t="str">
            <v>T</v>
          </cell>
          <cell r="D240">
            <v>3</v>
          </cell>
          <cell r="E240">
            <v>2</v>
          </cell>
          <cell r="F240">
            <v>5</v>
          </cell>
          <cell r="G240" t="str">
            <v>F</v>
          </cell>
        </row>
        <row r="241">
          <cell r="A241" t="str">
            <v>0107A</v>
          </cell>
          <cell r="B241">
            <v>2.0099999999999998</v>
          </cell>
          <cell r="C241" t="str">
            <v>T</v>
          </cell>
          <cell r="D241">
            <v>3</v>
          </cell>
          <cell r="E241">
            <v>2</v>
          </cell>
          <cell r="F241">
            <v>5</v>
          </cell>
          <cell r="G241" t="str">
            <v>F</v>
          </cell>
        </row>
        <row r="242">
          <cell r="A242" t="str">
            <v>S002</v>
          </cell>
          <cell r="B242">
            <v>2.0099999999999998</v>
          </cell>
          <cell r="C242" t="str">
            <v>F</v>
          </cell>
          <cell r="D242">
            <v>3</v>
          </cell>
          <cell r="E242">
            <v>8</v>
          </cell>
          <cell r="F242">
            <v>5</v>
          </cell>
          <cell r="G242" t="str">
            <v>T</v>
          </cell>
        </row>
        <row r="243">
          <cell r="A243" t="str">
            <v>R_5MA</v>
          </cell>
          <cell r="B243">
            <v>1.62</v>
          </cell>
          <cell r="C243" t="str">
            <v>T</v>
          </cell>
          <cell r="D243">
            <v>2</v>
          </cell>
          <cell r="E243">
            <v>5</v>
          </cell>
          <cell r="F243">
            <v>3</v>
          </cell>
          <cell r="G243" t="str">
            <v>F</v>
          </cell>
        </row>
        <row r="244">
          <cell r="A244" t="str">
            <v>R_5MB</v>
          </cell>
          <cell r="B244">
            <v>2.0099999999999998</v>
          </cell>
          <cell r="C244" t="str">
            <v>T</v>
          </cell>
          <cell r="D244">
            <v>2</v>
          </cell>
          <cell r="E244">
            <v>5</v>
          </cell>
          <cell r="F244">
            <v>3</v>
          </cell>
          <cell r="G244" t="str">
            <v>F</v>
          </cell>
        </row>
        <row r="245">
          <cell r="A245" t="str">
            <v>RJL_</v>
          </cell>
          <cell r="B245">
            <v>2.0099999999999998</v>
          </cell>
          <cell r="C245" t="str">
            <v>F</v>
          </cell>
          <cell r="D245">
            <v>3</v>
          </cell>
          <cell r="E245">
            <v>6</v>
          </cell>
          <cell r="F245">
            <v>5</v>
          </cell>
          <cell r="G245" t="str">
            <v>F</v>
          </cell>
        </row>
        <row r="246">
          <cell r="A246" t="str">
            <v>G66MA</v>
          </cell>
          <cell r="B246">
            <v>2.0099999999999998</v>
          </cell>
          <cell r="C246" t="str">
            <v>T</v>
          </cell>
          <cell r="D246">
            <v>2</v>
          </cell>
          <cell r="E246">
            <v>16</v>
          </cell>
          <cell r="F246">
            <v>3</v>
          </cell>
          <cell r="G246" t="str">
            <v>F</v>
          </cell>
        </row>
        <row r="247">
          <cell r="A247" t="str">
            <v>G66MB</v>
          </cell>
          <cell r="B247">
            <v>2.0099999999999998</v>
          </cell>
          <cell r="C247" t="str">
            <v>T</v>
          </cell>
          <cell r="D247">
            <v>2</v>
          </cell>
          <cell r="E247">
            <v>16</v>
          </cell>
          <cell r="F247">
            <v>3</v>
          </cell>
          <cell r="G247" t="str">
            <v>F</v>
          </cell>
        </row>
        <row r="248">
          <cell r="A248">
            <v>87</v>
          </cell>
          <cell r="B248">
            <v>2.0099999999999998</v>
          </cell>
          <cell r="C248" t="str">
            <v>F</v>
          </cell>
          <cell r="D248">
            <v>3</v>
          </cell>
          <cell r="E248">
            <v>2</v>
          </cell>
          <cell r="F248">
            <v>5</v>
          </cell>
          <cell r="G248" t="str">
            <v>F</v>
          </cell>
        </row>
        <row r="249">
          <cell r="A249">
            <v>81</v>
          </cell>
          <cell r="B249">
            <v>2.0099999999999998</v>
          </cell>
          <cell r="C249" t="str">
            <v>F</v>
          </cell>
          <cell r="D249">
            <v>3</v>
          </cell>
          <cell r="E249">
            <v>2</v>
          </cell>
          <cell r="F249">
            <v>5</v>
          </cell>
          <cell r="G249" t="str">
            <v>F</v>
          </cell>
        </row>
        <row r="250">
          <cell r="A250">
            <v>82</v>
          </cell>
          <cell r="B250">
            <v>2.0099999999999998</v>
          </cell>
          <cell r="C250" t="str">
            <v>F</v>
          </cell>
          <cell r="D250">
            <v>3</v>
          </cell>
          <cell r="E250">
            <v>2</v>
          </cell>
          <cell r="F250">
            <v>5</v>
          </cell>
          <cell r="G250" t="str">
            <v>F</v>
          </cell>
        </row>
        <row r="251">
          <cell r="A251">
            <v>83</v>
          </cell>
          <cell r="B251">
            <v>2.0099999999999998</v>
          </cell>
          <cell r="C251" t="str">
            <v>F</v>
          </cell>
          <cell r="D251">
            <v>3</v>
          </cell>
          <cell r="E251">
            <v>2</v>
          </cell>
          <cell r="F251">
            <v>5</v>
          </cell>
          <cell r="G251" t="str">
            <v>F</v>
          </cell>
        </row>
        <row r="252">
          <cell r="A252">
            <v>22</v>
          </cell>
          <cell r="B252">
            <v>2.0099999999999998</v>
          </cell>
          <cell r="C252" t="str">
            <v>F</v>
          </cell>
          <cell r="D252">
            <v>3</v>
          </cell>
          <cell r="E252">
            <v>2</v>
          </cell>
          <cell r="F252">
            <v>5</v>
          </cell>
          <cell r="G252" t="str">
            <v>F</v>
          </cell>
        </row>
        <row r="253">
          <cell r="A253">
            <v>23</v>
          </cell>
          <cell r="B253">
            <v>2.2000000000000002</v>
          </cell>
          <cell r="C253" t="str">
            <v>F</v>
          </cell>
          <cell r="D253">
            <v>3</v>
          </cell>
          <cell r="E253">
            <v>2</v>
          </cell>
          <cell r="F253">
            <v>5</v>
          </cell>
          <cell r="G253" t="str">
            <v>F</v>
          </cell>
        </row>
        <row r="254">
          <cell r="A254">
            <v>20</v>
          </cell>
          <cell r="B254">
            <v>2.0099999999999998</v>
          </cell>
          <cell r="C254" t="str">
            <v>F</v>
          </cell>
          <cell r="D254">
            <v>3</v>
          </cell>
          <cell r="E254">
            <v>2</v>
          </cell>
          <cell r="F254">
            <v>5</v>
          </cell>
          <cell r="G254" t="str">
            <v>F</v>
          </cell>
        </row>
        <row r="255">
          <cell r="A255">
            <v>21</v>
          </cell>
          <cell r="B255">
            <v>2.0099999999999998</v>
          </cell>
          <cell r="C255" t="str">
            <v>F</v>
          </cell>
          <cell r="D255">
            <v>3</v>
          </cell>
          <cell r="E255">
            <v>2</v>
          </cell>
          <cell r="F255">
            <v>5</v>
          </cell>
          <cell r="G255" t="str">
            <v>F</v>
          </cell>
        </row>
        <row r="256">
          <cell r="A256">
            <v>26</v>
          </cell>
          <cell r="B256">
            <v>2.2000000000000002</v>
          </cell>
          <cell r="C256" t="str">
            <v>F</v>
          </cell>
          <cell r="D256">
            <v>3</v>
          </cell>
          <cell r="E256">
            <v>2</v>
          </cell>
          <cell r="F256">
            <v>5</v>
          </cell>
          <cell r="G256" t="str">
            <v>F</v>
          </cell>
        </row>
        <row r="257">
          <cell r="A257">
            <v>24</v>
          </cell>
          <cell r="B257">
            <v>2.0099999999999998</v>
          </cell>
          <cell r="C257" t="str">
            <v>T</v>
          </cell>
          <cell r="D257">
            <v>3</v>
          </cell>
          <cell r="E257">
            <v>2</v>
          </cell>
          <cell r="F257">
            <v>5</v>
          </cell>
          <cell r="G257" t="str">
            <v>T</v>
          </cell>
        </row>
        <row r="258">
          <cell r="A258">
            <v>25</v>
          </cell>
          <cell r="B258">
            <v>2.2000000000000002</v>
          </cell>
          <cell r="C258" t="str">
            <v>F</v>
          </cell>
          <cell r="D258">
            <v>3</v>
          </cell>
          <cell r="E258">
            <v>2</v>
          </cell>
          <cell r="F258">
            <v>5</v>
          </cell>
          <cell r="G258" t="str">
            <v>F</v>
          </cell>
        </row>
        <row r="259">
          <cell r="A259" t="str">
            <v>T001</v>
          </cell>
          <cell r="B259">
            <v>2.0099999999999998</v>
          </cell>
          <cell r="C259" t="str">
            <v>F</v>
          </cell>
          <cell r="D259">
            <v>3</v>
          </cell>
          <cell r="E259">
            <v>15</v>
          </cell>
          <cell r="F259">
            <v>2</v>
          </cell>
          <cell r="G259" t="str">
            <v>F</v>
          </cell>
        </row>
        <row r="260">
          <cell r="A260">
            <v>28</v>
          </cell>
          <cell r="B260">
            <v>2.0099999999999998</v>
          </cell>
          <cell r="C260" t="str">
            <v>F</v>
          </cell>
          <cell r="D260">
            <v>3</v>
          </cell>
          <cell r="E260">
            <v>2</v>
          </cell>
          <cell r="F260">
            <v>5</v>
          </cell>
          <cell r="G260" t="str">
            <v>F</v>
          </cell>
        </row>
        <row r="261">
          <cell r="A261" t="str">
            <v>EIPC</v>
          </cell>
          <cell r="B261">
            <v>1.62</v>
          </cell>
          <cell r="C261" t="str">
            <v>F</v>
          </cell>
          <cell r="D261">
            <v>3</v>
          </cell>
          <cell r="E261">
            <v>10</v>
          </cell>
          <cell r="F261">
            <v>5</v>
          </cell>
          <cell r="G261" t="str">
            <v>F</v>
          </cell>
        </row>
        <row r="262">
          <cell r="A262" t="str">
            <v>RFL_</v>
          </cell>
          <cell r="B262">
            <v>2.0099999999999998</v>
          </cell>
          <cell r="C262" t="str">
            <v>T</v>
          </cell>
          <cell r="D262">
            <v>3</v>
          </cell>
          <cell r="E262">
            <v>6</v>
          </cell>
          <cell r="F262">
            <v>5</v>
          </cell>
          <cell r="G262" t="str">
            <v>T</v>
          </cell>
        </row>
        <row r="263">
          <cell r="A263" t="str">
            <v>0007A</v>
          </cell>
          <cell r="B263">
            <v>2.0099999999999998</v>
          </cell>
          <cell r="C263" t="str">
            <v>T</v>
          </cell>
          <cell r="D263">
            <v>2</v>
          </cell>
          <cell r="E263">
            <v>2</v>
          </cell>
          <cell r="F263">
            <v>3</v>
          </cell>
          <cell r="G263" t="str">
            <v>F</v>
          </cell>
        </row>
        <row r="264">
          <cell r="A264" t="str">
            <v>0007B</v>
          </cell>
          <cell r="B264">
            <v>2.0099999999999998</v>
          </cell>
          <cell r="C264" t="str">
            <v>T</v>
          </cell>
          <cell r="D264">
            <v>2</v>
          </cell>
          <cell r="E264">
            <v>2</v>
          </cell>
          <cell r="F264">
            <v>3</v>
          </cell>
          <cell r="G264" t="str">
            <v>F</v>
          </cell>
        </row>
        <row r="265">
          <cell r="A265" t="str">
            <v>0062A</v>
          </cell>
          <cell r="B265">
            <v>2.2000000000000002</v>
          </cell>
          <cell r="C265" t="str">
            <v>T</v>
          </cell>
          <cell r="D265">
            <v>3</v>
          </cell>
          <cell r="E265">
            <v>2</v>
          </cell>
          <cell r="F265">
            <v>5</v>
          </cell>
          <cell r="G265" t="str">
            <v>F</v>
          </cell>
        </row>
        <row r="266">
          <cell r="A266" t="str">
            <v>R_6MB</v>
          </cell>
          <cell r="B266">
            <v>2.0099999999999998</v>
          </cell>
          <cell r="C266" t="str">
            <v>T</v>
          </cell>
          <cell r="D266">
            <v>2</v>
          </cell>
          <cell r="E266">
            <v>5</v>
          </cell>
          <cell r="F266">
            <v>3</v>
          </cell>
          <cell r="G266" t="str">
            <v>F</v>
          </cell>
        </row>
        <row r="267">
          <cell r="A267" t="str">
            <v>0062B</v>
          </cell>
          <cell r="B267">
            <v>2.2000000000000002</v>
          </cell>
          <cell r="C267" t="str">
            <v>T</v>
          </cell>
          <cell r="D267">
            <v>3</v>
          </cell>
          <cell r="E267">
            <v>2</v>
          </cell>
          <cell r="F267">
            <v>5</v>
          </cell>
          <cell r="G267" t="str">
            <v>F</v>
          </cell>
        </row>
        <row r="268">
          <cell r="A268" t="str">
            <v>Y210</v>
          </cell>
          <cell r="B268">
            <v>2.0099999999999998</v>
          </cell>
          <cell r="C268" t="str">
            <v>T</v>
          </cell>
          <cell r="D268">
            <v>3</v>
          </cell>
          <cell r="E268">
            <v>4</v>
          </cell>
          <cell r="F268">
            <v>5</v>
          </cell>
          <cell r="G268" t="str">
            <v>T</v>
          </cell>
        </row>
        <row r="269">
          <cell r="A269" t="str">
            <v>G058B</v>
          </cell>
          <cell r="B269">
            <v>2.0099999999999998</v>
          </cell>
          <cell r="C269" t="str">
            <v>T</v>
          </cell>
          <cell r="D269">
            <v>2</v>
          </cell>
          <cell r="E269">
            <v>16</v>
          </cell>
          <cell r="F269">
            <v>3</v>
          </cell>
          <cell r="G269" t="str">
            <v>F</v>
          </cell>
        </row>
        <row r="270">
          <cell r="A270" t="str">
            <v>0104B</v>
          </cell>
          <cell r="B270">
            <v>1.18</v>
          </cell>
          <cell r="C270" t="str">
            <v>T</v>
          </cell>
          <cell r="D270">
            <v>3</v>
          </cell>
          <cell r="E270">
            <v>2</v>
          </cell>
          <cell r="F270">
            <v>5</v>
          </cell>
          <cell r="G270" t="str">
            <v>F</v>
          </cell>
        </row>
        <row r="271">
          <cell r="A271" t="str">
            <v>0104A</v>
          </cell>
          <cell r="B271">
            <v>2.0099999999999998</v>
          </cell>
          <cell r="C271" t="str">
            <v>T</v>
          </cell>
          <cell r="D271">
            <v>3</v>
          </cell>
          <cell r="E271">
            <v>2</v>
          </cell>
          <cell r="F271">
            <v>5</v>
          </cell>
          <cell r="G271" t="str">
            <v>F</v>
          </cell>
        </row>
        <row r="272">
          <cell r="A272" t="str">
            <v>G058A</v>
          </cell>
          <cell r="B272">
            <v>2.0099999999999998</v>
          </cell>
          <cell r="C272" t="str">
            <v>T</v>
          </cell>
          <cell r="D272">
            <v>2</v>
          </cell>
          <cell r="E272">
            <v>16</v>
          </cell>
          <cell r="F272">
            <v>3</v>
          </cell>
          <cell r="G272" t="str">
            <v>F</v>
          </cell>
        </row>
        <row r="273">
          <cell r="A273" t="str">
            <v>S006</v>
          </cell>
          <cell r="B273">
            <v>2.0099999999999998</v>
          </cell>
          <cell r="C273" t="str">
            <v>T</v>
          </cell>
          <cell r="D273">
            <v>3</v>
          </cell>
          <cell r="E273">
            <v>8</v>
          </cell>
          <cell r="F273">
            <v>5</v>
          </cell>
          <cell r="G273" t="str">
            <v>F</v>
          </cell>
        </row>
        <row r="274">
          <cell r="A274" t="str">
            <v>RABL</v>
          </cell>
          <cell r="B274">
            <v>2.0099999999999998</v>
          </cell>
          <cell r="C274" t="str">
            <v>F</v>
          </cell>
          <cell r="D274">
            <v>3</v>
          </cell>
          <cell r="E274">
            <v>6</v>
          </cell>
          <cell r="F274">
            <v>5</v>
          </cell>
          <cell r="G274" t="str">
            <v>T</v>
          </cell>
        </row>
        <row r="275">
          <cell r="A275" t="str">
            <v>E10MA</v>
          </cell>
          <cell r="B275">
            <v>1.18</v>
          </cell>
          <cell r="C275" t="str">
            <v>T</v>
          </cell>
          <cell r="D275">
            <v>2</v>
          </cell>
          <cell r="E275">
            <v>9</v>
          </cell>
          <cell r="F275">
            <v>3</v>
          </cell>
          <cell r="G275" t="str">
            <v>F</v>
          </cell>
        </row>
        <row r="276">
          <cell r="A276" t="str">
            <v>EGRF</v>
          </cell>
          <cell r="B276">
            <v>1.62</v>
          </cell>
          <cell r="C276" t="str">
            <v>T</v>
          </cell>
          <cell r="D276">
            <v>3</v>
          </cell>
          <cell r="E276">
            <v>10</v>
          </cell>
          <cell r="F276">
            <v>1</v>
          </cell>
          <cell r="G276" t="str">
            <v>F</v>
          </cell>
        </row>
        <row r="277">
          <cell r="A277" t="str">
            <v>E10MB</v>
          </cell>
          <cell r="B277">
            <v>2.0099999999999998</v>
          </cell>
          <cell r="C277" t="str">
            <v>T</v>
          </cell>
          <cell r="D277">
            <v>2</v>
          </cell>
          <cell r="E277">
            <v>9</v>
          </cell>
          <cell r="F277">
            <v>3</v>
          </cell>
          <cell r="G277" t="str">
            <v>F</v>
          </cell>
        </row>
        <row r="278">
          <cell r="A278" t="str">
            <v>PCOMA</v>
          </cell>
          <cell r="B278">
            <v>1.18</v>
          </cell>
          <cell r="C278" t="str">
            <v>T</v>
          </cell>
          <cell r="D278">
            <v>2</v>
          </cell>
          <cell r="E278">
            <v>11</v>
          </cell>
          <cell r="F278">
            <v>3</v>
          </cell>
          <cell r="G278" t="str">
            <v>F</v>
          </cell>
        </row>
        <row r="279">
          <cell r="A279" t="str">
            <v>Y45MB</v>
          </cell>
          <cell r="B279">
            <v>2.0099999999999998</v>
          </cell>
          <cell r="C279" t="str">
            <v>T</v>
          </cell>
          <cell r="D279">
            <v>2</v>
          </cell>
          <cell r="E279">
            <v>3</v>
          </cell>
          <cell r="F279">
            <v>3</v>
          </cell>
          <cell r="G279" t="str">
            <v>F</v>
          </cell>
        </row>
        <row r="280">
          <cell r="A280">
            <v>95</v>
          </cell>
          <cell r="B280">
            <v>2.0099999999999998</v>
          </cell>
          <cell r="C280" t="str">
            <v>F</v>
          </cell>
          <cell r="D280">
            <v>3</v>
          </cell>
          <cell r="E280">
            <v>2</v>
          </cell>
          <cell r="F280">
            <v>5</v>
          </cell>
          <cell r="G280" t="str">
            <v>F</v>
          </cell>
        </row>
        <row r="281">
          <cell r="A281">
            <v>94</v>
          </cell>
          <cell r="B281">
            <v>2.0099999999999998</v>
          </cell>
          <cell r="C281" t="str">
            <v>F</v>
          </cell>
          <cell r="D281">
            <v>3</v>
          </cell>
          <cell r="E281">
            <v>2</v>
          </cell>
          <cell r="F281">
            <v>5</v>
          </cell>
          <cell r="G281" t="str">
            <v>F</v>
          </cell>
        </row>
        <row r="282">
          <cell r="A282">
            <v>93</v>
          </cell>
          <cell r="B282">
            <v>2.0099999999999998</v>
          </cell>
          <cell r="C282" t="str">
            <v>F</v>
          </cell>
          <cell r="D282">
            <v>3</v>
          </cell>
          <cell r="E282">
            <v>2</v>
          </cell>
          <cell r="F282">
            <v>5</v>
          </cell>
          <cell r="G282" t="str">
            <v>F</v>
          </cell>
        </row>
        <row r="283">
          <cell r="A283" t="str">
            <v>R_1MA</v>
          </cell>
          <cell r="B283">
            <v>1.62</v>
          </cell>
          <cell r="C283" t="str">
            <v>T</v>
          </cell>
          <cell r="D283">
            <v>2</v>
          </cell>
          <cell r="E283">
            <v>5</v>
          </cell>
          <cell r="F283">
            <v>3</v>
          </cell>
          <cell r="G283" t="str">
            <v>F</v>
          </cell>
        </row>
        <row r="284">
          <cell r="A284" t="str">
            <v>0011B</v>
          </cell>
          <cell r="B284">
            <v>2.0099999999999998</v>
          </cell>
          <cell r="C284" t="str">
            <v>T</v>
          </cell>
          <cell r="D284">
            <v>3</v>
          </cell>
          <cell r="E284">
            <v>2</v>
          </cell>
          <cell r="F284">
            <v>5</v>
          </cell>
          <cell r="G284" t="str">
            <v>F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cc12_4p"/>
      <sheetName val="pa20_4p"/>
      <sheetName val="pa36_4p"/>
      <sheetName val="cc08_4p"/>
      <sheetName val="charts"/>
      <sheetName val="summary_x_operator"/>
      <sheetName val="cc08_L"/>
      <sheetName val="cc05"/>
      <sheetName val="CC05_L"/>
      <sheetName val="cc12_L"/>
      <sheetName val="pa20_L"/>
      <sheetName val="pa36_L"/>
      <sheetName val="codingRules"/>
      <sheetName val="cc08"/>
      <sheetName val="cc12"/>
      <sheetName val="pa20"/>
      <sheetName val="pa36"/>
      <sheetName val="unique_line_name"/>
    </sheetNames>
    <sheetDataSet>
      <sheetData sheetId="0">
        <row r="6">
          <cell r="E6" t="str">
            <v>0001</v>
          </cell>
          <cell r="F6">
            <v>0</v>
          </cell>
          <cell r="G6">
            <v>0</v>
          </cell>
          <cell r="H6">
            <v>0</v>
          </cell>
          <cell r="I6">
            <v>99</v>
          </cell>
          <cell r="J6">
            <v>1</v>
          </cell>
          <cell r="K6">
            <v>1</v>
          </cell>
          <cell r="L6">
            <v>1</v>
          </cell>
          <cell r="M6">
            <v>0</v>
          </cell>
          <cell r="N6">
            <v>11</v>
          </cell>
          <cell r="O6">
            <v>11</v>
          </cell>
          <cell r="P6">
            <v>15</v>
          </cell>
          <cell r="Q6">
            <v>0</v>
          </cell>
          <cell r="R6">
            <v>20</v>
          </cell>
          <cell r="S6">
            <v>14</v>
          </cell>
          <cell r="T6">
            <v>20</v>
          </cell>
          <cell r="U6">
            <v>0</v>
          </cell>
          <cell r="V6">
            <v>15</v>
          </cell>
          <cell r="W6">
            <v>16</v>
          </cell>
          <cell r="X6">
            <v>15</v>
          </cell>
          <cell r="Y6">
            <v>0</v>
          </cell>
          <cell r="Z6">
            <v>37</v>
          </cell>
          <cell r="AA6">
            <v>40</v>
          </cell>
          <cell r="AB6">
            <v>25</v>
          </cell>
          <cell r="AC6">
            <v>0</v>
          </cell>
          <cell r="AD6">
            <v>60</v>
          </cell>
          <cell r="AE6">
            <v>60</v>
          </cell>
          <cell r="AF6">
            <v>60</v>
          </cell>
          <cell r="AG6">
            <v>0</v>
          </cell>
          <cell r="AH6">
            <v>28.6</v>
          </cell>
          <cell r="AI6">
            <v>28.2</v>
          </cell>
          <cell r="AJ6">
            <v>27</v>
          </cell>
          <cell r="AK6">
            <v>0</v>
          </cell>
          <cell r="AL6">
            <v>3</v>
          </cell>
          <cell r="AM6">
            <v>3</v>
          </cell>
          <cell r="AN6">
            <v>3</v>
          </cell>
          <cell r="AO6">
            <v>3</v>
          </cell>
        </row>
        <row r="7">
          <cell r="E7" t="str">
            <v>0002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30</v>
          </cell>
          <cell r="O7">
            <v>60</v>
          </cell>
          <cell r="P7">
            <v>30</v>
          </cell>
          <cell r="Q7">
            <v>18</v>
          </cell>
          <cell r="R7">
            <v>32</v>
          </cell>
          <cell r="S7">
            <v>60</v>
          </cell>
          <cell r="T7">
            <v>27</v>
          </cell>
          <cell r="U7">
            <v>18</v>
          </cell>
          <cell r="V7">
            <v>45</v>
          </cell>
          <cell r="W7">
            <v>60</v>
          </cell>
          <cell r="X7">
            <v>30</v>
          </cell>
          <cell r="Y7">
            <v>18</v>
          </cell>
          <cell r="Z7">
            <v>0</v>
          </cell>
          <cell r="AA7">
            <v>0</v>
          </cell>
          <cell r="AB7">
            <v>34</v>
          </cell>
          <cell r="AC7">
            <v>37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21.4</v>
          </cell>
          <cell r="AI7">
            <v>36</v>
          </cell>
          <cell r="AJ7">
            <v>24.2</v>
          </cell>
          <cell r="AK7">
            <v>18.2</v>
          </cell>
          <cell r="AL7">
            <v>3</v>
          </cell>
          <cell r="AM7">
            <v>3</v>
          </cell>
          <cell r="AN7">
            <v>3</v>
          </cell>
          <cell r="AO7">
            <v>3</v>
          </cell>
        </row>
        <row r="8">
          <cell r="E8" t="str">
            <v>0003</v>
          </cell>
          <cell r="F8">
            <v>0</v>
          </cell>
          <cell r="G8" t="e">
            <v>#N/A</v>
          </cell>
          <cell r="H8">
            <v>0</v>
          </cell>
          <cell r="I8">
            <v>0</v>
          </cell>
          <cell r="J8">
            <v>1</v>
          </cell>
          <cell r="K8" t="e">
            <v>#N/A</v>
          </cell>
          <cell r="L8">
            <v>1</v>
          </cell>
          <cell r="M8">
            <v>1</v>
          </cell>
          <cell r="N8">
            <v>45</v>
          </cell>
          <cell r="O8">
            <v>0</v>
          </cell>
          <cell r="P8">
            <v>30</v>
          </cell>
          <cell r="Q8">
            <v>18</v>
          </cell>
          <cell r="R8">
            <v>0</v>
          </cell>
          <cell r="S8">
            <v>0</v>
          </cell>
          <cell r="T8">
            <v>0</v>
          </cell>
          <cell r="U8">
            <v>30</v>
          </cell>
          <cell r="V8">
            <v>45</v>
          </cell>
          <cell r="W8">
            <v>0</v>
          </cell>
          <cell r="X8">
            <v>30</v>
          </cell>
          <cell r="Y8">
            <v>18</v>
          </cell>
          <cell r="Z8">
            <v>0</v>
          </cell>
          <cell r="AA8">
            <v>0</v>
          </cell>
          <cell r="AB8">
            <v>0</v>
          </cell>
          <cell r="AC8">
            <v>60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18</v>
          </cell>
          <cell r="AI8">
            <v>0</v>
          </cell>
          <cell r="AJ8">
            <v>12</v>
          </cell>
          <cell r="AK8">
            <v>25.2</v>
          </cell>
          <cell r="AL8">
            <v>2</v>
          </cell>
          <cell r="AM8">
            <v>0</v>
          </cell>
          <cell r="AN8">
            <v>2</v>
          </cell>
          <cell r="AO8">
            <v>2</v>
          </cell>
        </row>
        <row r="9">
          <cell r="E9" t="str">
            <v>0003A</v>
          </cell>
          <cell r="F9" t="e">
            <v>#N/A</v>
          </cell>
          <cell r="G9">
            <v>0</v>
          </cell>
          <cell r="H9" t="e">
            <v>#N/A</v>
          </cell>
          <cell r="I9" t="e">
            <v>#N/A</v>
          </cell>
          <cell r="J9" t="e">
            <v>#N/A</v>
          </cell>
          <cell r="K9">
            <v>1</v>
          </cell>
          <cell r="L9" t="e">
            <v>#N/A</v>
          </cell>
          <cell r="M9" t="e">
            <v>#N/A</v>
          </cell>
          <cell r="N9">
            <v>0</v>
          </cell>
          <cell r="O9">
            <v>45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9</v>
          </cell>
          <cell r="AJ9">
            <v>0</v>
          </cell>
          <cell r="AK9">
            <v>0</v>
          </cell>
          <cell r="AL9">
            <v>0</v>
          </cell>
          <cell r="AM9">
            <v>3</v>
          </cell>
          <cell r="AN9">
            <v>0</v>
          </cell>
          <cell r="AO9">
            <v>0</v>
          </cell>
        </row>
        <row r="10">
          <cell r="E10" t="str">
            <v>0003B</v>
          </cell>
          <cell r="F10" t="e">
            <v>#N/A</v>
          </cell>
          <cell r="G10">
            <v>0</v>
          </cell>
          <cell r="H10" t="e">
            <v>#N/A</v>
          </cell>
          <cell r="I10" t="e">
            <v>#N/A</v>
          </cell>
          <cell r="J10" t="e">
            <v>#N/A</v>
          </cell>
          <cell r="K10">
            <v>1</v>
          </cell>
          <cell r="L10" t="e">
            <v>#N/A</v>
          </cell>
          <cell r="M10" t="e">
            <v>#N/A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45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</v>
          </cell>
          <cell r="AJ10">
            <v>0</v>
          </cell>
          <cell r="AK10">
            <v>0</v>
          </cell>
          <cell r="AL10">
            <v>0</v>
          </cell>
          <cell r="AM10">
            <v>3</v>
          </cell>
          <cell r="AN10">
            <v>0</v>
          </cell>
          <cell r="AO10">
            <v>0</v>
          </cell>
        </row>
        <row r="11">
          <cell r="E11" t="str">
            <v>0004</v>
          </cell>
          <cell r="F11">
            <v>0</v>
          </cell>
          <cell r="G11">
            <v>99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60</v>
          </cell>
          <cell r="O11">
            <v>0</v>
          </cell>
          <cell r="P11">
            <v>45</v>
          </cell>
          <cell r="Q11">
            <v>20</v>
          </cell>
          <cell r="R11">
            <v>60</v>
          </cell>
          <cell r="S11">
            <v>0</v>
          </cell>
          <cell r="T11">
            <v>50</v>
          </cell>
          <cell r="U11">
            <v>20</v>
          </cell>
          <cell r="V11">
            <v>45</v>
          </cell>
          <cell r="W11">
            <v>0</v>
          </cell>
          <cell r="X11">
            <v>45</v>
          </cell>
          <cell r="Y11">
            <v>20</v>
          </cell>
          <cell r="Z11">
            <v>0</v>
          </cell>
          <cell r="AA11">
            <v>0</v>
          </cell>
          <cell r="AB11">
            <v>63</v>
          </cell>
          <cell r="AC11">
            <v>41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33</v>
          </cell>
          <cell r="AI11">
            <v>0</v>
          </cell>
          <cell r="AJ11">
            <v>40.6</v>
          </cell>
          <cell r="AK11">
            <v>20.2</v>
          </cell>
          <cell r="AL11">
            <v>3</v>
          </cell>
          <cell r="AM11">
            <v>3</v>
          </cell>
          <cell r="AN11">
            <v>3</v>
          </cell>
          <cell r="AO11">
            <v>3</v>
          </cell>
        </row>
        <row r="12">
          <cell r="E12" t="str">
            <v>0005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60</v>
          </cell>
          <cell r="O12">
            <v>45</v>
          </cell>
          <cell r="P12">
            <v>45</v>
          </cell>
          <cell r="Q12">
            <v>45</v>
          </cell>
          <cell r="R12">
            <v>60</v>
          </cell>
          <cell r="S12">
            <v>60</v>
          </cell>
          <cell r="T12">
            <v>50</v>
          </cell>
          <cell r="U12">
            <v>45</v>
          </cell>
          <cell r="V12">
            <v>60</v>
          </cell>
          <cell r="W12">
            <v>60</v>
          </cell>
          <cell r="X12">
            <v>45</v>
          </cell>
          <cell r="Y12">
            <v>45</v>
          </cell>
          <cell r="Z12">
            <v>120</v>
          </cell>
          <cell r="AA12">
            <v>120</v>
          </cell>
          <cell r="AB12">
            <v>63</v>
          </cell>
          <cell r="AC12">
            <v>90</v>
          </cell>
          <cell r="AD12">
            <v>120</v>
          </cell>
          <cell r="AE12">
            <v>120</v>
          </cell>
          <cell r="AF12">
            <v>120</v>
          </cell>
          <cell r="AG12">
            <v>120</v>
          </cell>
          <cell r="AH12">
            <v>84</v>
          </cell>
          <cell r="AI12">
            <v>81</v>
          </cell>
          <cell r="AJ12">
            <v>64.599999999999994</v>
          </cell>
          <cell r="AK12">
            <v>69</v>
          </cell>
          <cell r="AL12">
            <v>3</v>
          </cell>
          <cell r="AM12">
            <v>3</v>
          </cell>
          <cell r="AN12">
            <v>3</v>
          </cell>
          <cell r="AO12">
            <v>3</v>
          </cell>
        </row>
        <row r="13">
          <cell r="E13" t="str">
            <v>0006A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36</v>
          </cell>
          <cell r="O13">
            <v>60</v>
          </cell>
          <cell r="P13">
            <v>30</v>
          </cell>
          <cell r="Q13">
            <v>10</v>
          </cell>
          <cell r="R13">
            <v>36</v>
          </cell>
          <cell r="S13">
            <v>60</v>
          </cell>
          <cell r="T13">
            <v>30</v>
          </cell>
          <cell r="U13">
            <v>15</v>
          </cell>
          <cell r="V13">
            <v>30</v>
          </cell>
          <cell r="W13">
            <v>60</v>
          </cell>
          <cell r="X13">
            <v>30</v>
          </cell>
          <cell r="Y13">
            <v>10</v>
          </cell>
          <cell r="Z13">
            <v>120</v>
          </cell>
          <cell r="AA13">
            <v>120</v>
          </cell>
          <cell r="AB13">
            <v>38</v>
          </cell>
          <cell r="AC13">
            <v>30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44.4</v>
          </cell>
          <cell r="AI13">
            <v>60</v>
          </cell>
          <cell r="AJ13">
            <v>25.6</v>
          </cell>
          <cell r="AK13">
            <v>13</v>
          </cell>
          <cell r="AL13">
            <v>3</v>
          </cell>
          <cell r="AM13">
            <v>3</v>
          </cell>
          <cell r="AN13">
            <v>3</v>
          </cell>
          <cell r="AO13">
            <v>3</v>
          </cell>
        </row>
        <row r="14">
          <cell r="E14" t="str">
            <v>0006B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36</v>
          </cell>
          <cell r="O14">
            <v>60</v>
          </cell>
          <cell r="P14">
            <v>30</v>
          </cell>
          <cell r="Q14">
            <v>10</v>
          </cell>
          <cell r="R14">
            <v>36</v>
          </cell>
          <cell r="S14">
            <v>60</v>
          </cell>
          <cell r="T14">
            <v>30</v>
          </cell>
          <cell r="U14">
            <v>15</v>
          </cell>
          <cell r="V14">
            <v>30</v>
          </cell>
          <cell r="W14">
            <v>60</v>
          </cell>
          <cell r="X14">
            <v>30</v>
          </cell>
          <cell r="Y14">
            <v>10</v>
          </cell>
          <cell r="Z14">
            <v>120</v>
          </cell>
          <cell r="AA14">
            <v>120</v>
          </cell>
          <cell r="AB14">
            <v>38</v>
          </cell>
          <cell r="AC14">
            <v>30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44.4</v>
          </cell>
          <cell r="AI14">
            <v>60</v>
          </cell>
          <cell r="AJ14">
            <v>25.6</v>
          </cell>
          <cell r="AK14">
            <v>13</v>
          </cell>
          <cell r="AL14">
            <v>3</v>
          </cell>
          <cell r="AM14">
            <v>3</v>
          </cell>
          <cell r="AN14">
            <v>3</v>
          </cell>
          <cell r="AO14">
            <v>3</v>
          </cell>
        </row>
        <row r="15">
          <cell r="E15" t="str">
            <v>0007</v>
          </cell>
          <cell r="F15" t="e">
            <v>#N/A</v>
          </cell>
          <cell r="G15" t="e">
            <v>#N/A</v>
          </cell>
          <cell r="H15">
            <v>0</v>
          </cell>
          <cell r="I15">
            <v>0</v>
          </cell>
          <cell r="J15" t="e">
            <v>#N/A</v>
          </cell>
          <cell r="K15" t="e">
            <v>#N/A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30</v>
          </cell>
          <cell r="Q15">
            <v>15</v>
          </cell>
          <cell r="R15">
            <v>0</v>
          </cell>
          <cell r="S15">
            <v>0</v>
          </cell>
          <cell r="T15">
            <v>0</v>
          </cell>
          <cell r="U15">
            <v>30</v>
          </cell>
          <cell r="V15">
            <v>0</v>
          </cell>
          <cell r="W15">
            <v>0</v>
          </cell>
          <cell r="X15">
            <v>30</v>
          </cell>
          <cell r="Y15">
            <v>15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12</v>
          </cell>
          <cell r="AK15">
            <v>12</v>
          </cell>
          <cell r="AL15">
            <v>0</v>
          </cell>
          <cell r="AM15">
            <v>0</v>
          </cell>
          <cell r="AN15">
            <v>3</v>
          </cell>
          <cell r="AO15">
            <v>3</v>
          </cell>
        </row>
        <row r="16">
          <cell r="E16" t="str">
            <v>0007A</v>
          </cell>
          <cell r="F16">
            <v>0</v>
          </cell>
          <cell r="G16">
            <v>0</v>
          </cell>
          <cell r="H16" t="e">
            <v>#N/A</v>
          </cell>
          <cell r="I16" t="e">
            <v>#N/A</v>
          </cell>
          <cell r="J16">
            <v>1</v>
          </cell>
          <cell r="K16">
            <v>1</v>
          </cell>
          <cell r="L16" t="e">
            <v>#N/A</v>
          </cell>
          <cell r="M16" t="e">
            <v>#N/A</v>
          </cell>
          <cell r="N16">
            <v>60</v>
          </cell>
          <cell r="O16">
            <v>60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12</v>
          </cell>
          <cell r="AI16">
            <v>12</v>
          </cell>
          <cell r="AJ16">
            <v>0</v>
          </cell>
          <cell r="AK16">
            <v>0</v>
          </cell>
          <cell r="AL16">
            <v>2</v>
          </cell>
          <cell r="AM16">
            <v>2</v>
          </cell>
          <cell r="AN16">
            <v>0</v>
          </cell>
          <cell r="AO16">
            <v>0</v>
          </cell>
        </row>
        <row r="17">
          <cell r="E17" t="str">
            <v>0007B</v>
          </cell>
          <cell r="F17">
            <v>0</v>
          </cell>
          <cell r="G17">
            <v>0</v>
          </cell>
          <cell r="H17" t="e">
            <v>#N/A</v>
          </cell>
          <cell r="I17" t="e">
            <v>#N/A</v>
          </cell>
          <cell r="J17">
            <v>1</v>
          </cell>
          <cell r="K17">
            <v>1</v>
          </cell>
          <cell r="L17" t="e">
            <v>#N/A</v>
          </cell>
          <cell r="M17" t="e">
            <v>#N/A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60</v>
          </cell>
          <cell r="W17">
            <v>60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12</v>
          </cell>
          <cell r="AI17">
            <v>12</v>
          </cell>
          <cell r="AJ17">
            <v>0</v>
          </cell>
          <cell r="AK17">
            <v>0</v>
          </cell>
          <cell r="AL17">
            <v>2</v>
          </cell>
          <cell r="AM17">
            <v>2</v>
          </cell>
          <cell r="AN17">
            <v>0</v>
          </cell>
          <cell r="AO17">
            <v>0</v>
          </cell>
        </row>
        <row r="18">
          <cell r="E18" t="str">
            <v>0008</v>
          </cell>
          <cell r="F18">
            <v>0</v>
          </cell>
          <cell r="G18">
            <v>99</v>
          </cell>
          <cell r="H18">
            <v>0</v>
          </cell>
          <cell r="I18">
            <v>0</v>
          </cell>
          <cell r="J18">
            <v>1</v>
          </cell>
          <cell r="K18">
            <v>0</v>
          </cell>
          <cell r="L18">
            <v>1</v>
          </cell>
          <cell r="M18">
            <v>1</v>
          </cell>
          <cell r="N18">
            <v>36</v>
          </cell>
          <cell r="O18">
            <v>0</v>
          </cell>
          <cell r="P18">
            <v>30</v>
          </cell>
          <cell r="Q18">
            <v>60</v>
          </cell>
          <cell r="R18">
            <v>36</v>
          </cell>
          <cell r="S18">
            <v>0</v>
          </cell>
          <cell r="T18">
            <v>30</v>
          </cell>
          <cell r="U18">
            <v>60</v>
          </cell>
          <cell r="V18">
            <v>36</v>
          </cell>
          <cell r="W18">
            <v>0</v>
          </cell>
          <cell r="X18">
            <v>30</v>
          </cell>
          <cell r="Y18">
            <v>60</v>
          </cell>
          <cell r="Z18">
            <v>72</v>
          </cell>
          <cell r="AA18">
            <v>0</v>
          </cell>
          <cell r="AB18">
            <v>38</v>
          </cell>
          <cell r="AC18">
            <v>60</v>
          </cell>
          <cell r="AD18">
            <v>120</v>
          </cell>
          <cell r="AE18">
            <v>0</v>
          </cell>
          <cell r="AF18">
            <v>120</v>
          </cell>
          <cell r="AG18">
            <v>120</v>
          </cell>
          <cell r="AH18">
            <v>60</v>
          </cell>
          <cell r="AI18">
            <v>0</v>
          </cell>
          <cell r="AJ18">
            <v>49.6</v>
          </cell>
          <cell r="AK18">
            <v>72</v>
          </cell>
          <cell r="AL18">
            <v>3</v>
          </cell>
          <cell r="AM18">
            <v>3</v>
          </cell>
          <cell r="AN18">
            <v>3</v>
          </cell>
          <cell r="AO18">
            <v>3</v>
          </cell>
        </row>
        <row r="19">
          <cell r="E19" t="str">
            <v>0009</v>
          </cell>
          <cell r="F19">
            <v>0</v>
          </cell>
          <cell r="G19">
            <v>99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60</v>
          </cell>
          <cell r="O19">
            <v>0</v>
          </cell>
          <cell r="P19">
            <v>60</v>
          </cell>
          <cell r="Q19">
            <v>60</v>
          </cell>
          <cell r="R19">
            <v>90</v>
          </cell>
          <cell r="S19">
            <v>0</v>
          </cell>
          <cell r="T19">
            <v>90</v>
          </cell>
          <cell r="U19">
            <v>90</v>
          </cell>
          <cell r="V19">
            <v>60</v>
          </cell>
          <cell r="W19">
            <v>0</v>
          </cell>
          <cell r="X19">
            <v>60</v>
          </cell>
          <cell r="Y19">
            <v>60</v>
          </cell>
          <cell r="Z19">
            <v>120</v>
          </cell>
          <cell r="AA19">
            <v>0</v>
          </cell>
          <cell r="AB19">
            <v>113</v>
          </cell>
          <cell r="AC19">
            <v>120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66</v>
          </cell>
          <cell r="AI19">
            <v>0</v>
          </cell>
          <cell r="AJ19">
            <v>64.599999999999994</v>
          </cell>
          <cell r="AK19">
            <v>66</v>
          </cell>
          <cell r="AL19">
            <v>3</v>
          </cell>
          <cell r="AM19">
            <v>3</v>
          </cell>
          <cell r="AN19">
            <v>3</v>
          </cell>
          <cell r="AO19">
            <v>3</v>
          </cell>
        </row>
        <row r="20">
          <cell r="E20" t="str">
            <v>0010</v>
          </cell>
          <cell r="F20">
            <v>0</v>
          </cell>
          <cell r="G20">
            <v>99</v>
          </cell>
          <cell r="H20">
            <v>0</v>
          </cell>
          <cell r="I20">
            <v>0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90</v>
          </cell>
          <cell r="O20">
            <v>0</v>
          </cell>
          <cell r="P20">
            <v>60</v>
          </cell>
          <cell r="Q20">
            <v>90</v>
          </cell>
          <cell r="R20">
            <v>90</v>
          </cell>
          <cell r="S20">
            <v>0</v>
          </cell>
          <cell r="T20">
            <v>90</v>
          </cell>
          <cell r="U20">
            <v>90</v>
          </cell>
          <cell r="V20">
            <v>60</v>
          </cell>
          <cell r="W20">
            <v>0</v>
          </cell>
          <cell r="X20">
            <v>60</v>
          </cell>
          <cell r="Y20">
            <v>90</v>
          </cell>
          <cell r="Z20">
            <v>0</v>
          </cell>
          <cell r="AA20">
            <v>0</v>
          </cell>
          <cell r="AB20">
            <v>113</v>
          </cell>
          <cell r="AC20">
            <v>120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48</v>
          </cell>
          <cell r="AI20">
            <v>0</v>
          </cell>
          <cell r="AJ20">
            <v>64.599999999999994</v>
          </cell>
          <cell r="AK20">
            <v>78</v>
          </cell>
          <cell r="AL20">
            <v>3</v>
          </cell>
          <cell r="AM20">
            <v>3</v>
          </cell>
          <cell r="AN20">
            <v>3</v>
          </cell>
          <cell r="AO20">
            <v>3</v>
          </cell>
        </row>
        <row r="21">
          <cell r="E21" t="str">
            <v>0011A</v>
          </cell>
          <cell r="F21">
            <v>0</v>
          </cell>
          <cell r="G21">
            <v>0</v>
          </cell>
          <cell r="H21">
            <v>0</v>
          </cell>
          <cell r="I21">
            <v>99</v>
          </cell>
          <cell r="J21">
            <v>1</v>
          </cell>
          <cell r="K21">
            <v>1</v>
          </cell>
          <cell r="L21">
            <v>1</v>
          </cell>
          <cell r="M21">
            <v>0</v>
          </cell>
          <cell r="N21">
            <v>45</v>
          </cell>
          <cell r="O21">
            <v>30</v>
          </cell>
          <cell r="P21">
            <v>30</v>
          </cell>
          <cell r="Q21">
            <v>0</v>
          </cell>
          <cell r="R21">
            <v>60</v>
          </cell>
          <cell r="S21">
            <v>60</v>
          </cell>
          <cell r="T21">
            <v>60</v>
          </cell>
          <cell r="U21">
            <v>0</v>
          </cell>
          <cell r="V21">
            <v>36</v>
          </cell>
          <cell r="W21">
            <v>30</v>
          </cell>
          <cell r="X21">
            <v>30</v>
          </cell>
          <cell r="Y21">
            <v>0</v>
          </cell>
          <cell r="Z21">
            <v>0</v>
          </cell>
          <cell r="AA21">
            <v>120</v>
          </cell>
          <cell r="AB21">
            <v>75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28.2</v>
          </cell>
          <cell r="AI21">
            <v>48</v>
          </cell>
          <cell r="AJ21">
            <v>39</v>
          </cell>
          <cell r="AK21">
            <v>0</v>
          </cell>
          <cell r="AL21">
            <v>3</v>
          </cell>
          <cell r="AM21">
            <v>3</v>
          </cell>
          <cell r="AN21">
            <v>3</v>
          </cell>
          <cell r="AO21">
            <v>3</v>
          </cell>
        </row>
        <row r="22">
          <cell r="E22" t="str">
            <v>0011B</v>
          </cell>
          <cell r="F22">
            <v>0</v>
          </cell>
          <cell r="G22">
            <v>0</v>
          </cell>
          <cell r="H22">
            <v>0</v>
          </cell>
          <cell r="I22">
            <v>99</v>
          </cell>
          <cell r="J22">
            <v>1</v>
          </cell>
          <cell r="K22">
            <v>1</v>
          </cell>
          <cell r="L22">
            <v>1</v>
          </cell>
          <cell r="M22">
            <v>0</v>
          </cell>
          <cell r="N22">
            <v>45</v>
          </cell>
          <cell r="O22">
            <v>30</v>
          </cell>
          <cell r="P22">
            <v>30</v>
          </cell>
          <cell r="Q22">
            <v>0</v>
          </cell>
          <cell r="R22">
            <v>60</v>
          </cell>
          <cell r="S22">
            <v>60</v>
          </cell>
          <cell r="T22">
            <v>60</v>
          </cell>
          <cell r="U22">
            <v>0</v>
          </cell>
          <cell r="V22">
            <v>36</v>
          </cell>
          <cell r="W22">
            <v>30</v>
          </cell>
          <cell r="X22">
            <v>30</v>
          </cell>
          <cell r="Y22">
            <v>0</v>
          </cell>
          <cell r="Z22">
            <v>0</v>
          </cell>
          <cell r="AA22">
            <v>120</v>
          </cell>
          <cell r="AB22">
            <v>75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28.2</v>
          </cell>
          <cell r="AI22">
            <v>48</v>
          </cell>
          <cell r="AJ22">
            <v>39</v>
          </cell>
          <cell r="AK22">
            <v>0</v>
          </cell>
          <cell r="AL22">
            <v>3</v>
          </cell>
          <cell r="AM22">
            <v>3</v>
          </cell>
          <cell r="AN22">
            <v>3</v>
          </cell>
          <cell r="AO22">
            <v>3</v>
          </cell>
        </row>
        <row r="23">
          <cell r="E23" t="str">
            <v>0012</v>
          </cell>
          <cell r="F23" t="e">
            <v>#N/A</v>
          </cell>
          <cell r="G23" t="e">
            <v>#N/A</v>
          </cell>
          <cell r="H23">
            <v>99</v>
          </cell>
          <cell r="I23">
            <v>99</v>
          </cell>
          <cell r="J23" t="e">
            <v>#N/A</v>
          </cell>
          <cell r="K23" t="e">
            <v>#N/A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3</v>
          </cell>
          <cell r="AO23">
            <v>3</v>
          </cell>
        </row>
        <row r="24">
          <cell r="E24" t="str">
            <v>0013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45</v>
          </cell>
          <cell r="O24">
            <v>45</v>
          </cell>
          <cell r="P24">
            <v>45</v>
          </cell>
          <cell r="Q24">
            <v>45</v>
          </cell>
          <cell r="R24">
            <v>72</v>
          </cell>
          <cell r="S24">
            <v>60</v>
          </cell>
          <cell r="T24">
            <v>72</v>
          </cell>
          <cell r="U24">
            <v>72</v>
          </cell>
          <cell r="V24">
            <v>60</v>
          </cell>
          <cell r="W24">
            <v>60</v>
          </cell>
          <cell r="X24">
            <v>45</v>
          </cell>
          <cell r="Y24">
            <v>45</v>
          </cell>
          <cell r="Z24">
            <v>90</v>
          </cell>
          <cell r="AA24">
            <v>120</v>
          </cell>
          <cell r="AB24">
            <v>90</v>
          </cell>
          <cell r="AC24">
            <v>120</v>
          </cell>
          <cell r="AD24">
            <v>60</v>
          </cell>
          <cell r="AE24">
            <v>60</v>
          </cell>
          <cell r="AF24">
            <v>60</v>
          </cell>
          <cell r="AG24">
            <v>60</v>
          </cell>
          <cell r="AH24">
            <v>65.400000000000006</v>
          </cell>
          <cell r="AI24">
            <v>69</v>
          </cell>
          <cell r="AJ24">
            <v>62.4</v>
          </cell>
          <cell r="AK24">
            <v>68.400000000000006</v>
          </cell>
          <cell r="AL24">
            <v>3</v>
          </cell>
          <cell r="AM24">
            <v>3</v>
          </cell>
          <cell r="AN24">
            <v>3</v>
          </cell>
          <cell r="AO24">
            <v>3</v>
          </cell>
        </row>
        <row r="25">
          <cell r="E25" t="str">
            <v>0014</v>
          </cell>
          <cell r="F25">
            <v>0</v>
          </cell>
          <cell r="G25">
            <v>99</v>
          </cell>
          <cell r="H25">
            <v>0</v>
          </cell>
          <cell r="I25">
            <v>0</v>
          </cell>
          <cell r="J25">
            <v>1</v>
          </cell>
          <cell r="K25">
            <v>0</v>
          </cell>
          <cell r="L25">
            <v>1</v>
          </cell>
          <cell r="M25">
            <v>1</v>
          </cell>
          <cell r="N25">
            <v>45</v>
          </cell>
          <cell r="O25">
            <v>0</v>
          </cell>
          <cell r="P25">
            <v>45</v>
          </cell>
          <cell r="Q25">
            <v>30</v>
          </cell>
          <cell r="R25">
            <v>60</v>
          </cell>
          <cell r="S25">
            <v>0</v>
          </cell>
          <cell r="T25">
            <v>60</v>
          </cell>
          <cell r="U25">
            <v>45</v>
          </cell>
          <cell r="V25">
            <v>60</v>
          </cell>
          <cell r="W25">
            <v>0</v>
          </cell>
          <cell r="X25">
            <v>45</v>
          </cell>
          <cell r="Y25">
            <v>30</v>
          </cell>
          <cell r="Z25">
            <v>120</v>
          </cell>
          <cell r="AA25">
            <v>0</v>
          </cell>
          <cell r="AB25">
            <v>75</v>
          </cell>
          <cell r="AC25">
            <v>92</v>
          </cell>
          <cell r="AD25">
            <v>120</v>
          </cell>
          <cell r="AE25">
            <v>0</v>
          </cell>
          <cell r="AF25">
            <v>120</v>
          </cell>
          <cell r="AG25">
            <v>120</v>
          </cell>
          <cell r="AH25">
            <v>81</v>
          </cell>
          <cell r="AI25">
            <v>0</v>
          </cell>
          <cell r="AJ25">
            <v>69</v>
          </cell>
          <cell r="AK25">
            <v>63.4</v>
          </cell>
          <cell r="AL25">
            <v>3</v>
          </cell>
          <cell r="AM25">
            <v>3</v>
          </cell>
          <cell r="AN25">
            <v>3</v>
          </cell>
          <cell r="AO25">
            <v>3</v>
          </cell>
        </row>
        <row r="26">
          <cell r="E26" t="str">
            <v>0015A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25</v>
          </cell>
          <cell r="O26">
            <v>26</v>
          </cell>
          <cell r="P26">
            <v>25</v>
          </cell>
          <cell r="Q26">
            <v>15</v>
          </cell>
          <cell r="R26">
            <v>30</v>
          </cell>
          <cell r="S26">
            <v>30</v>
          </cell>
          <cell r="T26">
            <v>30</v>
          </cell>
          <cell r="U26">
            <v>15</v>
          </cell>
          <cell r="V26">
            <v>30</v>
          </cell>
          <cell r="W26">
            <v>30</v>
          </cell>
          <cell r="X26">
            <v>25</v>
          </cell>
          <cell r="Y26">
            <v>15</v>
          </cell>
          <cell r="Z26">
            <v>90</v>
          </cell>
          <cell r="AA26">
            <v>120</v>
          </cell>
          <cell r="AB26">
            <v>38</v>
          </cell>
          <cell r="AC26">
            <v>40</v>
          </cell>
          <cell r="AD26">
            <v>60</v>
          </cell>
          <cell r="AE26">
            <v>60</v>
          </cell>
          <cell r="AF26">
            <v>60</v>
          </cell>
          <cell r="AG26">
            <v>60</v>
          </cell>
          <cell r="AH26">
            <v>47</v>
          </cell>
          <cell r="AI26">
            <v>53.2</v>
          </cell>
          <cell r="AJ26">
            <v>35.6</v>
          </cell>
          <cell r="AK26">
            <v>29</v>
          </cell>
          <cell r="AL26">
            <v>3</v>
          </cell>
          <cell r="AM26">
            <v>3</v>
          </cell>
          <cell r="AN26">
            <v>3</v>
          </cell>
          <cell r="AO26">
            <v>3</v>
          </cell>
        </row>
        <row r="27">
          <cell r="E27" t="str">
            <v>0015B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25</v>
          </cell>
          <cell r="O27">
            <v>26</v>
          </cell>
          <cell r="P27">
            <v>25</v>
          </cell>
          <cell r="Q27">
            <v>15</v>
          </cell>
          <cell r="R27">
            <v>30</v>
          </cell>
          <cell r="S27">
            <v>30</v>
          </cell>
          <cell r="T27">
            <v>30</v>
          </cell>
          <cell r="U27">
            <v>15</v>
          </cell>
          <cell r="V27">
            <v>30</v>
          </cell>
          <cell r="W27">
            <v>30</v>
          </cell>
          <cell r="X27">
            <v>25</v>
          </cell>
          <cell r="Y27">
            <v>15</v>
          </cell>
          <cell r="Z27">
            <v>90</v>
          </cell>
          <cell r="AA27">
            <v>120</v>
          </cell>
          <cell r="AB27">
            <v>38</v>
          </cell>
          <cell r="AC27">
            <v>30</v>
          </cell>
          <cell r="AD27">
            <v>60</v>
          </cell>
          <cell r="AE27">
            <v>60</v>
          </cell>
          <cell r="AF27">
            <v>60</v>
          </cell>
          <cell r="AG27">
            <v>60</v>
          </cell>
          <cell r="AH27">
            <v>47</v>
          </cell>
          <cell r="AI27">
            <v>53.2</v>
          </cell>
          <cell r="AJ27">
            <v>35.6</v>
          </cell>
          <cell r="AK27">
            <v>27</v>
          </cell>
          <cell r="AL27">
            <v>3</v>
          </cell>
          <cell r="AM27">
            <v>3</v>
          </cell>
          <cell r="AN27">
            <v>3</v>
          </cell>
          <cell r="AO27">
            <v>3</v>
          </cell>
        </row>
        <row r="28">
          <cell r="E28" t="str">
            <v>0016</v>
          </cell>
          <cell r="F28">
            <v>0</v>
          </cell>
          <cell r="G28">
            <v>99</v>
          </cell>
          <cell r="H28">
            <v>0</v>
          </cell>
          <cell r="I28">
            <v>0</v>
          </cell>
          <cell r="J28">
            <v>1</v>
          </cell>
          <cell r="K28">
            <v>0</v>
          </cell>
          <cell r="L28">
            <v>1</v>
          </cell>
          <cell r="M28">
            <v>1</v>
          </cell>
          <cell r="N28">
            <v>90</v>
          </cell>
          <cell r="O28">
            <v>0</v>
          </cell>
          <cell r="P28">
            <v>60</v>
          </cell>
          <cell r="Q28">
            <v>30</v>
          </cell>
          <cell r="R28">
            <v>60</v>
          </cell>
          <cell r="S28">
            <v>0</v>
          </cell>
          <cell r="T28">
            <v>50</v>
          </cell>
          <cell r="U28">
            <v>30</v>
          </cell>
          <cell r="V28">
            <v>60</v>
          </cell>
          <cell r="W28">
            <v>0</v>
          </cell>
          <cell r="X28">
            <v>60</v>
          </cell>
          <cell r="Y28">
            <v>30</v>
          </cell>
          <cell r="Z28">
            <v>0</v>
          </cell>
          <cell r="AA28">
            <v>0</v>
          </cell>
          <cell r="AB28">
            <v>63</v>
          </cell>
          <cell r="AC28">
            <v>60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42</v>
          </cell>
          <cell r="AI28">
            <v>0</v>
          </cell>
          <cell r="AJ28">
            <v>46.6</v>
          </cell>
          <cell r="AK28">
            <v>30</v>
          </cell>
          <cell r="AL28">
            <v>3</v>
          </cell>
          <cell r="AM28">
            <v>3</v>
          </cell>
          <cell r="AN28">
            <v>3</v>
          </cell>
          <cell r="AO28">
            <v>3</v>
          </cell>
        </row>
        <row r="29">
          <cell r="E29" t="str">
            <v>0017</v>
          </cell>
          <cell r="F29" t="e">
            <v>#N/A</v>
          </cell>
          <cell r="G29" t="e">
            <v>#N/A</v>
          </cell>
          <cell r="H29">
            <v>99</v>
          </cell>
          <cell r="I29">
            <v>99</v>
          </cell>
          <cell r="J29" t="e">
            <v>#N/A</v>
          </cell>
          <cell r="K29" t="e">
            <v>#N/A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3</v>
          </cell>
          <cell r="AO29">
            <v>3</v>
          </cell>
        </row>
        <row r="30">
          <cell r="E30" t="str">
            <v>0018</v>
          </cell>
          <cell r="F30">
            <v>0</v>
          </cell>
          <cell r="G30">
            <v>99</v>
          </cell>
          <cell r="H30">
            <v>0</v>
          </cell>
          <cell r="I30">
            <v>0</v>
          </cell>
          <cell r="J30">
            <v>1</v>
          </cell>
          <cell r="K30">
            <v>0</v>
          </cell>
          <cell r="L30">
            <v>1</v>
          </cell>
          <cell r="M30">
            <v>1</v>
          </cell>
          <cell r="N30">
            <v>90</v>
          </cell>
          <cell r="O30">
            <v>0</v>
          </cell>
          <cell r="P30">
            <v>60</v>
          </cell>
          <cell r="Q30">
            <v>60</v>
          </cell>
          <cell r="R30">
            <v>60</v>
          </cell>
          <cell r="S30">
            <v>0</v>
          </cell>
          <cell r="T30">
            <v>50</v>
          </cell>
          <cell r="U30">
            <v>60</v>
          </cell>
          <cell r="V30">
            <v>60</v>
          </cell>
          <cell r="W30">
            <v>0</v>
          </cell>
          <cell r="X30">
            <v>60</v>
          </cell>
          <cell r="Y30">
            <v>60</v>
          </cell>
          <cell r="Z30">
            <v>120</v>
          </cell>
          <cell r="AA30">
            <v>0</v>
          </cell>
          <cell r="AB30">
            <v>63</v>
          </cell>
          <cell r="AC30">
            <v>120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66</v>
          </cell>
          <cell r="AI30">
            <v>0</v>
          </cell>
          <cell r="AJ30">
            <v>46.6</v>
          </cell>
          <cell r="AK30">
            <v>60</v>
          </cell>
          <cell r="AL30">
            <v>3</v>
          </cell>
          <cell r="AM30">
            <v>3</v>
          </cell>
          <cell r="AN30">
            <v>3</v>
          </cell>
          <cell r="AO30">
            <v>3</v>
          </cell>
        </row>
        <row r="31">
          <cell r="E31" t="str">
            <v>0019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45</v>
          </cell>
          <cell r="O31">
            <v>45</v>
          </cell>
          <cell r="P31">
            <v>45</v>
          </cell>
          <cell r="Q31">
            <v>30</v>
          </cell>
          <cell r="R31">
            <v>60</v>
          </cell>
          <cell r="S31">
            <v>60</v>
          </cell>
          <cell r="T31">
            <v>60</v>
          </cell>
          <cell r="U31">
            <v>45</v>
          </cell>
          <cell r="V31">
            <v>60</v>
          </cell>
          <cell r="W31">
            <v>60</v>
          </cell>
          <cell r="X31">
            <v>45</v>
          </cell>
          <cell r="Y31">
            <v>30</v>
          </cell>
          <cell r="Z31">
            <v>120</v>
          </cell>
          <cell r="AA31">
            <v>120</v>
          </cell>
          <cell r="AB31">
            <v>75</v>
          </cell>
          <cell r="AC31">
            <v>90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57</v>
          </cell>
          <cell r="AI31">
            <v>57</v>
          </cell>
          <cell r="AJ31">
            <v>45</v>
          </cell>
          <cell r="AK31">
            <v>39</v>
          </cell>
          <cell r="AL31">
            <v>3</v>
          </cell>
          <cell r="AM31">
            <v>3</v>
          </cell>
          <cell r="AN31">
            <v>3</v>
          </cell>
          <cell r="AO31">
            <v>3</v>
          </cell>
        </row>
        <row r="32">
          <cell r="E32" t="str">
            <v>0020</v>
          </cell>
          <cell r="F32">
            <v>0</v>
          </cell>
          <cell r="G32">
            <v>99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1</v>
          </cell>
          <cell r="M32">
            <v>1</v>
          </cell>
          <cell r="N32">
            <v>45</v>
          </cell>
          <cell r="O32">
            <v>0</v>
          </cell>
          <cell r="P32">
            <v>45</v>
          </cell>
          <cell r="Q32">
            <v>30</v>
          </cell>
          <cell r="R32">
            <v>45</v>
          </cell>
          <cell r="S32">
            <v>0</v>
          </cell>
          <cell r="T32">
            <v>45</v>
          </cell>
          <cell r="U32">
            <v>45</v>
          </cell>
          <cell r="V32">
            <v>60</v>
          </cell>
          <cell r="W32">
            <v>0</v>
          </cell>
          <cell r="X32">
            <v>45</v>
          </cell>
          <cell r="Y32">
            <v>30</v>
          </cell>
          <cell r="Z32">
            <v>120</v>
          </cell>
          <cell r="AA32">
            <v>0</v>
          </cell>
          <cell r="AB32">
            <v>56</v>
          </cell>
          <cell r="AC32">
            <v>90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54</v>
          </cell>
          <cell r="AI32">
            <v>0</v>
          </cell>
          <cell r="AJ32">
            <v>38.200000000000003</v>
          </cell>
          <cell r="AK32">
            <v>39</v>
          </cell>
          <cell r="AL32">
            <v>3</v>
          </cell>
          <cell r="AM32">
            <v>3</v>
          </cell>
          <cell r="AN32">
            <v>3</v>
          </cell>
          <cell r="AO32">
            <v>3</v>
          </cell>
        </row>
        <row r="33">
          <cell r="E33" t="str">
            <v>0021</v>
          </cell>
          <cell r="F33">
            <v>0</v>
          </cell>
          <cell r="G33">
            <v>0</v>
          </cell>
          <cell r="H33">
            <v>0</v>
          </cell>
          <cell r="I33">
            <v>99</v>
          </cell>
          <cell r="J33">
            <v>1</v>
          </cell>
          <cell r="K33">
            <v>1</v>
          </cell>
          <cell r="L33">
            <v>1</v>
          </cell>
          <cell r="M33">
            <v>0</v>
          </cell>
          <cell r="N33">
            <v>23</v>
          </cell>
          <cell r="O33">
            <v>18</v>
          </cell>
          <cell r="P33">
            <v>23</v>
          </cell>
          <cell r="Q33">
            <v>0</v>
          </cell>
          <cell r="R33">
            <v>30</v>
          </cell>
          <cell r="S33">
            <v>30</v>
          </cell>
          <cell r="T33">
            <v>30</v>
          </cell>
          <cell r="U33">
            <v>0</v>
          </cell>
          <cell r="V33">
            <v>30</v>
          </cell>
          <cell r="W33">
            <v>30</v>
          </cell>
          <cell r="X33">
            <v>23</v>
          </cell>
          <cell r="Y33">
            <v>0</v>
          </cell>
          <cell r="Z33">
            <v>45</v>
          </cell>
          <cell r="AA33">
            <v>45</v>
          </cell>
          <cell r="AB33">
            <v>38</v>
          </cell>
          <cell r="AC33">
            <v>0</v>
          </cell>
          <cell r="AD33">
            <v>60</v>
          </cell>
          <cell r="AE33">
            <v>60</v>
          </cell>
          <cell r="AF33">
            <v>60</v>
          </cell>
          <cell r="AG33">
            <v>0</v>
          </cell>
          <cell r="AH33">
            <v>37.6</v>
          </cell>
          <cell r="AI33">
            <v>36.6</v>
          </cell>
          <cell r="AJ33">
            <v>34.799999999999997</v>
          </cell>
          <cell r="AK33">
            <v>0</v>
          </cell>
          <cell r="AL33">
            <v>3</v>
          </cell>
          <cell r="AM33">
            <v>3</v>
          </cell>
          <cell r="AN33">
            <v>3</v>
          </cell>
          <cell r="AO33">
            <v>3</v>
          </cell>
        </row>
        <row r="34">
          <cell r="E34" t="str">
            <v>0022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180</v>
          </cell>
          <cell r="O34">
            <v>60</v>
          </cell>
          <cell r="P34">
            <v>180</v>
          </cell>
          <cell r="Q34">
            <v>45</v>
          </cell>
          <cell r="R34">
            <v>60</v>
          </cell>
          <cell r="S34">
            <v>60</v>
          </cell>
          <cell r="T34">
            <v>60</v>
          </cell>
          <cell r="U34">
            <v>45</v>
          </cell>
          <cell r="V34">
            <v>60</v>
          </cell>
          <cell r="W34">
            <v>60</v>
          </cell>
          <cell r="X34">
            <v>180</v>
          </cell>
          <cell r="Y34">
            <v>45</v>
          </cell>
          <cell r="Z34">
            <v>0</v>
          </cell>
          <cell r="AA34">
            <v>120</v>
          </cell>
          <cell r="AB34">
            <v>75</v>
          </cell>
          <cell r="AC34">
            <v>92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60</v>
          </cell>
          <cell r="AI34">
            <v>60</v>
          </cell>
          <cell r="AJ34">
            <v>99</v>
          </cell>
          <cell r="AK34">
            <v>45.4</v>
          </cell>
          <cell r="AL34">
            <v>3</v>
          </cell>
          <cell r="AM34">
            <v>3</v>
          </cell>
          <cell r="AN34">
            <v>3</v>
          </cell>
          <cell r="AO34">
            <v>3</v>
          </cell>
        </row>
        <row r="35">
          <cell r="E35" t="str">
            <v>0023</v>
          </cell>
          <cell r="F35">
            <v>0</v>
          </cell>
          <cell r="G35">
            <v>0</v>
          </cell>
          <cell r="H35">
            <v>0</v>
          </cell>
          <cell r="I35">
            <v>99</v>
          </cell>
          <cell r="J35">
            <v>1</v>
          </cell>
          <cell r="K35">
            <v>1</v>
          </cell>
          <cell r="L35">
            <v>1</v>
          </cell>
          <cell r="M35">
            <v>0</v>
          </cell>
          <cell r="N35">
            <v>45</v>
          </cell>
          <cell r="O35">
            <v>23</v>
          </cell>
          <cell r="P35">
            <v>27</v>
          </cell>
          <cell r="Q35">
            <v>0</v>
          </cell>
          <cell r="R35">
            <v>45</v>
          </cell>
          <cell r="S35">
            <v>30</v>
          </cell>
          <cell r="T35">
            <v>30</v>
          </cell>
          <cell r="U35">
            <v>0</v>
          </cell>
          <cell r="V35">
            <v>45</v>
          </cell>
          <cell r="W35">
            <v>30</v>
          </cell>
          <cell r="X35">
            <v>27</v>
          </cell>
          <cell r="Y35">
            <v>0</v>
          </cell>
          <cell r="Z35">
            <v>90</v>
          </cell>
          <cell r="AA35">
            <v>120</v>
          </cell>
          <cell r="AB35">
            <v>38</v>
          </cell>
          <cell r="AC35">
            <v>0</v>
          </cell>
          <cell r="AD35">
            <v>60</v>
          </cell>
          <cell r="AE35">
            <v>60</v>
          </cell>
          <cell r="AF35">
            <v>60</v>
          </cell>
          <cell r="AG35">
            <v>0</v>
          </cell>
          <cell r="AH35">
            <v>57</v>
          </cell>
          <cell r="AI35">
            <v>52.6</v>
          </cell>
          <cell r="AJ35">
            <v>36.4</v>
          </cell>
          <cell r="AK35">
            <v>0</v>
          </cell>
          <cell r="AL35">
            <v>3</v>
          </cell>
          <cell r="AM35">
            <v>3</v>
          </cell>
          <cell r="AN35">
            <v>3</v>
          </cell>
          <cell r="AO35">
            <v>3</v>
          </cell>
        </row>
        <row r="36">
          <cell r="E36" t="str">
            <v>0024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90</v>
          </cell>
          <cell r="O36">
            <v>60</v>
          </cell>
          <cell r="P36">
            <v>90</v>
          </cell>
          <cell r="Q36">
            <v>30</v>
          </cell>
          <cell r="R36">
            <v>72</v>
          </cell>
          <cell r="S36">
            <v>60</v>
          </cell>
          <cell r="T36">
            <v>72</v>
          </cell>
          <cell r="U36">
            <v>45</v>
          </cell>
          <cell r="V36">
            <v>60</v>
          </cell>
          <cell r="W36">
            <v>60</v>
          </cell>
          <cell r="X36">
            <v>90</v>
          </cell>
          <cell r="Y36">
            <v>30</v>
          </cell>
          <cell r="Z36">
            <v>0</v>
          </cell>
          <cell r="AA36">
            <v>120</v>
          </cell>
          <cell r="AB36">
            <v>90</v>
          </cell>
          <cell r="AC36">
            <v>100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44.4</v>
          </cell>
          <cell r="AI36">
            <v>60</v>
          </cell>
          <cell r="AJ36">
            <v>68.400000000000006</v>
          </cell>
          <cell r="AK36">
            <v>41</v>
          </cell>
          <cell r="AL36">
            <v>3</v>
          </cell>
          <cell r="AM36">
            <v>3</v>
          </cell>
          <cell r="AN36">
            <v>3</v>
          </cell>
          <cell r="AO36">
            <v>3</v>
          </cell>
        </row>
        <row r="37">
          <cell r="E37" t="str">
            <v>0025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30</v>
          </cell>
          <cell r="O37">
            <v>36</v>
          </cell>
          <cell r="P37">
            <v>30</v>
          </cell>
          <cell r="Q37">
            <v>15</v>
          </cell>
          <cell r="R37">
            <v>60</v>
          </cell>
          <cell r="S37">
            <v>60</v>
          </cell>
          <cell r="T37">
            <v>60</v>
          </cell>
          <cell r="U37">
            <v>15</v>
          </cell>
          <cell r="V37">
            <v>60</v>
          </cell>
          <cell r="W37">
            <v>60</v>
          </cell>
          <cell r="X37">
            <v>30</v>
          </cell>
          <cell r="Y37">
            <v>15</v>
          </cell>
          <cell r="Z37">
            <v>0</v>
          </cell>
          <cell r="AA37">
            <v>120</v>
          </cell>
          <cell r="AB37">
            <v>75</v>
          </cell>
          <cell r="AC37">
            <v>30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30</v>
          </cell>
          <cell r="AI37">
            <v>55.2</v>
          </cell>
          <cell r="AJ37">
            <v>39</v>
          </cell>
          <cell r="AK37">
            <v>15</v>
          </cell>
          <cell r="AL37">
            <v>3</v>
          </cell>
          <cell r="AM37">
            <v>3</v>
          </cell>
          <cell r="AN37">
            <v>3</v>
          </cell>
          <cell r="AO37">
            <v>3</v>
          </cell>
        </row>
        <row r="38">
          <cell r="E38" t="str">
            <v>0026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30</v>
          </cell>
          <cell r="O38">
            <v>26</v>
          </cell>
          <cell r="P38">
            <v>30</v>
          </cell>
          <cell r="Q38">
            <v>20</v>
          </cell>
          <cell r="R38">
            <v>30</v>
          </cell>
          <cell r="S38">
            <v>30</v>
          </cell>
          <cell r="T38">
            <v>30</v>
          </cell>
          <cell r="U38">
            <v>20</v>
          </cell>
          <cell r="V38">
            <v>30</v>
          </cell>
          <cell r="W38">
            <v>30</v>
          </cell>
          <cell r="X38">
            <v>30</v>
          </cell>
          <cell r="Y38">
            <v>20</v>
          </cell>
          <cell r="Z38">
            <v>120</v>
          </cell>
          <cell r="AA38">
            <v>120</v>
          </cell>
          <cell r="AB38">
            <v>38</v>
          </cell>
          <cell r="AC38">
            <v>41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42</v>
          </cell>
          <cell r="AI38">
            <v>41.2</v>
          </cell>
          <cell r="AJ38">
            <v>25.6</v>
          </cell>
          <cell r="AK38">
            <v>20.2</v>
          </cell>
          <cell r="AL38">
            <v>3</v>
          </cell>
          <cell r="AM38">
            <v>3</v>
          </cell>
          <cell r="AN38">
            <v>3</v>
          </cell>
          <cell r="AO38">
            <v>3</v>
          </cell>
        </row>
        <row r="39">
          <cell r="E39" t="str">
            <v>0028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30</v>
          </cell>
          <cell r="O39">
            <v>30</v>
          </cell>
          <cell r="P39">
            <v>30</v>
          </cell>
          <cell r="Q39">
            <v>20</v>
          </cell>
          <cell r="R39">
            <v>60</v>
          </cell>
          <cell r="S39">
            <v>60</v>
          </cell>
          <cell r="T39">
            <v>60</v>
          </cell>
          <cell r="U39">
            <v>20</v>
          </cell>
          <cell r="V39">
            <v>45</v>
          </cell>
          <cell r="W39">
            <v>60</v>
          </cell>
          <cell r="X39">
            <v>30</v>
          </cell>
          <cell r="Y39">
            <v>20</v>
          </cell>
          <cell r="Z39">
            <v>120</v>
          </cell>
          <cell r="AA39">
            <v>120</v>
          </cell>
          <cell r="AB39">
            <v>75</v>
          </cell>
          <cell r="AC39">
            <v>41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51</v>
          </cell>
          <cell r="AI39">
            <v>54</v>
          </cell>
          <cell r="AJ39">
            <v>39</v>
          </cell>
          <cell r="AK39">
            <v>20.2</v>
          </cell>
          <cell r="AL39">
            <v>3</v>
          </cell>
          <cell r="AM39">
            <v>3</v>
          </cell>
          <cell r="AN39">
            <v>3</v>
          </cell>
          <cell r="AO39">
            <v>3</v>
          </cell>
        </row>
        <row r="40">
          <cell r="E40" t="str">
            <v>0029</v>
          </cell>
          <cell r="F40" t="e">
            <v>#N/A</v>
          </cell>
          <cell r="G40" t="e">
            <v>#N/A</v>
          </cell>
          <cell r="H40" t="e">
            <v>#N/A</v>
          </cell>
          <cell r="I40">
            <v>0</v>
          </cell>
          <cell r="J40" t="e">
            <v>#N/A</v>
          </cell>
          <cell r="K40" t="e">
            <v>#N/A</v>
          </cell>
          <cell r="L40" t="e">
            <v>#N/A</v>
          </cell>
          <cell r="M40">
            <v>1</v>
          </cell>
          <cell r="N40">
            <v>0</v>
          </cell>
          <cell r="O40">
            <v>0</v>
          </cell>
          <cell r="P40">
            <v>0</v>
          </cell>
          <cell r="Q40">
            <v>30</v>
          </cell>
          <cell r="R40">
            <v>0</v>
          </cell>
          <cell r="S40">
            <v>0</v>
          </cell>
          <cell r="T40">
            <v>0</v>
          </cell>
          <cell r="U40">
            <v>30</v>
          </cell>
          <cell r="V40">
            <v>0</v>
          </cell>
          <cell r="W40">
            <v>0</v>
          </cell>
          <cell r="X40">
            <v>0</v>
          </cell>
          <cell r="Y40">
            <v>30</v>
          </cell>
          <cell r="Z40">
            <v>0</v>
          </cell>
          <cell r="AA40">
            <v>0</v>
          </cell>
          <cell r="AB40">
            <v>0</v>
          </cell>
          <cell r="AC40">
            <v>60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30</v>
          </cell>
          <cell r="AL40">
            <v>0</v>
          </cell>
          <cell r="AM40">
            <v>0</v>
          </cell>
          <cell r="AN40">
            <v>0</v>
          </cell>
          <cell r="AO40">
            <v>3</v>
          </cell>
        </row>
        <row r="41">
          <cell r="E41" t="str">
            <v>0029A</v>
          </cell>
          <cell r="F41">
            <v>0</v>
          </cell>
          <cell r="G41">
            <v>0</v>
          </cell>
          <cell r="H41">
            <v>0</v>
          </cell>
          <cell r="I41" t="e">
            <v>#N/A</v>
          </cell>
          <cell r="J41">
            <v>1</v>
          </cell>
          <cell r="K41">
            <v>1</v>
          </cell>
          <cell r="L41">
            <v>1</v>
          </cell>
          <cell r="M41" t="e">
            <v>#N/A</v>
          </cell>
          <cell r="N41">
            <v>90</v>
          </cell>
          <cell r="O41">
            <v>180</v>
          </cell>
          <cell r="P41">
            <v>90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18</v>
          </cell>
          <cell r="AI41">
            <v>36</v>
          </cell>
          <cell r="AJ41">
            <v>18</v>
          </cell>
          <cell r="AK41">
            <v>0</v>
          </cell>
          <cell r="AL41">
            <v>3</v>
          </cell>
          <cell r="AM41">
            <v>3</v>
          </cell>
          <cell r="AN41">
            <v>3</v>
          </cell>
          <cell r="AO41">
            <v>0</v>
          </cell>
        </row>
        <row r="42">
          <cell r="E42" t="str">
            <v>0029B</v>
          </cell>
          <cell r="F42">
            <v>0</v>
          </cell>
          <cell r="G42">
            <v>0</v>
          </cell>
          <cell r="H42">
            <v>0</v>
          </cell>
          <cell r="I42" t="e">
            <v>#N/A</v>
          </cell>
          <cell r="J42">
            <v>1</v>
          </cell>
          <cell r="K42">
            <v>1</v>
          </cell>
          <cell r="L42">
            <v>1</v>
          </cell>
          <cell r="M42" t="e">
            <v>#N/A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90</v>
          </cell>
          <cell r="W42">
            <v>180</v>
          </cell>
          <cell r="X42">
            <v>90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18</v>
          </cell>
          <cell r="AI42">
            <v>36</v>
          </cell>
          <cell r="AJ42">
            <v>18</v>
          </cell>
          <cell r="AK42">
            <v>0</v>
          </cell>
          <cell r="AL42">
            <v>3</v>
          </cell>
          <cell r="AM42">
            <v>3</v>
          </cell>
          <cell r="AN42">
            <v>3</v>
          </cell>
          <cell r="AO42">
            <v>0</v>
          </cell>
        </row>
        <row r="43">
          <cell r="E43" t="str">
            <v>0030A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16</v>
          </cell>
          <cell r="O43">
            <v>13</v>
          </cell>
          <cell r="P43">
            <v>19</v>
          </cell>
          <cell r="Q43">
            <v>15</v>
          </cell>
          <cell r="R43">
            <v>17</v>
          </cell>
          <cell r="S43">
            <v>15</v>
          </cell>
          <cell r="T43">
            <v>17</v>
          </cell>
          <cell r="U43">
            <v>15</v>
          </cell>
          <cell r="V43">
            <v>16</v>
          </cell>
          <cell r="W43">
            <v>15</v>
          </cell>
          <cell r="X43">
            <v>19</v>
          </cell>
          <cell r="Y43">
            <v>15</v>
          </cell>
          <cell r="Z43">
            <v>40</v>
          </cell>
          <cell r="AA43">
            <v>40</v>
          </cell>
          <cell r="AB43">
            <v>21</v>
          </cell>
          <cell r="AC43">
            <v>30</v>
          </cell>
          <cell r="AD43">
            <v>60</v>
          </cell>
          <cell r="AE43">
            <v>60</v>
          </cell>
          <cell r="AF43">
            <v>60</v>
          </cell>
          <cell r="AG43">
            <v>60</v>
          </cell>
          <cell r="AH43">
            <v>29.8</v>
          </cell>
          <cell r="AI43">
            <v>28.6</v>
          </cell>
          <cell r="AJ43">
            <v>27.2</v>
          </cell>
          <cell r="AK43">
            <v>27</v>
          </cell>
          <cell r="AL43">
            <v>3</v>
          </cell>
          <cell r="AM43">
            <v>3</v>
          </cell>
          <cell r="AN43">
            <v>3</v>
          </cell>
          <cell r="AO43">
            <v>3</v>
          </cell>
        </row>
        <row r="44">
          <cell r="E44" t="str">
            <v>0030B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</v>
          </cell>
          <cell r="K44">
            <v>1</v>
          </cell>
          <cell r="L44">
            <v>1</v>
          </cell>
          <cell r="M44">
            <v>1</v>
          </cell>
          <cell r="N44">
            <v>16</v>
          </cell>
          <cell r="O44">
            <v>13</v>
          </cell>
          <cell r="P44">
            <v>19</v>
          </cell>
          <cell r="Q44">
            <v>15</v>
          </cell>
          <cell r="R44">
            <v>17</v>
          </cell>
          <cell r="S44">
            <v>15</v>
          </cell>
          <cell r="T44">
            <v>17</v>
          </cell>
          <cell r="U44">
            <v>15</v>
          </cell>
          <cell r="V44">
            <v>16</v>
          </cell>
          <cell r="W44">
            <v>15</v>
          </cell>
          <cell r="X44">
            <v>19</v>
          </cell>
          <cell r="Y44">
            <v>15</v>
          </cell>
          <cell r="Z44">
            <v>40</v>
          </cell>
          <cell r="AA44">
            <v>40</v>
          </cell>
          <cell r="AB44">
            <v>21</v>
          </cell>
          <cell r="AC44">
            <v>30</v>
          </cell>
          <cell r="AD44">
            <v>60</v>
          </cell>
          <cell r="AE44">
            <v>60</v>
          </cell>
          <cell r="AF44">
            <v>60</v>
          </cell>
          <cell r="AG44">
            <v>60</v>
          </cell>
          <cell r="AH44">
            <v>29.8</v>
          </cell>
          <cell r="AI44">
            <v>28.6</v>
          </cell>
          <cell r="AJ44">
            <v>27.2</v>
          </cell>
          <cell r="AK44">
            <v>27</v>
          </cell>
          <cell r="AL44">
            <v>3</v>
          </cell>
          <cell r="AM44">
            <v>3</v>
          </cell>
          <cell r="AN44">
            <v>3</v>
          </cell>
          <cell r="AO44">
            <v>3</v>
          </cell>
        </row>
        <row r="45">
          <cell r="E45" t="str">
            <v>0031A</v>
          </cell>
          <cell r="F45">
            <v>0</v>
          </cell>
          <cell r="G45">
            <v>99</v>
          </cell>
          <cell r="H45">
            <v>0</v>
          </cell>
          <cell r="I45">
            <v>0</v>
          </cell>
          <cell r="J45">
            <v>1</v>
          </cell>
          <cell r="K45">
            <v>0</v>
          </cell>
          <cell r="L45">
            <v>1</v>
          </cell>
          <cell r="M45">
            <v>1</v>
          </cell>
          <cell r="N45">
            <v>45</v>
          </cell>
          <cell r="O45">
            <v>0</v>
          </cell>
          <cell r="P45">
            <v>45</v>
          </cell>
          <cell r="Q45">
            <v>20</v>
          </cell>
          <cell r="R45">
            <v>60</v>
          </cell>
          <cell r="S45">
            <v>0</v>
          </cell>
          <cell r="T45">
            <v>60</v>
          </cell>
          <cell r="U45">
            <v>30</v>
          </cell>
          <cell r="V45">
            <v>36</v>
          </cell>
          <cell r="W45">
            <v>0</v>
          </cell>
          <cell r="X45">
            <v>45</v>
          </cell>
          <cell r="Y45">
            <v>20</v>
          </cell>
          <cell r="Z45">
            <v>120</v>
          </cell>
          <cell r="AA45">
            <v>0</v>
          </cell>
          <cell r="AB45">
            <v>75</v>
          </cell>
          <cell r="AC45">
            <v>90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52.2</v>
          </cell>
          <cell r="AI45">
            <v>0</v>
          </cell>
          <cell r="AJ45">
            <v>45</v>
          </cell>
          <cell r="AK45">
            <v>32</v>
          </cell>
          <cell r="AL45">
            <v>3</v>
          </cell>
          <cell r="AM45">
            <v>3</v>
          </cell>
          <cell r="AN45">
            <v>3</v>
          </cell>
          <cell r="AO45">
            <v>3</v>
          </cell>
        </row>
        <row r="46">
          <cell r="E46" t="str">
            <v>0031B</v>
          </cell>
          <cell r="F46">
            <v>0</v>
          </cell>
          <cell r="G46">
            <v>99</v>
          </cell>
          <cell r="H46">
            <v>0</v>
          </cell>
          <cell r="I46">
            <v>0</v>
          </cell>
          <cell r="J46">
            <v>1</v>
          </cell>
          <cell r="K46">
            <v>0</v>
          </cell>
          <cell r="L46">
            <v>1</v>
          </cell>
          <cell r="M46">
            <v>1</v>
          </cell>
          <cell r="N46">
            <v>45</v>
          </cell>
          <cell r="O46">
            <v>0</v>
          </cell>
          <cell r="P46">
            <v>45</v>
          </cell>
          <cell r="Q46">
            <v>20</v>
          </cell>
          <cell r="R46">
            <v>60</v>
          </cell>
          <cell r="S46">
            <v>0</v>
          </cell>
          <cell r="T46">
            <v>60</v>
          </cell>
          <cell r="U46">
            <v>30</v>
          </cell>
          <cell r="V46">
            <v>36</v>
          </cell>
          <cell r="W46">
            <v>0</v>
          </cell>
          <cell r="X46">
            <v>45</v>
          </cell>
          <cell r="Y46">
            <v>20</v>
          </cell>
          <cell r="Z46">
            <v>120</v>
          </cell>
          <cell r="AA46">
            <v>0</v>
          </cell>
          <cell r="AB46">
            <v>75</v>
          </cell>
          <cell r="AC46">
            <v>90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52.2</v>
          </cell>
          <cell r="AI46">
            <v>0</v>
          </cell>
          <cell r="AJ46">
            <v>45</v>
          </cell>
          <cell r="AK46">
            <v>32</v>
          </cell>
          <cell r="AL46">
            <v>3</v>
          </cell>
          <cell r="AM46">
            <v>3</v>
          </cell>
          <cell r="AN46">
            <v>3</v>
          </cell>
          <cell r="AO46">
            <v>3</v>
          </cell>
        </row>
        <row r="47">
          <cell r="E47" t="str">
            <v>0033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26</v>
          </cell>
          <cell r="O47">
            <v>23</v>
          </cell>
          <cell r="P47">
            <v>26</v>
          </cell>
          <cell r="Q47">
            <v>15</v>
          </cell>
          <cell r="R47">
            <v>23</v>
          </cell>
          <cell r="S47">
            <v>23</v>
          </cell>
          <cell r="T47">
            <v>23</v>
          </cell>
          <cell r="U47">
            <v>15</v>
          </cell>
          <cell r="V47">
            <v>30</v>
          </cell>
          <cell r="W47">
            <v>30</v>
          </cell>
          <cell r="X47">
            <v>26</v>
          </cell>
          <cell r="Y47">
            <v>15</v>
          </cell>
          <cell r="Z47">
            <v>0</v>
          </cell>
          <cell r="AA47">
            <v>0</v>
          </cell>
          <cell r="AB47">
            <v>29</v>
          </cell>
          <cell r="AC47">
            <v>30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15.8</v>
          </cell>
          <cell r="AI47">
            <v>15.2</v>
          </cell>
          <cell r="AJ47">
            <v>20.8</v>
          </cell>
          <cell r="AK47">
            <v>15</v>
          </cell>
          <cell r="AL47">
            <v>3</v>
          </cell>
          <cell r="AM47">
            <v>3</v>
          </cell>
          <cell r="AN47">
            <v>3</v>
          </cell>
          <cell r="AO47">
            <v>3</v>
          </cell>
        </row>
        <row r="48">
          <cell r="E48" t="str">
            <v>0034A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>
            <v>30</v>
          </cell>
          <cell r="O48">
            <v>45</v>
          </cell>
          <cell r="P48">
            <v>23</v>
          </cell>
          <cell r="Q48">
            <v>10</v>
          </cell>
          <cell r="R48">
            <v>45</v>
          </cell>
          <cell r="S48">
            <v>45</v>
          </cell>
          <cell r="T48">
            <v>30</v>
          </cell>
          <cell r="U48">
            <v>15</v>
          </cell>
          <cell r="V48">
            <v>30</v>
          </cell>
          <cell r="W48">
            <v>60</v>
          </cell>
          <cell r="X48">
            <v>23</v>
          </cell>
          <cell r="Y48">
            <v>10</v>
          </cell>
          <cell r="Z48">
            <v>0</v>
          </cell>
          <cell r="AA48">
            <v>120</v>
          </cell>
          <cell r="AB48">
            <v>38</v>
          </cell>
          <cell r="AC48">
            <v>31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21</v>
          </cell>
          <cell r="AI48">
            <v>54</v>
          </cell>
          <cell r="AJ48">
            <v>22.8</v>
          </cell>
          <cell r="AK48">
            <v>13.2</v>
          </cell>
          <cell r="AL48">
            <v>3</v>
          </cell>
          <cell r="AM48">
            <v>3</v>
          </cell>
          <cell r="AN48">
            <v>3</v>
          </cell>
          <cell r="AO48">
            <v>3</v>
          </cell>
        </row>
        <row r="49">
          <cell r="E49" t="str">
            <v>0034B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>
            <v>23</v>
          </cell>
          <cell r="O49">
            <v>45</v>
          </cell>
          <cell r="P49">
            <v>23</v>
          </cell>
          <cell r="Q49">
            <v>10</v>
          </cell>
          <cell r="R49">
            <v>30</v>
          </cell>
          <cell r="S49">
            <v>45</v>
          </cell>
          <cell r="T49">
            <v>30</v>
          </cell>
          <cell r="U49">
            <v>15</v>
          </cell>
          <cell r="V49">
            <v>30</v>
          </cell>
          <cell r="W49">
            <v>60</v>
          </cell>
          <cell r="X49">
            <v>23</v>
          </cell>
          <cell r="Y49">
            <v>10</v>
          </cell>
          <cell r="Z49">
            <v>0</v>
          </cell>
          <cell r="AA49">
            <v>120</v>
          </cell>
          <cell r="AB49">
            <v>38</v>
          </cell>
          <cell r="AC49">
            <v>31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16.600000000000001</v>
          </cell>
          <cell r="AI49">
            <v>54</v>
          </cell>
          <cell r="AJ49">
            <v>22.8</v>
          </cell>
          <cell r="AK49">
            <v>13.2</v>
          </cell>
          <cell r="AL49">
            <v>3</v>
          </cell>
          <cell r="AM49">
            <v>3</v>
          </cell>
          <cell r="AN49">
            <v>3</v>
          </cell>
          <cell r="AO49">
            <v>3</v>
          </cell>
        </row>
        <row r="50">
          <cell r="E50" t="str">
            <v>0036A</v>
          </cell>
          <cell r="F50">
            <v>0</v>
          </cell>
          <cell r="G50">
            <v>99</v>
          </cell>
          <cell r="H50">
            <v>0</v>
          </cell>
          <cell r="I50">
            <v>0</v>
          </cell>
          <cell r="J50">
            <v>1</v>
          </cell>
          <cell r="K50">
            <v>0</v>
          </cell>
          <cell r="L50">
            <v>1</v>
          </cell>
          <cell r="M50">
            <v>1</v>
          </cell>
          <cell r="N50">
            <v>45</v>
          </cell>
          <cell r="O50">
            <v>0</v>
          </cell>
          <cell r="P50">
            <v>45</v>
          </cell>
          <cell r="Q50">
            <v>10</v>
          </cell>
          <cell r="R50">
            <v>32</v>
          </cell>
          <cell r="S50">
            <v>0</v>
          </cell>
          <cell r="T50">
            <v>32</v>
          </cell>
          <cell r="U50">
            <v>15</v>
          </cell>
          <cell r="V50">
            <v>30</v>
          </cell>
          <cell r="W50">
            <v>0</v>
          </cell>
          <cell r="X50">
            <v>45</v>
          </cell>
          <cell r="Y50">
            <v>10</v>
          </cell>
          <cell r="Z50">
            <v>0</v>
          </cell>
          <cell r="AA50">
            <v>0</v>
          </cell>
          <cell r="AB50">
            <v>40</v>
          </cell>
          <cell r="AC50">
            <v>31</v>
          </cell>
          <cell r="AD50">
            <v>0</v>
          </cell>
          <cell r="AE50">
            <v>0</v>
          </cell>
          <cell r="AF50">
            <v>60</v>
          </cell>
          <cell r="AG50">
            <v>60</v>
          </cell>
          <cell r="AH50">
            <v>21.4</v>
          </cell>
          <cell r="AI50">
            <v>0</v>
          </cell>
          <cell r="AJ50">
            <v>44.4</v>
          </cell>
          <cell r="AK50">
            <v>25.2</v>
          </cell>
          <cell r="AL50">
            <v>3</v>
          </cell>
          <cell r="AM50">
            <v>3</v>
          </cell>
          <cell r="AN50">
            <v>3</v>
          </cell>
          <cell r="AO50">
            <v>3</v>
          </cell>
        </row>
        <row r="51">
          <cell r="E51" t="str">
            <v>0036B</v>
          </cell>
          <cell r="F51">
            <v>0</v>
          </cell>
          <cell r="G51">
            <v>99</v>
          </cell>
          <cell r="H51">
            <v>0</v>
          </cell>
          <cell r="I51">
            <v>0</v>
          </cell>
          <cell r="J51">
            <v>1</v>
          </cell>
          <cell r="K51">
            <v>0</v>
          </cell>
          <cell r="L51">
            <v>1</v>
          </cell>
          <cell r="M51">
            <v>1</v>
          </cell>
          <cell r="N51">
            <v>45</v>
          </cell>
          <cell r="O51">
            <v>0</v>
          </cell>
          <cell r="P51">
            <v>45</v>
          </cell>
          <cell r="Q51">
            <v>10</v>
          </cell>
          <cell r="R51">
            <v>32</v>
          </cell>
          <cell r="S51">
            <v>0</v>
          </cell>
          <cell r="T51">
            <v>32</v>
          </cell>
          <cell r="U51">
            <v>15</v>
          </cell>
          <cell r="V51">
            <v>30</v>
          </cell>
          <cell r="W51">
            <v>0</v>
          </cell>
          <cell r="X51">
            <v>45</v>
          </cell>
          <cell r="Y51">
            <v>10</v>
          </cell>
          <cell r="Z51">
            <v>0</v>
          </cell>
          <cell r="AA51">
            <v>0</v>
          </cell>
          <cell r="AB51">
            <v>40</v>
          </cell>
          <cell r="AC51">
            <v>31</v>
          </cell>
          <cell r="AD51">
            <v>0</v>
          </cell>
          <cell r="AE51">
            <v>0</v>
          </cell>
          <cell r="AF51">
            <v>60</v>
          </cell>
          <cell r="AG51">
            <v>60</v>
          </cell>
          <cell r="AH51">
            <v>21.4</v>
          </cell>
          <cell r="AI51">
            <v>0</v>
          </cell>
          <cell r="AJ51">
            <v>44.4</v>
          </cell>
          <cell r="AK51">
            <v>25.2</v>
          </cell>
          <cell r="AL51">
            <v>3</v>
          </cell>
          <cell r="AM51">
            <v>3</v>
          </cell>
          <cell r="AN51">
            <v>3</v>
          </cell>
          <cell r="AO51">
            <v>3</v>
          </cell>
        </row>
        <row r="52">
          <cell r="E52" t="str">
            <v>0037</v>
          </cell>
          <cell r="F52">
            <v>0</v>
          </cell>
          <cell r="G52">
            <v>99</v>
          </cell>
          <cell r="H52">
            <v>99</v>
          </cell>
          <cell r="I52">
            <v>99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60</v>
          </cell>
          <cell r="O52">
            <v>0</v>
          </cell>
          <cell r="P52">
            <v>0</v>
          </cell>
          <cell r="Q52">
            <v>0</v>
          </cell>
          <cell r="R52">
            <v>60</v>
          </cell>
          <cell r="S52">
            <v>0</v>
          </cell>
          <cell r="T52">
            <v>0</v>
          </cell>
          <cell r="U52">
            <v>0</v>
          </cell>
          <cell r="V52">
            <v>60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36</v>
          </cell>
          <cell r="AI52">
            <v>0</v>
          </cell>
          <cell r="AJ52">
            <v>0</v>
          </cell>
          <cell r="AK52">
            <v>0</v>
          </cell>
          <cell r="AL52">
            <v>3</v>
          </cell>
          <cell r="AM52">
            <v>3</v>
          </cell>
          <cell r="AN52">
            <v>3</v>
          </cell>
          <cell r="AO52">
            <v>3</v>
          </cell>
        </row>
        <row r="53">
          <cell r="E53" t="str">
            <v>0038A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26</v>
          </cell>
          <cell r="O53">
            <v>60</v>
          </cell>
          <cell r="P53">
            <v>26</v>
          </cell>
          <cell r="Q53">
            <v>10</v>
          </cell>
          <cell r="R53">
            <v>30</v>
          </cell>
          <cell r="S53">
            <v>60</v>
          </cell>
          <cell r="T53">
            <v>30</v>
          </cell>
          <cell r="U53">
            <v>15</v>
          </cell>
          <cell r="V53">
            <v>30</v>
          </cell>
          <cell r="W53">
            <v>60</v>
          </cell>
          <cell r="X53">
            <v>26</v>
          </cell>
          <cell r="Y53">
            <v>10</v>
          </cell>
          <cell r="Z53">
            <v>120</v>
          </cell>
          <cell r="AA53">
            <v>120</v>
          </cell>
          <cell r="AB53">
            <v>38</v>
          </cell>
          <cell r="AC53">
            <v>31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41.2</v>
          </cell>
          <cell r="AI53">
            <v>60</v>
          </cell>
          <cell r="AJ53">
            <v>24</v>
          </cell>
          <cell r="AK53">
            <v>13.2</v>
          </cell>
          <cell r="AL53">
            <v>3</v>
          </cell>
          <cell r="AM53">
            <v>3</v>
          </cell>
          <cell r="AN53">
            <v>3</v>
          </cell>
          <cell r="AO53">
            <v>3</v>
          </cell>
        </row>
        <row r="54">
          <cell r="E54" t="str">
            <v>0038B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26</v>
          </cell>
          <cell r="O54">
            <v>60</v>
          </cell>
          <cell r="P54">
            <v>26</v>
          </cell>
          <cell r="Q54">
            <v>10</v>
          </cell>
          <cell r="R54">
            <v>30</v>
          </cell>
          <cell r="S54">
            <v>60</v>
          </cell>
          <cell r="T54">
            <v>30</v>
          </cell>
          <cell r="U54">
            <v>15</v>
          </cell>
          <cell r="V54">
            <v>30</v>
          </cell>
          <cell r="W54">
            <v>60</v>
          </cell>
          <cell r="X54">
            <v>26</v>
          </cell>
          <cell r="Y54">
            <v>10</v>
          </cell>
          <cell r="Z54">
            <v>120</v>
          </cell>
          <cell r="AA54">
            <v>120</v>
          </cell>
          <cell r="AB54">
            <v>38</v>
          </cell>
          <cell r="AC54">
            <v>31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41.2</v>
          </cell>
          <cell r="AI54">
            <v>60</v>
          </cell>
          <cell r="AJ54">
            <v>24</v>
          </cell>
          <cell r="AK54">
            <v>13.2</v>
          </cell>
          <cell r="AL54">
            <v>3</v>
          </cell>
          <cell r="AM54">
            <v>3</v>
          </cell>
          <cell r="AN54">
            <v>3</v>
          </cell>
          <cell r="AO54">
            <v>3</v>
          </cell>
        </row>
        <row r="55">
          <cell r="E55" t="str">
            <v>0047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60</v>
          </cell>
          <cell r="O55">
            <v>60</v>
          </cell>
          <cell r="P55">
            <v>60</v>
          </cell>
          <cell r="Q55">
            <v>60</v>
          </cell>
          <cell r="R55">
            <v>72</v>
          </cell>
          <cell r="S55">
            <v>72</v>
          </cell>
          <cell r="T55">
            <v>72</v>
          </cell>
          <cell r="U55">
            <v>72</v>
          </cell>
          <cell r="V55">
            <v>60</v>
          </cell>
          <cell r="W55">
            <v>60</v>
          </cell>
          <cell r="X55">
            <v>60</v>
          </cell>
          <cell r="Y55">
            <v>60</v>
          </cell>
          <cell r="Z55">
            <v>120</v>
          </cell>
          <cell r="AA55">
            <v>120</v>
          </cell>
          <cell r="AB55">
            <v>90</v>
          </cell>
          <cell r="AC55">
            <v>120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62.4</v>
          </cell>
          <cell r="AI55">
            <v>62.4</v>
          </cell>
          <cell r="AJ55">
            <v>56.4</v>
          </cell>
          <cell r="AK55">
            <v>62.4</v>
          </cell>
          <cell r="AL55">
            <v>3</v>
          </cell>
          <cell r="AM55">
            <v>3</v>
          </cell>
          <cell r="AN55">
            <v>3</v>
          </cell>
          <cell r="AO55">
            <v>3</v>
          </cell>
        </row>
        <row r="56">
          <cell r="E56" t="str">
            <v>0050A</v>
          </cell>
          <cell r="F56">
            <v>0</v>
          </cell>
          <cell r="G56">
            <v>99</v>
          </cell>
          <cell r="H56" t="e">
            <v>#N/A</v>
          </cell>
          <cell r="I56" t="e">
            <v>#N/A</v>
          </cell>
          <cell r="J56">
            <v>1</v>
          </cell>
          <cell r="K56">
            <v>0</v>
          </cell>
          <cell r="L56" t="e">
            <v>#N/A</v>
          </cell>
          <cell r="M56" t="e">
            <v>#N/A</v>
          </cell>
          <cell r="N56">
            <v>25</v>
          </cell>
          <cell r="O56">
            <v>0</v>
          </cell>
          <cell r="P56">
            <v>0</v>
          </cell>
          <cell r="Q56">
            <v>0</v>
          </cell>
          <cell r="R56">
            <v>30</v>
          </cell>
          <cell r="S56">
            <v>0</v>
          </cell>
          <cell r="T56">
            <v>0</v>
          </cell>
          <cell r="U56">
            <v>0</v>
          </cell>
          <cell r="V56">
            <v>36</v>
          </cell>
          <cell r="W56">
            <v>0</v>
          </cell>
          <cell r="X56">
            <v>0</v>
          </cell>
          <cell r="Y56">
            <v>0</v>
          </cell>
          <cell r="Z56">
            <v>120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42.2</v>
          </cell>
          <cell r="AI56">
            <v>0</v>
          </cell>
          <cell r="AJ56">
            <v>0</v>
          </cell>
          <cell r="AK56">
            <v>0</v>
          </cell>
          <cell r="AL56">
            <v>3</v>
          </cell>
          <cell r="AM56">
            <v>3</v>
          </cell>
          <cell r="AN56">
            <v>0</v>
          </cell>
          <cell r="AO56">
            <v>0</v>
          </cell>
        </row>
        <row r="57">
          <cell r="E57" t="str">
            <v>0050B</v>
          </cell>
          <cell r="F57">
            <v>0</v>
          </cell>
          <cell r="G57">
            <v>99</v>
          </cell>
          <cell r="H57" t="e">
            <v>#N/A</v>
          </cell>
          <cell r="I57" t="e">
            <v>#N/A</v>
          </cell>
          <cell r="J57">
            <v>1</v>
          </cell>
          <cell r="K57">
            <v>0</v>
          </cell>
          <cell r="L57" t="e">
            <v>#N/A</v>
          </cell>
          <cell r="M57" t="e">
            <v>#N/A</v>
          </cell>
          <cell r="N57">
            <v>25</v>
          </cell>
          <cell r="O57">
            <v>0</v>
          </cell>
          <cell r="P57">
            <v>0</v>
          </cell>
          <cell r="Q57">
            <v>0</v>
          </cell>
          <cell r="R57">
            <v>30</v>
          </cell>
          <cell r="S57">
            <v>0</v>
          </cell>
          <cell r="T57">
            <v>0</v>
          </cell>
          <cell r="U57">
            <v>0</v>
          </cell>
          <cell r="V57">
            <v>36</v>
          </cell>
          <cell r="W57">
            <v>0</v>
          </cell>
          <cell r="X57">
            <v>0</v>
          </cell>
          <cell r="Y57">
            <v>0</v>
          </cell>
          <cell r="Z57">
            <v>120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42.2</v>
          </cell>
          <cell r="AI57">
            <v>0</v>
          </cell>
          <cell r="AJ57">
            <v>0</v>
          </cell>
          <cell r="AK57">
            <v>0</v>
          </cell>
          <cell r="AL57">
            <v>3</v>
          </cell>
          <cell r="AM57">
            <v>3</v>
          </cell>
          <cell r="AN57">
            <v>0</v>
          </cell>
          <cell r="AO57">
            <v>0</v>
          </cell>
        </row>
        <row r="58">
          <cell r="E58" t="str">
            <v>0051A</v>
          </cell>
          <cell r="F58">
            <v>0</v>
          </cell>
          <cell r="G58">
            <v>0</v>
          </cell>
          <cell r="H58" t="e">
            <v>#N/A</v>
          </cell>
          <cell r="I58">
            <v>99</v>
          </cell>
          <cell r="J58">
            <v>1</v>
          </cell>
          <cell r="K58">
            <v>1</v>
          </cell>
          <cell r="L58" t="e">
            <v>#N/A</v>
          </cell>
          <cell r="M58">
            <v>0</v>
          </cell>
          <cell r="N58">
            <v>14</v>
          </cell>
          <cell r="O58">
            <v>10</v>
          </cell>
          <cell r="P58">
            <v>0</v>
          </cell>
          <cell r="Q58">
            <v>0</v>
          </cell>
          <cell r="R58">
            <v>16</v>
          </cell>
          <cell r="S58">
            <v>12</v>
          </cell>
          <cell r="T58">
            <v>0</v>
          </cell>
          <cell r="U58">
            <v>0</v>
          </cell>
          <cell r="V58">
            <v>15</v>
          </cell>
          <cell r="W58">
            <v>12</v>
          </cell>
          <cell r="X58">
            <v>0</v>
          </cell>
          <cell r="Y58">
            <v>0</v>
          </cell>
          <cell r="Z58">
            <v>43</v>
          </cell>
          <cell r="AA58">
            <v>33</v>
          </cell>
          <cell r="AB58">
            <v>0</v>
          </cell>
          <cell r="AC58">
            <v>0</v>
          </cell>
          <cell r="AD58">
            <v>60</v>
          </cell>
          <cell r="AE58">
            <v>60</v>
          </cell>
          <cell r="AF58">
            <v>0</v>
          </cell>
          <cell r="AG58">
            <v>0</v>
          </cell>
          <cell r="AH58">
            <v>29.6</v>
          </cell>
          <cell r="AI58">
            <v>25.4</v>
          </cell>
          <cell r="AJ58">
            <v>0</v>
          </cell>
          <cell r="AK58">
            <v>0</v>
          </cell>
          <cell r="AL58">
            <v>3</v>
          </cell>
          <cell r="AM58">
            <v>3</v>
          </cell>
          <cell r="AN58">
            <v>0</v>
          </cell>
          <cell r="AO58">
            <v>3</v>
          </cell>
        </row>
        <row r="59">
          <cell r="E59" t="str">
            <v>0051B</v>
          </cell>
          <cell r="F59">
            <v>0</v>
          </cell>
          <cell r="G59">
            <v>0</v>
          </cell>
          <cell r="H59" t="e">
            <v>#N/A</v>
          </cell>
          <cell r="I59">
            <v>99</v>
          </cell>
          <cell r="J59">
            <v>1</v>
          </cell>
          <cell r="K59">
            <v>1</v>
          </cell>
          <cell r="L59" t="e">
            <v>#N/A</v>
          </cell>
          <cell r="M59">
            <v>0</v>
          </cell>
          <cell r="N59">
            <v>14</v>
          </cell>
          <cell r="O59">
            <v>10</v>
          </cell>
          <cell r="P59">
            <v>0</v>
          </cell>
          <cell r="Q59">
            <v>0</v>
          </cell>
          <cell r="R59">
            <v>16</v>
          </cell>
          <cell r="S59">
            <v>12</v>
          </cell>
          <cell r="T59">
            <v>0</v>
          </cell>
          <cell r="U59">
            <v>0</v>
          </cell>
          <cell r="V59">
            <v>15</v>
          </cell>
          <cell r="W59">
            <v>12</v>
          </cell>
          <cell r="X59">
            <v>0</v>
          </cell>
          <cell r="Y59">
            <v>0</v>
          </cell>
          <cell r="Z59">
            <v>43</v>
          </cell>
          <cell r="AA59">
            <v>33</v>
          </cell>
          <cell r="AB59">
            <v>0</v>
          </cell>
          <cell r="AC59">
            <v>0</v>
          </cell>
          <cell r="AD59">
            <v>60</v>
          </cell>
          <cell r="AE59">
            <v>60</v>
          </cell>
          <cell r="AF59">
            <v>0</v>
          </cell>
          <cell r="AG59">
            <v>0</v>
          </cell>
          <cell r="AH59">
            <v>29.6</v>
          </cell>
          <cell r="AI59">
            <v>25.4</v>
          </cell>
          <cell r="AJ59">
            <v>0</v>
          </cell>
          <cell r="AK59">
            <v>0</v>
          </cell>
          <cell r="AL59">
            <v>3</v>
          </cell>
          <cell r="AM59">
            <v>3</v>
          </cell>
          <cell r="AN59">
            <v>0</v>
          </cell>
          <cell r="AO59">
            <v>3</v>
          </cell>
        </row>
        <row r="60">
          <cell r="E60" t="str">
            <v>0054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45</v>
          </cell>
          <cell r="O60">
            <v>36</v>
          </cell>
          <cell r="P60">
            <v>45</v>
          </cell>
          <cell r="Q60">
            <v>45</v>
          </cell>
          <cell r="R60">
            <v>60</v>
          </cell>
          <cell r="S60">
            <v>60</v>
          </cell>
          <cell r="T60">
            <v>60</v>
          </cell>
          <cell r="U60">
            <v>45</v>
          </cell>
          <cell r="V60">
            <v>45</v>
          </cell>
          <cell r="W60">
            <v>60</v>
          </cell>
          <cell r="X60">
            <v>45</v>
          </cell>
          <cell r="Y60">
            <v>45</v>
          </cell>
          <cell r="Z60">
            <v>0</v>
          </cell>
          <cell r="AA60">
            <v>120</v>
          </cell>
          <cell r="AB60">
            <v>75</v>
          </cell>
          <cell r="AC60">
            <v>90</v>
          </cell>
          <cell r="AD60">
            <v>0</v>
          </cell>
          <cell r="AE60">
            <v>120</v>
          </cell>
          <cell r="AF60">
            <v>120</v>
          </cell>
          <cell r="AG60">
            <v>120</v>
          </cell>
          <cell r="AH60">
            <v>30</v>
          </cell>
          <cell r="AI60">
            <v>79.2</v>
          </cell>
          <cell r="AJ60">
            <v>69</v>
          </cell>
          <cell r="AK60">
            <v>69</v>
          </cell>
          <cell r="AL60">
            <v>3</v>
          </cell>
          <cell r="AM60">
            <v>3</v>
          </cell>
          <cell r="AN60">
            <v>3</v>
          </cell>
          <cell r="AO60">
            <v>3</v>
          </cell>
        </row>
        <row r="61">
          <cell r="E61" t="str">
            <v>0055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45</v>
          </cell>
          <cell r="O61">
            <v>30</v>
          </cell>
          <cell r="P61">
            <v>45</v>
          </cell>
          <cell r="Q61">
            <v>45</v>
          </cell>
          <cell r="R61">
            <v>60</v>
          </cell>
          <cell r="S61">
            <v>30</v>
          </cell>
          <cell r="T61">
            <v>60</v>
          </cell>
          <cell r="U61">
            <v>45</v>
          </cell>
          <cell r="V61">
            <v>45</v>
          </cell>
          <cell r="W61">
            <v>30</v>
          </cell>
          <cell r="X61">
            <v>45</v>
          </cell>
          <cell r="Y61">
            <v>45</v>
          </cell>
          <cell r="Z61">
            <v>120</v>
          </cell>
          <cell r="AA61">
            <v>120</v>
          </cell>
          <cell r="AB61">
            <v>75</v>
          </cell>
          <cell r="AC61">
            <v>90</v>
          </cell>
          <cell r="AD61">
            <v>120</v>
          </cell>
          <cell r="AE61">
            <v>120</v>
          </cell>
          <cell r="AF61">
            <v>120</v>
          </cell>
          <cell r="AG61">
            <v>120</v>
          </cell>
          <cell r="AH61">
            <v>78</v>
          </cell>
          <cell r="AI61">
            <v>66</v>
          </cell>
          <cell r="AJ61">
            <v>69</v>
          </cell>
          <cell r="AK61">
            <v>69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E62" t="str">
            <v>0056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26</v>
          </cell>
          <cell r="O62">
            <v>26</v>
          </cell>
          <cell r="P62">
            <v>26</v>
          </cell>
          <cell r="Q62">
            <v>18</v>
          </cell>
          <cell r="R62">
            <v>30</v>
          </cell>
          <cell r="S62">
            <v>30</v>
          </cell>
          <cell r="T62">
            <v>30</v>
          </cell>
          <cell r="U62">
            <v>18</v>
          </cell>
          <cell r="V62">
            <v>30</v>
          </cell>
          <cell r="W62">
            <v>30</v>
          </cell>
          <cell r="X62">
            <v>26</v>
          </cell>
          <cell r="Y62">
            <v>18</v>
          </cell>
          <cell r="Z62">
            <v>40</v>
          </cell>
          <cell r="AA62">
            <v>30</v>
          </cell>
          <cell r="AB62">
            <v>38</v>
          </cell>
          <cell r="AC62">
            <v>37</v>
          </cell>
          <cell r="AD62">
            <v>120</v>
          </cell>
          <cell r="AE62">
            <v>120</v>
          </cell>
          <cell r="AF62">
            <v>120</v>
          </cell>
          <cell r="AG62">
            <v>120</v>
          </cell>
          <cell r="AH62">
            <v>49.2</v>
          </cell>
          <cell r="AI62">
            <v>47.2</v>
          </cell>
          <cell r="AJ62">
            <v>48</v>
          </cell>
          <cell r="AK62">
            <v>42.2</v>
          </cell>
          <cell r="AL62">
            <v>3</v>
          </cell>
          <cell r="AM62">
            <v>3</v>
          </cell>
          <cell r="AN62">
            <v>3</v>
          </cell>
          <cell r="AO62">
            <v>3</v>
          </cell>
        </row>
        <row r="63">
          <cell r="E63" t="str">
            <v>0061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26</v>
          </cell>
          <cell r="O63">
            <v>60</v>
          </cell>
          <cell r="P63">
            <v>30</v>
          </cell>
          <cell r="Q63">
            <v>30</v>
          </cell>
          <cell r="R63">
            <v>36</v>
          </cell>
          <cell r="S63">
            <v>60</v>
          </cell>
          <cell r="T63">
            <v>36</v>
          </cell>
          <cell r="U63">
            <v>45</v>
          </cell>
          <cell r="V63">
            <v>30</v>
          </cell>
          <cell r="W63">
            <v>60</v>
          </cell>
          <cell r="X63">
            <v>30</v>
          </cell>
          <cell r="Y63">
            <v>30</v>
          </cell>
          <cell r="Z63">
            <v>90</v>
          </cell>
          <cell r="AA63">
            <v>80</v>
          </cell>
          <cell r="AB63">
            <v>45</v>
          </cell>
          <cell r="AC63">
            <v>92</v>
          </cell>
          <cell r="AD63">
            <v>120</v>
          </cell>
          <cell r="AE63">
            <v>120</v>
          </cell>
          <cell r="AF63">
            <v>120</v>
          </cell>
          <cell r="AG63">
            <v>120</v>
          </cell>
          <cell r="AH63">
            <v>60.4</v>
          </cell>
          <cell r="AI63">
            <v>76</v>
          </cell>
          <cell r="AJ63">
            <v>52.2</v>
          </cell>
          <cell r="AK63">
            <v>63.4</v>
          </cell>
          <cell r="AL63">
            <v>3</v>
          </cell>
          <cell r="AM63">
            <v>3</v>
          </cell>
          <cell r="AN63">
            <v>3</v>
          </cell>
          <cell r="AO63">
            <v>3</v>
          </cell>
        </row>
        <row r="64">
          <cell r="E64" t="str">
            <v>0062A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26</v>
          </cell>
          <cell r="O64">
            <v>26</v>
          </cell>
          <cell r="P64">
            <v>30</v>
          </cell>
          <cell r="Q64">
            <v>15</v>
          </cell>
          <cell r="R64">
            <v>30</v>
          </cell>
          <cell r="S64">
            <v>30</v>
          </cell>
          <cell r="T64">
            <v>30</v>
          </cell>
          <cell r="U64">
            <v>15</v>
          </cell>
          <cell r="V64">
            <v>30</v>
          </cell>
          <cell r="W64">
            <v>30</v>
          </cell>
          <cell r="X64">
            <v>30</v>
          </cell>
          <cell r="Y64">
            <v>15</v>
          </cell>
          <cell r="Z64">
            <v>51</v>
          </cell>
          <cell r="AA64">
            <v>40</v>
          </cell>
          <cell r="AB64">
            <v>38</v>
          </cell>
          <cell r="AC64">
            <v>31</v>
          </cell>
          <cell r="AD64">
            <v>60</v>
          </cell>
          <cell r="AE64">
            <v>60</v>
          </cell>
          <cell r="AF64">
            <v>60</v>
          </cell>
          <cell r="AG64">
            <v>60</v>
          </cell>
          <cell r="AH64">
            <v>39.4</v>
          </cell>
          <cell r="AI64">
            <v>37.200000000000003</v>
          </cell>
          <cell r="AJ64">
            <v>37.6</v>
          </cell>
          <cell r="AK64">
            <v>27.2</v>
          </cell>
          <cell r="AL64">
            <v>3</v>
          </cell>
          <cell r="AM64">
            <v>3</v>
          </cell>
          <cell r="AN64">
            <v>3</v>
          </cell>
          <cell r="AO64">
            <v>3</v>
          </cell>
        </row>
        <row r="65">
          <cell r="E65" t="str">
            <v>0062B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26</v>
          </cell>
          <cell r="O65">
            <v>26</v>
          </cell>
          <cell r="P65">
            <v>30</v>
          </cell>
          <cell r="Q65">
            <v>15</v>
          </cell>
          <cell r="R65">
            <v>30</v>
          </cell>
          <cell r="S65">
            <v>30</v>
          </cell>
          <cell r="T65">
            <v>30</v>
          </cell>
          <cell r="U65">
            <v>15</v>
          </cell>
          <cell r="V65">
            <v>30</v>
          </cell>
          <cell r="W65">
            <v>30</v>
          </cell>
          <cell r="X65">
            <v>30</v>
          </cell>
          <cell r="Y65">
            <v>15</v>
          </cell>
          <cell r="Z65">
            <v>51</v>
          </cell>
          <cell r="AA65">
            <v>40</v>
          </cell>
          <cell r="AB65">
            <v>38</v>
          </cell>
          <cell r="AC65">
            <v>31</v>
          </cell>
          <cell r="AD65">
            <v>60</v>
          </cell>
          <cell r="AE65">
            <v>60</v>
          </cell>
          <cell r="AF65">
            <v>60</v>
          </cell>
          <cell r="AG65">
            <v>60</v>
          </cell>
          <cell r="AH65">
            <v>39.4</v>
          </cell>
          <cell r="AI65">
            <v>37.200000000000003</v>
          </cell>
          <cell r="AJ65">
            <v>37.6</v>
          </cell>
          <cell r="AK65">
            <v>27.2</v>
          </cell>
          <cell r="AL65">
            <v>3</v>
          </cell>
          <cell r="AM65">
            <v>3</v>
          </cell>
          <cell r="AN65">
            <v>3</v>
          </cell>
          <cell r="AO65">
            <v>3</v>
          </cell>
        </row>
        <row r="66">
          <cell r="E66" t="str">
            <v>0063</v>
          </cell>
          <cell r="F66">
            <v>0</v>
          </cell>
          <cell r="G66">
            <v>99</v>
          </cell>
          <cell r="H66">
            <v>0</v>
          </cell>
          <cell r="I66">
            <v>0</v>
          </cell>
          <cell r="J66">
            <v>1</v>
          </cell>
          <cell r="K66">
            <v>0</v>
          </cell>
          <cell r="L66">
            <v>1</v>
          </cell>
          <cell r="M66">
            <v>1</v>
          </cell>
          <cell r="N66">
            <v>45</v>
          </cell>
          <cell r="O66">
            <v>0</v>
          </cell>
          <cell r="P66">
            <v>45</v>
          </cell>
          <cell r="Q66">
            <v>60</v>
          </cell>
          <cell r="R66">
            <v>72</v>
          </cell>
          <cell r="S66">
            <v>0</v>
          </cell>
          <cell r="T66">
            <v>72</v>
          </cell>
          <cell r="U66">
            <v>60</v>
          </cell>
          <cell r="V66">
            <v>90</v>
          </cell>
          <cell r="W66">
            <v>0</v>
          </cell>
          <cell r="X66">
            <v>45</v>
          </cell>
          <cell r="Y66">
            <v>60</v>
          </cell>
          <cell r="Z66">
            <v>0</v>
          </cell>
          <cell r="AA66">
            <v>0</v>
          </cell>
          <cell r="AB66">
            <v>90</v>
          </cell>
          <cell r="AC66">
            <v>120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41.4</v>
          </cell>
          <cell r="AI66">
            <v>0</v>
          </cell>
          <cell r="AJ66">
            <v>50.4</v>
          </cell>
          <cell r="AK66">
            <v>60</v>
          </cell>
          <cell r="AL66">
            <v>3</v>
          </cell>
          <cell r="AM66">
            <v>3</v>
          </cell>
          <cell r="AN66">
            <v>3</v>
          </cell>
          <cell r="AO66">
            <v>3</v>
          </cell>
        </row>
        <row r="67">
          <cell r="E67" t="str">
            <v>0064</v>
          </cell>
          <cell r="F67" t="e">
            <v>#N/A</v>
          </cell>
          <cell r="G67" t="e">
            <v>#N/A</v>
          </cell>
          <cell r="H67">
            <v>99</v>
          </cell>
          <cell r="I67">
            <v>0</v>
          </cell>
          <cell r="J67" t="e">
            <v>#N/A</v>
          </cell>
          <cell r="K67" t="e">
            <v>#N/A</v>
          </cell>
          <cell r="L67">
            <v>0</v>
          </cell>
          <cell r="M67">
            <v>1</v>
          </cell>
          <cell r="N67">
            <v>0</v>
          </cell>
          <cell r="O67">
            <v>0</v>
          </cell>
          <cell r="P67">
            <v>0</v>
          </cell>
          <cell r="Q67">
            <v>10</v>
          </cell>
          <cell r="R67">
            <v>0</v>
          </cell>
          <cell r="S67">
            <v>0</v>
          </cell>
          <cell r="T67">
            <v>0</v>
          </cell>
          <cell r="U67">
            <v>15</v>
          </cell>
          <cell r="V67">
            <v>0</v>
          </cell>
          <cell r="W67">
            <v>0</v>
          </cell>
          <cell r="X67">
            <v>0</v>
          </cell>
          <cell r="Y67">
            <v>10</v>
          </cell>
          <cell r="Z67">
            <v>0</v>
          </cell>
          <cell r="AA67">
            <v>0</v>
          </cell>
          <cell r="AB67">
            <v>0</v>
          </cell>
          <cell r="AC67">
            <v>35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14</v>
          </cell>
          <cell r="AL67">
            <v>0</v>
          </cell>
          <cell r="AM67">
            <v>0</v>
          </cell>
          <cell r="AN67">
            <v>3</v>
          </cell>
          <cell r="AO67">
            <v>3</v>
          </cell>
        </row>
        <row r="68">
          <cell r="E68" t="str">
            <v>0065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45</v>
          </cell>
          <cell r="O68">
            <v>60</v>
          </cell>
          <cell r="P68">
            <v>45</v>
          </cell>
          <cell r="Q68">
            <v>45</v>
          </cell>
          <cell r="R68">
            <v>60</v>
          </cell>
          <cell r="S68">
            <v>51</v>
          </cell>
          <cell r="T68">
            <v>60</v>
          </cell>
          <cell r="U68">
            <v>60</v>
          </cell>
          <cell r="V68">
            <v>60</v>
          </cell>
          <cell r="W68">
            <v>90</v>
          </cell>
          <cell r="X68">
            <v>45</v>
          </cell>
          <cell r="Y68">
            <v>45</v>
          </cell>
          <cell r="Z68">
            <v>120</v>
          </cell>
          <cell r="AA68">
            <v>120</v>
          </cell>
          <cell r="AB68">
            <v>75</v>
          </cell>
          <cell r="AC68">
            <v>120</v>
          </cell>
          <cell r="AD68">
            <v>120</v>
          </cell>
          <cell r="AE68">
            <v>120</v>
          </cell>
          <cell r="AF68">
            <v>120</v>
          </cell>
          <cell r="AG68">
            <v>120</v>
          </cell>
          <cell r="AH68">
            <v>81</v>
          </cell>
          <cell r="AI68">
            <v>88.2</v>
          </cell>
          <cell r="AJ68">
            <v>69</v>
          </cell>
          <cell r="AK68">
            <v>78</v>
          </cell>
          <cell r="AL68">
            <v>3</v>
          </cell>
          <cell r="AM68">
            <v>3</v>
          </cell>
          <cell r="AN68">
            <v>3</v>
          </cell>
          <cell r="AO68">
            <v>3</v>
          </cell>
        </row>
        <row r="69">
          <cell r="E69" t="str">
            <v>0067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26</v>
          </cell>
          <cell r="O69">
            <v>23</v>
          </cell>
          <cell r="P69">
            <v>33</v>
          </cell>
          <cell r="Q69">
            <v>10</v>
          </cell>
          <cell r="R69">
            <v>33</v>
          </cell>
          <cell r="S69">
            <v>30</v>
          </cell>
          <cell r="T69">
            <v>33</v>
          </cell>
          <cell r="U69">
            <v>15</v>
          </cell>
          <cell r="V69">
            <v>26</v>
          </cell>
          <cell r="W69">
            <v>30</v>
          </cell>
          <cell r="X69">
            <v>33</v>
          </cell>
          <cell r="Y69">
            <v>10</v>
          </cell>
          <cell r="Z69">
            <v>72</v>
          </cell>
          <cell r="AA69">
            <v>60</v>
          </cell>
          <cell r="AB69">
            <v>41</v>
          </cell>
          <cell r="AC69">
            <v>31</v>
          </cell>
          <cell r="AD69">
            <v>60</v>
          </cell>
          <cell r="AE69">
            <v>60</v>
          </cell>
          <cell r="AF69">
            <v>60</v>
          </cell>
          <cell r="AG69">
            <v>60</v>
          </cell>
          <cell r="AH69">
            <v>43.4</v>
          </cell>
          <cell r="AI69">
            <v>40.6</v>
          </cell>
          <cell r="AJ69">
            <v>40</v>
          </cell>
          <cell r="AK69">
            <v>25.2</v>
          </cell>
          <cell r="AL69">
            <v>3</v>
          </cell>
          <cell r="AM69">
            <v>3</v>
          </cell>
          <cell r="AN69">
            <v>3</v>
          </cell>
          <cell r="AO69">
            <v>3</v>
          </cell>
        </row>
        <row r="70">
          <cell r="E70" t="str">
            <v>0068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1</v>
          </cell>
          <cell r="K70">
            <v>1</v>
          </cell>
          <cell r="L70">
            <v>1</v>
          </cell>
          <cell r="M70">
            <v>1</v>
          </cell>
          <cell r="N70">
            <v>23</v>
          </cell>
          <cell r="O70">
            <v>23</v>
          </cell>
          <cell r="P70">
            <v>30</v>
          </cell>
          <cell r="Q70">
            <v>10</v>
          </cell>
          <cell r="R70">
            <v>33</v>
          </cell>
          <cell r="S70">
            <v>30</v>
          </cell>
          <cell r="T70">
            <v>33</v>
          </cell>
          <cell r="U70">
            <v>15</v>
          </cell>
          <cell r="V70">
            <v>36</v>
          </cell>
          <cell r="W70">
            <v>30</v>
          </cell>
          <cell r="X70">
            <v>30</v>
          </cell>
          <cell r="Y70">
            <v>10</v>
          </cell>
          <cell r="Z70">
            <v>60</v>
          </cell>
          <cell r="AA70">
            <v>80</v>
          </cell>
          <cell r="AB70">
            <v>41</v>
          </cell>
          <cell r="AC70">
            <v>31</v>
          </cell>
          <cell r="AD70">
            <v>60</v>
          </cell>
          <cell r="AE70">
            <v>60</v>
          </cell>
          <cell r="AF70">
            <v>60</v>
          </cell>
          <cell r="AG70">
            <v>60</v>
          </cell>
          <cell r="AH70">
            <v>42.4</v>
          </cell>
          <cell r="AI70">
            <v>44.6</v>
          </cell>
          <cell r="AJ70">
            <v>38.799999999999997</v>
          </cell>
          <cell r="AK70">
            <v>25.2</v>
          </cell>
          <cell r="AL70">
            <v>3</v>
          </cell>
          <cell r="AM70">
            <v>3</v>
          </cell>
          <cell r="AN70">
            <v>3</v>
          </cell>
          <cell r="AO70">
            <v>3</v>
          </cell>
        </row>
        <row r="71">
          <cell r="E71" t="str">
            <v>0072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N71">
            <v>18</v>
          </cell>
          <cell r="O71">
            <v>20</v>
          </cell>
          <cell r="P71">
            <v>18</v>
          </cell>
          <cell r="Q71">
            <v>10</v>
          </cell>
          <cell r="R71">
            <v>28</v>
          </cell>
          <cell r="S71">
            <v>30</v>
          </cell>
          <cell r="T71">
            <v>28</v>
          </cell>
          <cell r="U71">
            <v>15</v>
          </cell>
          <cell r="V71">
            <v>30</v>
          </cell>
          <cell r="W71">
            <v>30</v>
          </cell>
          <cell r="X71">
            <v>18</v>
          </cell>
          <cell r="Y71">
            <v>10</v>
          </cell>
          <cell r="Z71">
            <v>72</v>
          </cell>
          <cell r="AA71">
            <v>60</v>
          </cell>
          <cell r="AB71">
            <v>35</v>
          </cell>
          <cell r="AC71">
            <v>31</v>
          </cell>
          <cell r="AD71">
            <v>60</v>
          </cell>
          <cell r="AE71">
            <v>60</v>
          </cell>
          <cell r="AF71">
            <v>60</v>
          </cell>
          <cell r="AG71">
            <v>60</v>
          </cell>
          <cell r="AH71">
            <v>41.6</v>
          </cell>
          <cell r="AI71">
            <v>40</v>
          </cell>
          <cell r="AJ71">
            <v>31.8</v>
          </cell>
          <cell r="AK71">
            <v>25.2</v>
          </cell>
          <cell r="AL71">
            <v>3</v>
          </cell>
          <cell r="AM71">
            <v>3</v>
          </cell>
          <cell r="AN71">
            <v>3</v>
          </cell>
          <cell r="AO71">
            <v>3</v>
          </cell>
        </row>
        <row r="72">
          <cell r="E72" t="str">
            <v>0073</v>
          </cell>
          <cell r="F72">
            <v>0</v>
          </cell>
          <cell r="G72">
            <v>99</v>
          </cell>
          <cell r="H72">
            <v>0</v>
          </cell>
          <cell r="I72">
            <v>0</v>
          </cell>
          <cell r="J72">
            <v>1</v>
          </cell>
          <cell r="K72">
            <v>0</v>
          </cell>
          <cell r="L72">
            <v>1</v>
          </cell>
          <cell r="M72">
            <v>1</v>
          </cell>
          <cell r="N72">
            <v>60</v>
          </cell>
          <cell r="O72">
            <v>0</v>
          </cell>
          <cell r="P72">
            <v>60</v>
          </cell>
          <cell r="Q72">
            <v>30</v>
          </cell>
          <cell r="R72">
            <v>60</v>
          </cell>
          <cell r="S72">
            <v>0</v>
          </cell>
          <cell r="T72">
            <v>60</v>
          </cell>
          <cell r="U72">
            <v>45</v>
          </cell>
          <cell r="V72">
            <v>60</v>
          </cell>
          <cell r="W72">
            <v>0</v>
          </cell>
          <cell r="X72">
            <v>60</v>
          </cell>
          <cell r="Y72">
            <v>30</v>
          </cell>
          <cell r="Z72">
            <v>120</v>
          </cell>
          <cell r="AA72">
            <v>0</v>
          </cell>
          <cell r="AB72">
            <v>75</v>
          </cell>
          <cell r="AC72">
            <v>92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60</v>
          </cell>
          <cell r="AI72">
            <v>0</v>
          </cell>
          <cell r="AJ72">
            <v>51</v>
          </cell>
          <cell r="AK72">
            <v>39.4</v>
          </cell>
          <cell r="AL72">
            <v>3</v>
          </cell>
          <cell r="AM72">
            <v>3</v>
          </cell>
          <cell r="AN72">
            <v>3</v>
          </cell>
          <cell r="AO72">
            <v>3</v>
          </cell>
        </row>
        <row r="73">
          <cell r="E73" t="str">
            <v>0074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60</v>
          </cell>
          <cell r="O73">
            <v>60</v>
          </cell>
          <cell r="P73">
            <v>60</v>
          </cell>
          <cell r="Q73">
            <v>45</v>
          </cell>
          <cell r="R73">
            <v>60</v>
          </cell>
          <cell r="S73">
            <v>60</v>
          </cell>
          <cell r="T73">
            <v>60</v>
          </cell>
          <cell r="U73">
            <v>60</v>
          </cell>
          <cell r="V73">
            <v>60</v>
          </cell>
          <cell r="W73">
            <v>60</v>
          </cell>
          <cell r="X73">
            <v>60</v>
          </cell>
          <cell r="Y73">
            <v>45</v>
          </cell>
          <cell r="Z73">
            <v>120</v>
          </cell>
          <cell r="AA73">
            <v>120</v>
          </cell>
          <cell r="AB73">
            <v>75</v>
          </cell>
          <cell r="AC73">
            <v>120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60</v>
          </cell>
          <cell r="AI73">
            <v>60</v>
          </cell>
          <cell r="AJ73">
            <v>51</v>
          </cell>
          <cell r="AK73">
            <v>54</v>
          </cell>
          <cell r="AL73">
            <v>3</v>
          </cell>
          <cell r="AM73">
            <v>3</v>
          </cell>
          <cell r="AN73">
            <v>3</v>
          </cell>
          <cell r="AO73">
            <v>3</v>
          </cell>
        </row>
        <row r="74">
          <cell r="E74" t="str">
            <v>0075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1</v>
          </cell>
          <cell r="K74">
            <v>1</v>
          </cell>
          <cell r="L74">
            <v>1</v>
          </cell>
          <cell r="M74">
            <v>1</v>
          </cell>
          <cell r="N74">
            <v>60</v>
          </cell>
          <cell r="O74">
            <v>60</v>
          </cell>
          <cell r="P74">
            <v>60</v>
          </cell>
          <cell r="Q74">
            <v>45</v>
          </cell>
          <cell r="R74">
            <v>60</v>
          </cell>
          <cell r="S74">
            <v>60</v>
          </cell>
          <cell r="T74">
            <v>60</v>
          </cell>
          <cell r="U74">
            <v>45</v>
          </cell>
          <cell r="V74">
            <v>60</v>
          </cell>
          <cell r="W74">
            <v>60</v>
          </cell>
          <cell r="X74">
            <v>60</v>
          </cell>
          <cell r="Y74">
            <v>45</v>
          </cell>
          <cell r="Z74">
            <v>120</v>
          </cell>
          <cell r="AA74">
            <v>120</v>
          </cell>
          <cell r="AB74">
            <v>75</v>
          </cell>
          <cell r="AC74">
            <v>60</v>
          </cell>
          <cell r="AD74">
            <v>180</v>
          </cell>
          <cell r="AE74">
            <v>180</v>
          </cell>
          <cell r="AF74">
            <v>180</v>
          </cell>
          <cell r="AG74">
            <v>180</v>
          </cell>
          <cell r="AH74">
            <v>96</v>
          </cell>
          <cell r="AI74">
            <v>96</v>
          </cell>
          <cell r="AJ74">
            <v>87</v>
          </cell>
          <cell r="AK74">
            <v>75</v>
          </cell>
          <cell r="AL74">
            <v>3</v>
          </cell>
          <cell r="AM74">
            <v>3</v>
          </cell>
          <cell r="AN74">
            <v>3</v>
          </cell>
          <cell r="AO74">
            <v>3</v>
          </cell>
        </row>
        <row r="75">
          <cell r="E75" t="str">
            <v>0076</v>
          </cell>
          <cell r="F75" t="e">
            <v>#N/A</v>
          </cell>
          <cell r="G75" t="e">
            <v>#N/A</v>
          </cell>
          <cell r="H75">
            <v>99</v>
          </cell>
          <cell r="I75">
            <v>99</v>
          </cell>
          <cell r="J75" t="e">
            <v>#N/A</v>
          </cell>
          <cell r="K75" t="e">
            <v>#N/A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3</v>
          </cell>
          <cell r="AO75">
            <v>3</v>
          </cell>
        </row>
        <row r="76">
          <cell r="E76" t="str">
            <v>0077</v>
          </cell>
          <cell r="F76" t="e">
            <v>#N/A</v>
          </cell>
          <cell r="G76" t="e">
            <v>#N/A</v>
          </cell>
          <cell r="H76">
            <v>99</v>
          </cell>
          <cell r="I76">
            <v>99</v>
          </cell>
          <cell r="J76" t="e">
            <v>#N/A</v>
          </cell>
          <cell r="K76" t="e">
            <v>#N/A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3</v>
          </cell>
          <cell r="AO76">
            <v>3</v>
          </cell>
        </row>
        <row r="77">
          <cell r="E77" t="str">
            <v>0080A</v>
          </cell>
          <cell r="F77">
            <v>0</v>
          </cell>
          <cell r="G77">
            <v>0</v>
          </cell>
          <cell r="H77">
            <v>0</v>
          </cell>
          <cell r="I77">
            <v>99</v>
          </cell>
          <cell r="J77">
            <v>1</v>
          </cell>
          <cell r="K77">
            <v>1</v>
          </cell>
          <cell r="L77">
            <v>1</v>
          </cell>
          <cell r="M77">
            <v>0</v>
          </cell>
          <cell r="N77">
            <v>45</v>
          </cell>
          <cell r="O77">
            <v>60</v>
          </cell>
          <cell r="P77">
            <v>45</v>
          </cell>
          <cell r="Q77">
            <v>0</v>
          </cell>
          <cell r="R77">
            <v>60</v>
          </cell>
          <cell r="S77">
            <v>60</v>
          </cell>
          <cell r="T77">
            <v>60</v>
          </cell>
          <cell r="U77">
            <v>0</v>
          </cell>
          <cell r="V77">
            <v>90</v>
          </cell>
          <cell r="W77">
            <v>90</v>
          </cell>
          <cell r="X77">
            <v>45</v>
          </cell>
          <cell r="Y77">
            <v>0</v>
          </cell>
          <cell r="Z77">
            <v>90</v>
          </cell>
          <cell r="AA77">
            <v>60</v>
          </cell>
          <cell r="AB77">
            <v>75</v>
          </cell>
          <cell r="AC77">
            <v>0</v>
          </cell>
          <cell r="AD77">
            <v>180</v>
          </cell>
          <cell r="AE77">
            <v>180</v>
          </cell>
          <cell r="AF77">
            <v>180</v>
          </cell>
          <cell r="AG77">
            <v>0</v>
          </cell>
          <cell r="AH77">
            <v>93</v>
          </cell>
          <cell r="AI77">
            <v>90</v>
          </cell>
          <cell r="AJ77">
            <v>81</v>
          </cell>
          <cell r="AK77">
            <v>0</v>
          </cell>
          <cell r="AL77">
            <v>3</v>
          </cell>
          <cell r="AM77">
            <v>3</v>
          </cell>
          <cell r="AN77">
            <v>3</v>
          </cell>
          <cell r="AO77">
            <v>3</v>
          </cell>
        </row>
        <row r="78">
          <cell r="E78" t="str">
            <v>0080B</v>
          </cell>
          <cell r="F78">
            <v>0</v>
          </cell>
          <cell r="G78">
            <v>0</v>
          </cell>
          <cell r="H78">
            <v>0</v>
          </cell>
          <cell r="I78">
            <v>99</v>
          </cell>
          <cell r="J78">
            <v>1</v>
          </cell>
          <cell r="K78">
            <v>1</v>
          </cell>
          <cell r="L78">
            <v>1</v>
          </cell>
          <cell r="M78">
            <v>0</v>
          </cell>
          <cell r="N78">
            <v>45</v>
          </cell>
          <cell r="O78">
            <v>60</v>
          </cell>
          <cell r="P78">
            <v>45</v>
          </cell>
          <cell r="Q78">
            <v>0</v>
          </cell>
          <cell r="R78">
            <v>60</v>
          </cell>
          <cell r="S78">
            <v>60</v>
          </cell>
          <cell r="T78">
            <v>60</v>
          </cell>
          <cell r="U78">
            <v>0</v>
          </cell>
          <cell r="V78">
            <v>90</v>
          </cell>
          <cell r="W78">
            <v>90</v>
          </cell>
          <cell r="X78">
            <v>45</v>
          </cell>
          <cell r="Y78">
            <v>0</v>
          </cell>
          <cell r="Z78">
            <v>90</v>
          </cell>
          <cell r="AA78">
            <v>60</v>
          </cell>
          <cell r="AB78">
            <v>75</v>
          </cell>
          <cell r="AC78">
            <v>0</v>
          </cell>
          <cell r="AD78">
            <v>180</v>
          </cell>
          <cell r="AE78">
            <v>180</v>
          </cell>
          <cell r="AF78">
            <v>180</v>
          </cell>
          <cell r="AG78">
            <v>0</v>
          </cell>
          <cell r="AH78">
            <v>93</v>
          </cell>
          <cell r="AI78">
            <v>90</v>
          </cell>
          <cell r="AJ78">
            <v>81</v>
          </cell>
          <cell r="AK78">
            <v>0</v>
          </cell>
          <cell r="AL78">
            <v>3</v>
          </cell>
          <cell r="AM78">
            <v>3</v>
          </cell>
          <cell r="AN78">
            <v>3</v>
          </cell>
          <cell r="AO78">
            <v>3</v>
          </cell>
        </row>
        <row r="79">
          <cell r="E79" t="str">
            <v>0081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1</v>
          </cell>
          <cell r="K79">
            <v>1</v>
          </cell>
          <cell r="L79">
            <v>1</v>
          </cell>
          <cell r="M79">
            <v>1</v>
          </cell>
          <cell r="N79">
            <v>12</v>
          </cell>
          <cell r="O79">
            <v>11</v>
          </cell>
          <cell r="P79">
            <v>15</v>
          </cell>
          <cell r="Q79">
            <v>10</v>
          </cell>
          <cell r="R79">
            <v>15</v>
          </cell>
          <cell r="S79">
            <v>15</v>
          </cell>
          <cell r="T79">
            <v>15</v>
          </cell>
          <cell r="U79">
            <v>15</v>
          </cell>
          <cell r="V79">
            <v>15</v>
          </cell>
          <cell r="W79">
            <v>16</v>
          </cell>
          <cell r="X79">
            <v>15</v>
          </cell>
          <cell r="Y79">
            <v>10</v>
          </cell>
          <cell r="Z79">
            <v>36</v>
          </cell>
          <cell r="AA79">
            <v>30</v>
          </cell>
          <cell r="AB79">
            <v>19</v>
          </cell>
          <cell r="AC79">
            <v>31</v>
          </cell>
          <cell r="AD79">
            <v>30</v>
          </cell>
          <cell r="AE79">
            <v>30</v>
          </cell>
          <cell r="AF79">
            <v>30</v>
          </cell>
          <cell r="AG79">
            <v>0</v>
          </cell>
          <cell r="AH79">
            <v>21.6</v>
          </cell>
          <cell r="AI79">
            <v>20.399999999999999</v>
          </cell>
          <cell r="AJ79">
            <v>18.8</v>
          </cell>
          <cell r="AK79">
            <v>13.2</v>
          </cell>
          <cell r="AL79">
            <v>3</v>
          </cell>
          <cell r="AM79">
            <v>3</v>
          </cell>
          <cell r="AN79">
            <v>3</v>
          </cell>
          <cell r="AO79">
            <v>3</v>
          </cell>
        </row>
        <row r="80">
          <cell r="E80" t="str">
            <v>0082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1</v>
          </cell>
          <cell r="K80">
            <v>1</v>
          </cell>
          <cell r="L80">
            <v>1</v>
          </cell>
          <cell r="M80">
            <v>1</v>
          </cell>
          <cell r="N80">
            <v>26</v>
          </cell>
          <cell r="O80">
            <v>23</v>
          </cell>
          <cell r="P80">
            <v>31</v>
          </cell>
          <cell r="Q80">
            <v>20</v>
          </cell>
          <cell r="R80">
            <v>33</v>
          </cell>
          <cell r="S80">
            <v>30</v>
          </cell>
          <cell r="T80">
            <v>33</v>
          </cell>
          <cell r="U80">
            <v>30</v>
          </cell>
          <cell r="V80">
            <v>36</v>
          </cell>
          <cell r="W80">
            <v>30</v>
          </cell>
          <cell r="X80">
            <v>31</v>
          </cell>
          <cell r="Y80">
            <v>20</v>
          </cell>
          <cell r="Z80">
            <v>60</v>
          </cell>
          <cell r="AA80">
            <v>30</v>
          </cell>
          <cell r="AB80">
            <v>41</v>
          </cell>
          <cell r="AC80">
            <v>62</v>
          </cell>
          <cell r="AD80">
            <v>60</v>
          </cell>
          <cell r="AE80">
            <v>60</v>
          </cell>
          <cell r="AF80">
            <v>60</v>
          </cell>
          <cell r="AG80">
            <v>0</v>
          </cell>
          <cell r="AH80">
            <v>43</v>
          </cell>
          <cell r="AI80">
            <v>34.6</v>
          </cell>
          <cell r="AJ80">
            <v>39.200000000000003</v>
          </cell>
          <cell r="AK80">
            <v>26.4</v>
          </cell>
          <cell r="AL80">
            <v>3</v>
          </cell>
          <cell r="AM80">
            <v>3</v>
          </cell>
          <cell r="AN80">
            <v>3</v>
          </cell>
          <cell r="AO80">
            <v>3</v>
          </cell>
        </row>
        <row r="81">
          <cell r="E81" t="str">
            <v>0083</v>
          </cell>
          <cell r="F81">
            <v>0</v>
          </cell>
          <cell r="G81">
            <v>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1</v>
          </cell>
          <cell r="M81">
            <v>1</v>
          </cell>
          <cell r="N81">
            <v>36</v>
          </cell>
          <cell r="O81">
            <v>0</v>
          </cell>
          <cell r="P81">
            <v>36</v>
          </cell>
          <cell r="Q81">
            <v>10</v>
          </cell>
          <cell r="R81">
            <v>33</v>
          </cell>
          <cell r="S81">
            <v>0</v>
          </cell>
          <cell r="T81">
            <v>33</v>
          </cell>
          <cell r="U81">
            <v>15</v>
          </cell>
          <cell r="V81">
            <v>30</v>
          </cell>
          <cell r="W81">
            <v>0</v>
          </cell>
          <cell r="X81">
            <v>36</v>
          </cell>
          <cell r="Y81">
            <v>10</v>
          </cell>
          <cell r="Z81">
            <v>120</v>
          </cell>
          <cell r="AA81">
            <v>0</v>
          </cell>
          <cell r="AB81">
            <v>41</v>
          </cell>
          <cell r="AC81">
            <v>31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43.8</v>
          </cell>
          <cell r="AI81">
            <v>0</v>
          </cell>
          <cell r="AJ81">
            <v>29.2</v>
          </cell>
          <cell r="AK81">
            <v>13.2</v>
          </cell>
          <cell r="AL81">
            <v>3</v>
          </cell>
          <cell r="AM81">
            <v>3</v>
          </cell>
          <cell r="AN81">
            <v>3</v>
          </cell>
          <cell r="AO81">
            <v>3</v>
          </cell>
        </row>
        <row r="82">
          <cell r="E82" t="str">
            <v>0084A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45</v>
          </cell>
          <cell r="O82">
            <v>60</v>
          </cell>
          <cell r="P82">
            <v>45</v>
          </cell>
          <cell r="Q82">
            <v>25</v>
          </cell>
          <cell r="R82">
            <v>72</v>
          </cell>
          <cell r="S82">
            <v>60</v>
          </cell>
          <cell r="T82">
            <v>72</v>
          </cell>
          <cell r="U82">
            <v>30</v>
          </cell>
          <cell r="V82">
            <v>60</v>
          </cell>
          <cell r="W82">
            <v>60</v>
          </cell>
          <cell r="X82">
            <v>45</v>
          </cell>
          <cell r="Y82">
            <v>25</v>
          </cell>
          <cell r="Z82">
            <v>120</v>
          </cell>
          <cell r="AA82">
            <v>120</v>
          </cell>
          <cell r="AB82">
            <v>90</v>
          </cell>
          <cell r="AC82">
            <v>60</v>
          </cell>
          <cell r="AD82">
            <v>120</v>
          </cell>
          <cell r="AE82">
            <v>120</v>
          </cell>
          <cell r="AF82">
            <v>120</v>
          </cell>
          <cell r="AG82">
            <v>90</v>
          </cell>
          <cell r="AH82">
            <v>83.4</v>
          </cell>
          <cell r="AI82">
            <v>84</v>
          </cell>
          <cell r="AJ82">
            <v>74.400000000000006</v>
          </cell>
          <cell r="AK82">
            <v>46</v>
          </cell>
          <cell r="AL82">
            <v>3</v>
          </cell>
          <cell r="AM82">
            <v>3</v>
          </cell>
          <cell r="AN82">
            <v>3</v>
          </cell>
          <cell r="AO82">
            <v>3</v>
          </cell>
        </row>
        <row r="83">
          <cell r="E83" t="str">
            <v>0084B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45</v>
          </cell>
          <cell r="O83">
            <v>60</v>
          </cell>
          <cell r="P83">
            <v>45</v>
          </cell>
          <cell r="Q83">
            <v>30</v>
          </cell>
          <cell r="R83">
            <v>72</v>
          </cell>
          <cell r="S83">
            <v>60</v>
          </cell>
          <cell r="T83">
            <v>72</v>
          </cell>
          <cell r="U83">
            <v>45</v>
          </cell>
          <cell r="V83">
            <v>60</v>
          </cell>
          <cell r="W83">
            <v>60</v>
          </cell>
          <cell r="X83">
            <v>45</v>
          </cell>
          <cell r="Y83">
            <v>30</v>
          </cell>
          <cell r="Z83">
            <v>120</v>
          </cell>
          <cell r="AA83">
            <v>120</v>
          </cell>
          <cell r="AB83">
            <v>90</v>
          </cell>
          <cell r="AC83">
            <v>92</v>
          </cell>
          <cell r="AD83">
            <v>120</v>
          </cell>
          <cell r="AE83">
            <v>120</v>
          </cell>
          <cell r="AF83">
            <v>120</v>
          </cell>
          <cell r="AG83">
            <v>120</v>
          </cell>
          <cell r="AH83">
            <v>83.4</v>
          </cell>
          <cell r="AI83">
            <v>84</v>
          </cell>
          <cell r="AJ83">
            <v>74.400000000000006</v>
          </cell>
          <cell r="AK83">
            <v>63.4</v>
          </cell>
          <cell r="AL83">
            <v>3</v>
          </cell>
          <cell r="AM83">
            <v>3</v>
          </cell>
          <cell r="AN83">
            <v>3</v>
          </cell>
          <cell r="AO83">
            <v>3</v>
          </cell>
        </row>
        <row r="84">
          <cell r="E84" t="str">
            <v>0086A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20</v>
          </cell>
          <cell r="O84">
            <v>20</v>
          </cell>
          <cell r="P84">
            <v>22</v>
          </cell>
          <cell r="Q84">
            <v>18</v>
          </cell>
          <cell r="R84">
            <v>30</v>
          </cell>
          <cell r="S84">
            <v>30</v>
          </cell>
          <cell r="T84">
            <v>30</v>
          </cell>
          <cell r="U84">
            <v>18</v>
          </cell>
          <cell r="V84">
            <v>30</v>
          </cell>
          <cell r="W84">
            <v>30</v>
          </cell>
          <cell r="X84">
            <v>22</v>
          </cell>
          <cell r="Y84">
            <v>18</v>
          </cell>
          <cell r="Z84">
            <v>72</v>
          </cell>
          <cell r="AA84">
            <v>48</v>
          </cell>
          <cell r="AB84">
            <v>38</v>
          </cell>
          <cell r="AC84">
            <v>37</v>
          </cell>
          <cell r="AD84">
            <v>120</v>
          </cell>
          <cell r="AE84">
            <v>120</v>
          </cell>
          <cell r="AF84">
            <v>120</v>
          </cell>
          <cell r="AG84">
            <v>120</v>
          </cell>
          <cell r="AH84">
            <v>54.4</v>
          </cell>
          <cell r="AI84">
            <v>49.6</v>
          </cell>
          <cell r="AJ84">
            <v>46.4</v>
          </cell>
          <cell r="AK84">
            <v>42.2</v>
          </cell>
          <cell r="AL84">
            <v>3</v>
          </cell>
          <cell r="AM84">
            <v>3</v>
          </cell>
          <cell r="AN84">
            <v>3</v>
          </cell>
          <cell r="AO84">
            <v>3</v>
          </cell>
        </row>
        <row r="85">
          <cell r="E85" t="str">
            <v>0086B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20</v>
          </cell>
          <cell r="O85">
            <v>20</v>
          </cell>
          <cell r="P85">
            <v>22</v>
          </cell>
          <cell r="Q85">
            <v>18</v>
          </cell>
          <cell r="R85">
            <v>30</v>
          </cell>
          <cell r="S85">
            <v>30</v>
          </cell>
          <cell r="T85">
            <v>30</v>
          </cell>
          <cell r="U85">
            <v>18</v>
          </cell>
          <cell r="V85">
            <v>30</v>
          </cell>
          <cell r="W85">
            <v>30</v>
          </cell>
          <cell r="X85">
            <v>22</v>
          </cell>
          <cell r="Y85">
            <v>18</v>
          </cell>
          <cell r="Z85">
            <v>72</v>
          </cell>
          <cell r="AA85">
            <v>48</v>
          </cell>
          <cell r="AB85">
            <v>38</v>
          </cell>
          <cell r="AC85">
            <v>37</v>
          </cell>
          <cell r="AD85">
            <v>120</v>
          </cell>
          <cell r="AE85">
            <v>120</v>
          </cell>
          <cell r="AF85">
            <v>120</v>
          </cell>
          <cell r="AG85">
            <v>120</v>
          </cell>
          <cell r="AH85">
            <v>54.4</v>
          </cell>
          <cell r="AI85">
            <v>49.6</v>
          </cell>
          <cell r="AJ85">
            <v>46.4</v>
          </cell>
          <cell r="AK85">
            <v>42.2</v>
          </cell>
          <cell r="AL85">
            <v>3</v>
          </cell>
          <cell r="AM85">
            <v>3</v>
          </cell>
          <cell r="AN85">
            <v>3</v>
          </cell>
          <cell r="AO85">
            <v>3</v>
          </cell>
        </row>
        <row r="86">
          <cell r="E86" t="str">
            <v>0087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20</v>
          </cell>
          <cell r="O86">
            <v>30</v>
          </cell>
          <cell r="P86">
            <v>25</v>
          </cell>
          <cell r="Q86">
            <v>10</v>
          </cell>
          <cell r="R86">
            <v>40</v>
          </cell>
          <cell r="S86">
            <v>30</v>
          </cell>
          <cell r="T86">
            <v>30</v>
          </cell>
          <cell r="U86">
            <v>15</v>
          </cell>
          <cell r="V86">
            <v>30</v>
          </cell>
          <cell r="W86">
            <v>30</v>
          </cell>
          <cell r="X86">
            <v>25</v>
          </cell>
          <cell r="Y86">
            <v>10</v>
          </cell>
          <cell r="Z86">
            <v>90</v>
          </cell>
          <cell r="AA86">
            <v>60</v>
          </cell>
          <cell r="AB86">
            <v>38</v>
          </cell>
          <cell r="AC86">
            <v>31</v>
          </cell>
          <cell r="AD86">
            <v>120</v>
          </cell>
          <cell r="AE86">
            <v>120</v>
          </cell>
          <cell r="AF86">
            <v>120</v>
          </cell>
          <cell r="AG86">
            <v>120</v>
          </cell>
          <cell r="AH86">
            <v>60</v>
          </cell>
          <cell r="AI86">
            <v>54</v>
          </cell>
          <cell r="AJ86">
            <v>47.6</v>
          </cell>
          <cell r="AK86">
            <v>37.200000000000003</v>
          </cell>
          <cell r="AL86">
            <v>3</v>
          </cell>
          <cell r="AM86">
            <v>3</v>
          </cell>
          <cell r="AN86">
            <v>3</v>
          </cell>
          <cell r="AO86">
            <v>3</v>
          </cell>
        </row>
        <row r="87">
          <cell r="E87" t="str">
            <v>0088</v>
          </cell>
          <cell r="F87" t="e">
            <v>#N/A</v>
          </cell>
          <cell r="G87" t="e">
            <v>#N/A</v>
          </cell>
          <cell r="H87">
            <v>0</v>
          </cell>
          <cell r="I87">
            <v>0</v>
          </cell>
          <cell r="J87" t="e">
            <v>#N/A</v>
          </cell>
          <cell r="K87" t="e">
            <v>#N/A</v>
          </cell>
          <cell r="L87">
            <v>1</v>
          </cell>
          <cell r="M87">
            <v>1</v>
          </cell>
          <cell r="N87">
            <v>0</v>
          </cell>
          <cell r="O87">
            <v>0</v>
          </cell>
          <cell r="P87">
            <v>26</v>
          </cell>
          <cell r="Q87">
            <v>10</v>
          </cell>
          <cell r="R87">
            <v>0</v>
          </cell>
          <cell r="S87">
            <v>0</v>
          </cell>
          <cell r="T87">
            <v>33</v>
          </cell>
          <cell r="U87">
            <v>15</v>
          </cell>
          <cell r="V87">
            <v>0</v>
          </cell>
          <cell r="W87">
            <v>0</v>
          </cell>
          <cell r="X87">
            <v>26</v>
          </cell>
          <cell r="Y87">
            <v>10</v>
          </cell>
          <cell r="Z87">
            <v>0</v>
          </cell>
          <cell r="AA87">
            <v>0</v>
          </cell>
          <cell r="AB87">
            <v>41</v>
          </cell>
          <cell r="AC87">
            <v>31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25.2</v>
          </cell>
          <cell r="AK87">
            <v>13.2</v>
          </cell>
          <cell r="AL87">
            <v>0</v>
          </cell>
          <cell r="AM87">
            <v>0</v>
          </cell>
          <cell r="AN87">
            <v>3</v>
          </cell>
          <cell r="AO87">
            <v>3</v>
          </cell>
        </row>
        <row r="88">
          <cell r="E88" t="str">
            <v>0088A</v>
          </cell>
          <cell r="F88">
            <v>0</v>
          </cell>
          <cell r="G88">
            <v>0</v>
          </cell>
          <cell r="H88" t="e">
            <v>#N/A</v>
          </cell>
          <cell r="I88" t="e">
            <v>#N/A</v>
          </cell>
          <cell r="J88">
            <v>1</v>
          </cell>
          <cell r="K88">
            <v>1</v>
          </cell>
          <cell r="L88" t="e">
            <v>#N/A</v>
          </cell>
          <cell r="M88" t="e">
            <v>#N/A</v>
          </cell>
          <cell r="N88">
            <v>26</v>
          </cell>
          <cell r="O88">
            <v>26</v>
          </cell>
          <cell r="P88">
            <v>0</v>
          </cell>
          <cell r="Q88">
            <v>0</v>
          </cell>
          <cell r="R88">
            <v>33</v>
          </cell>
          <cell r="S88">
            <v>30</v>
          </cell>
          <cell r="T88">
            <v>0</v>
          </cell>
          <cell r="U88">
            <v>0</v>
          </cell>
          <cell r="V88">
            <v>30</v>
          </cell>
          <cell r="W88">
            <v>30</v>
          </cell>
          <cell r="X88">
            <v>0</v>
          </cell>
          <cell r="Y88">
            <v>0</v>
          </cell>
          <cell r="Z88">
            <v>60</v>
          </cell>
          <cell r="AA88">
            <v>60</v>
          </cell>
          <cell r="AB88">
            <v>0</v>
          </cell>
          <cell r="AC88">
            <v>0</v>
          </cell>
          <cell r="AD88">
            <v>60</v>
          </cell>
          <cell r="AE88">
            <v>60</v>
          </cell>
          <cell r="AF88">
            <v>0</v>
          </cell>
          <cell r="AG88">
            <v>0</v>
          </cell>
          <cell r="AH88">
            <v>41.8</v>
          </cell>
          <cell r="AI88">
            <v>41.2</v>
          </cell>
          <cell r="AJ88">
            <v>0</v>
          </cell>
          <cell r="AK88">
            <v>0</v>
          </cell>
          <cell r="AL88">
            <v>3</v>
          </cell>
          <cell r="AM88">
            <v>3</v>
          </cell>
          <cell r="AN88">
            <v>0</v>
          </cell>
          <cell r="AO88">
            <v>0</v>
          </cell>
        </row>
        <row r="89">
          <cell r="E89" t="str">
            <v>0088B</v>
          </cell>
          <cell r="F89">
            <v>0</v>
          </cell>
          <cell r="G89">
            <v>0</v>
          </cell>
          <cell r="H89" t="e">
            <v>#N/A</v>
          </cell>
          <cell r="I89" t="e">
            <v>#N/A</v>
          </cell>
          <cell r="J89">
            <v>1</v>
          </cell>
          <cell r="K89">
            <v>1</v>
          </cell>
          <cell r="L89" t="e">
            <v>#N/A</v>
          </cell>
          <cell r="M89" t="e">
            <v>#N/A</v>
          </cell>
          <cell r="N89">
            <v>26</v>
          </cell>
          <cell r="O89">
            <v>26</v>
          </cell>
          <cell r="P89">
            <v>0</v>
          </cell>
          <cell r="Q89">
            <v>0</v>
          </cell>
          <cell r="R89">
            <v>33</v>
          </cell>
          <cell r="S89">
            <v>30</v>
          </cell>
          <cell r="T89">
            <v>0</v>
          </cell>
          <cell r="U89">
            <v>0</v>
          </cell>
          <cell r="V89">
            <v>30</v>
          </cell>
          <cell r="W89">
            <v>30</v>
          </cell>
          <cell r="X89">
            <v>0</v>
          </cell>
          <cell r="Y89">
            <v>0</v>
          </cell>
          <cell r="Z89">
            <v>60</v>
          </cell>
          <cell r="AA89">
            <v>60</v>
          </cell>
          <cell r="AB89">
            <v>0</v>
          </cell>
          <cell r="AC89">
            <v>0</v>
          </cell>
          <cell r="AD89">
            <v>60</v>
          </cell>
          <cell r="AE89">
            <v>60</v>
          </cell>
          <cell r="AF89">
            <v>0</v>
          </cell>
          <cell r="AG89">
            <v>0</v>
          </cell>
          <cell r="AH89">
            <v>41.8</v>
          </cell>
          <cell r="AI89">
            <v>41.2</v>
          </cell>
          <cell r="AJ89">
            <v>0</v>
          </cell>
          <cell r="AK89">
            <v>0</v>
          </cell>
          <cell r="AL89">
            <v>3</v>
          </cell>
          <cell r="AM89">
            <v>3</v>
          </cell>
          <cell r="AN89">
            <v>0</v>
          </cell>
          <cell r="AO89">
            <v>0</v>
          </cell>
        </row>
        <row r="90">
          <cell r="E90" t="str">
            <v>0089</v>
          </cell>
          <cell r="F90" t="e">
            <v>#N/A</v>
          </cell>
          <cell r="G90" t="e">
            <v>#N/A</v>
          </cell>
          <cell r="H90">
            <v>0</v>
          </cell>
          <cell r="I90">
            <v>0</v>
          </cell>
          <cell r="J90" t="e">
            <v>#N/A</v>
          </cell>
          <cell r="K90" t="e">
            <v>#N/A</v>
          </cell>
          <cell r="L90">
            <v>1</v>
          </cell>
          <cell r="M90">
            <v>1</v>
          </cell>
          <cell r="N90">
            <v>0</v>
          </cell>
          <cell r="O90">
            <v>0</v>
          </cell>
          <cell r="P90">
            <v>90</v>
          </cell>
          <cell r="Q90">
            <v>20</v>
          </cell>
          <cell r="R90">
            <v>0</v>
          </cell>
          <cell r="S90">
            <v>0</v>
          </cell>
          <cell r="T90">
            <v>0</v>
          </cell>
          <cell r="U90">
            <v>20</v>
          </cell>
          <cell r="V90">
            <v>0</v>
          </cell>
          <cell r="W90">
            <v>0</v>
          </cell>
          <cell r="X90">
            <v>90</v>
          </cell>
          <cell r="Y90">
            <v>20</v>
          </cell>
          <cell r="Z90">
            <v>0</v>
          </cell>
          <cell r="AA90">
            <v>0</v>
          </cell>
          <cell r="AB90">
            <v>0</v>
          </cell>
          <cell r="AC90">
            <v>45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36</v>
          </cell>
          <cell r="AK90">
            <v>21</v>
          </cell>
          <cell r="AL90">
            <v>0</v>
          </cell>
          <cell r="AM90">
            <v>0</v>
          </cell>
          <cell r="AN90">
            <v>3</v>
          </cell>
          <cell r="AO90">
            <v>3</v>
          </cell>
        </row>
        <row r="91">
          <cell r="E91" t="str">
            <v>0089A</v>
          </cell>
          <cell r="F91">
            <v>0</v>
          </cell>
          <cell r="G91">
            <v>99</v>
          </cell>
          <cell r="H91" t="e">
            <v>#N/A</v>
          </cell>
          <cell r="I91" t="e">
            <v>#N/A</v>
          </cell>
          <cell r="J91">
            <v>1</v>
          </cell>
          <cell r="K91">
            <v>0</v>
          </cell>
          <cell r="L91" t="e">
            <v>#N/A</v>
          </cell>
          <cell r="M91" t="e">
            <v>#N/A</v>
          </cell>
          <cell r="N91">
            <v>90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18</v>
          </cell>
          <cell r="AI91">
            <v>0</v>
          </cell>
          <cell r="AJ91">
            <v>0</v>
          </cell>
          <cell r="AK91">
            <v>0</v>
          </cell>
          <cell r="AL91">
            <v>3</v>
          </cell>
          <cell r="AM91">
            <v>3</v>
          </cell>
          <cell r="AN91">
            <v>0</v>
          </cell>
          <cell r="AO91">
            <v>0</v>
          </cell>
        </row>
        <row r="92">
          <cell r="E92" t="str">
            <v>0089B</v>
          </cell>
          <cell r="F92">
            <v>0</v>
          </cell>
          <cell r="G92">
            <v>99</v>
          </cell>
          <cell r="H92" t="e">
            <v>#N/A</v>
          </cell>
          <cell r="I92" t="e">
            <v>#N/A</v>
          </cell>
          <cell r="J92">
            <v>1</v>
          </cell>
          <cell r="K92">
            <v>0</v>
          </cell>
          <cell r="L92" t="e">
            <v>#N/A</v>
          </cell>
          <cell r="M92" t="e">
            <v>#N/A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90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18</v>
          </cell>
          <cell r="AI92">
            <v>0</v>
          </cell>
          <cell r="AJ92">
            <v>0</v>
          </cell>
          <cell r="AK92">
            <v>0</v>
          </cell>
          <cell r="AL92">
            <v>3</v>
          </cell>
          <cell r="AM92">
            <v>3</v>
          </cell>
          <cell r="AN92">
            <v>0</v>
          </cell>
          <cell r="AO92">
            <v>0</v>
          </cell>
        </row>
        <row r="93">
          <cell r="E93" t="str">
            <v>0091</v>
          </cell>
          <cell r="F93" t="e">
            <v>#N/A</v>
          </cell>
          <cell r="G93" t="e">
            <v>#N/A</v>
          </cell>
          <cell r="H93">
            <v>99</v>
          </cell>
          <cell r="I93">
            <v>99</v>
          </cell>
          <cell r="J93" t="e">
            <v>#N/A</v>
          </cell>
          <cell r="K93" t="e">
            <v>#N/A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3</v>
          </cell>
          <cell r="AO93">
            <v>3</v>
          </cell>
        </row>
        <row r="94">
          <cell r="E94" t="str">
            <v>0093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36</v>
          </cell>
          <cell r="O94">
            <v>36</v>
          </cell>
          <cell r="P94">
            <v>36</v>
          </cell>
          <cell r="Q94">
            <v>30</v>
          </cell>
          <cell r="R94">
            <v>28</v>
          </cell>
          <cell r="S94">
            <v>28</v>
          </cell>
          <cell r="T94">
            <v>28</v>
          </cell>
          <cell r="U94">
            <v>30</v>
          </cell>
          <cell r="V94">
            <v>36</v>
          </cell>
          <cell r="W94">
            <v>30</v>
          </cell>
          <cell r="X94">
            <v>36</v>
          </cell>
          <cell r="Y94">
            <v>30</v>
          </cell>
          <cell r="Z94">
            <v>60</v>
          </cell>
          <cell r="AA94">
            <v>80</v>
          </cell>
          <cell r="AB94">
            <v>35</v>
          </cell>
          <cell r="AC94">
            <v>62</v>
          </cell>
          <cell r="AD94">
            <v>120</v>
          </cell>
          <cell r="AE94">
            <v>120</v>
          </cell>
          <cell r="AF94">
            <v>120</v>
          </cell>
          <cell r="AG94">
            <v>120</v>
          </cell>
          <cell r="AH94">
            <v>56</v>
          </cell>
          <cell r="AI94">
            <v>58.8</v>
          </cell>
          <cell r="AJ94">
            <v>51</v>
          </cell>
          <cell r="AK94">
            <v>54.4</v>
          </cell>
          <cell r="AL94">
            <v>3</v>
          </cell>
          <cell r="AM94">
            <v>3</v>
          </cell>
          <cell r="AN94">
            <v>3</v>
          </cell>
          <cell r="AO94">
            <v>3</v>
          </cell>
        </row>
        <row r="95">
          <cell r="E95" t="str">
            <v>0094</v>
          </cell>
          <cell r="F95">
            <v>0</v>
          </cell>
          <cell r="G95">
            <v>99</v>
          </cell>
          <cell r="H95">
            <v>0</v>
          </cell>
          <cell r="I95">
            <v>0</v>
          </cell>
          <cell r="J95">
            <v>1</v>
          </cell>
          <cell r="K95">
            <v>0</v>
          </cell>
          <cell r="L95">
            <v>1</v>
          </cell>
          <cell r="M95">
            <v>1</v>
          </cell>
          <cell r="N95">
            <v>90</v>
          </cell>
          <cell r="O95">
            <v>0</v>
          </cell>
          <cell r="P95">
            <v>90</v>
          </cell>
          <cell r="Q95">
            <v>90</v>
          </cell>
          <cell r="R95">
            <v>60</v>
          </cell>
          <cell r="S95">
            <v>0</v>
          </cell>
          <cell r="T95">
            <v>60</v>
          </cell>
          <cell r="U95">
            <v>90</v>
          </cell>
          <cell r="V95">
            <v>60</v>
          </cell>
          <cell r="W95">
            <v>0</v>
          </cell>
          <cell r="X95">
            <v>90</v>
          </cell>
          <cell r="Y95">
            <v>90</v>
          </cell>
          <cell r="Z95">
            <v>120</v>
          </cell>
          <cell r="AA95">
            <v>0</v>
          </cell>
          <cell r="AB95">
            <v>75</v>
          </cell>
          <cell r="AC95">
            <v>120</v>
          </cell>
          <cell r="AD95">
            <v>180</v>
          </cell>
          <cell r="AE95">
            <v>0</v>
          </cell>
          <cell r="AF95">
            <v>180</v>
          </cell>
          <cell r="AG95">
            <v>180</v>
          </cell>
          <cell r="AH95">
            <v>102</v>
          </cell>
          <cell r="AI95">
            <v>0</v>
          </cell>
          <cell r="AJ95">
            <v>99</v>
          </cell>
          <cell r="AK95">
            <v>114</v>
          </cell>
          <cell r="AL95">
            <v>3</v>
          </cell>
          <cell r="AM95">
            <v>3</v>
          </cell>
          <cell r="AN95">
            <v>3</v>
          </cell>
          <cell r="AO95">
            <v>3</v>
          </cell>
        </row>
        <row r="96">
          <cell r="E96" t="str">
            <v>0095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  <cell r="N96">
            <v>60</v>
          </cell>
          <cell r="O96">
            <v>60</v>
          </cell>
          <cell r="P96">
            <v>60</v>
          </cell>
          <cell r="Q96">
            <v>60</v>
          </cell>
          <cell r="R96">
            <v>60</v>
          </cell>
          <cell r="S96">
            <v>72</v>
          </cell>
          <cell r="T96">
            <v>60</v>
          </cell>
          <cell r="U96">
            <v>60</v>
          </cell>
          <cell r="V96">
            <v>60</v>
          </cell>
          <cell r="W96">
            <v>60</v>
          </cell>
          <cell r="X96">
            <v>60</v>
          </cell>
          <cell r="Y96">
            <v>60</v>
          </cell>
          <cell r="Z96">
            <v>0</v>
          </cell>
          <cell r="AA96">
            <v>0</v>
          </cell>
          <cell r="AB96">
            <v>75</v>
          </cell>
          <cell r="AC96">
            <v>120</v>
          </cell>
          <cell r="AD96">
            <v>0</v>
          </cell>
          <cell r="AE96">
            <v>0</v>
          </cell>
          <cell r="AF96">
            <v>180</v>
          </cell>
          <cell r="AG96">
            <v>180</v>
          </cell>
          <cell r="AH96">
            <v>36</v>
          </cell>
          <cell r="AI96">
            <v>38.4</v>
          </cell>
          <cell r="AJ96">
            <v>87</v>
          </cell>
          <cell r="AK96">
            <v>96</v>
          </cell>
          <cell r="AL96">
            <v>3</v>
          </cell>
          <cell r="AM96">
            <v>3</v>
          </cell>
          <cell r="AN96">
            <v>3</v>
          </cell>
          <cell r="AO96">
            <v>3</v>
          </cell>
        </row>
        <row r="97">
          <cell r="E97" t="str">
            <v>0096</v>
          </cell>
          <cell r="F97" t="e">
            <v>#N/A</v>
          </cell>
          <cell r="G97" t="e">
            <v>#N/A</v>
          </cell>
          <cell r="H97">
            <v>99</v>
          </cell>
          <cell r="I97">
            <v>99</v>
          </cell>
          <cell r="J97" t="e">
            <v>#N/A</v>
          </cell>
          <cell r="K97" t="e">
            <v>#N/A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3</v>
          </cell>
          <cell r="AO97">
            <v>3</v>
          </cell>
        </row>
        <row r="98">
          <cell r="E98" t="str">
            <v>0100</v>
          </cell>
          <cell r="F98" t="e">
            <v>#N/A</v>
          </cell>
          <cell r="G98" t="e">
            <v>#N/A</v>
          </cell>
          <cell r="H98">
            <v>0</v>
          </cell>
          <cell r="I98">
            <v>0</v>
          </cell>
          <cell r="J98" t="e">
            <v>#N/A</v>
          </cell>
          <cell r="K98" t="e">
            <v>#N/A</v>
          </cell>
          <cell r="L98">
            <v>1</v>
          </cell>
          <cell r="M98">
            <v>1</v>
          </cell>
          <cell r="N98">
            <v>0</v>
          </cell>
          <cell r="O98">
            <v>0</v>
          </cell>
          <cell r="P98">
            <v>45</v>
          </cell>
          <cell r="Q98">
            <v>45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45</v>
          </cell>
          <cell r="Y98">
            <v>45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18</v>
          </cell>
          <cell r="AK98">
            <v>18</v>
          </cell>
          <cell r="AL98">
            <v>0</v>
          </cell>
          <cell r="AM98">
            <v>0</v>
          </cell>
          <cell r="AN98">
            <v>3</v>
          </cell>
          <cell r="AO98">
            <v>3</v>
          </cell>
        </row>
        <row r="99">
          <cell r="E99" t="str">
            <v>0100A</v>
          </cell>
          <cell r="F99">
            <v>0</v>
          </cell>
          <cell r="G99">
            <v>99</v>
          </cell>
          <cell r="H99" t="e">
            <v>#N/A</v>
          </cell>
          <cell r="I99" t="e">
            <v>#N/A</v>
          </cell>
          <cell r="J99">
            <v>1</v>
          </cell>
          <cell r="K99">
            <v>0</v>
          </cell>
          <cell r="L99" t="e">
            <v>#N/A</v>
          </cell>
          <cell r="M99" t="e">
            <v>#N/A</v>
          </cell>
          <cell r="N99">
            <v>45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9</v>
          </cell>
          <cell r="AI99">
            <v>0</v>
          </cell>
          <cell r="AJ99">
            <v>0</v>
          </cell>
          <cell r="AK99">
            <v>0</v>
          </cell>
          <cell r="AL99">
            <v>3</v>
          </cell>
          <cell r="AM99">
            <v>3</v>
          </cell>
          <cell r="AN99">
            <v>0</v>
          </cell>
          <cell r="AO99">
            <v>0</v>
          </cell>
        </row>
        <row r="100">
          <cell r="E100" t="str">
            <v>0100B</v>
          </cell>
          <cell r="F100">
            <v>0</v>
          </cell>
          <cell r="G100">
            <v>99</v>
          </cell>
          <cell r="H100" t="e">
            <v>#N/A</v>
          </cell>
          <cell r="I100" t="e">
            <v>#N/A</v>
          </cell>
          <cell r="J100">
            <v>1</v>
          </cell>
          <cell r="K100">
            <v>0</v>
          </cell>
          <cell r="L100" t="e">
            <v>#N/A</v>
          </cell>
          <cell r="M100" t="e">
            <v>#N/A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60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12</v>
          </cell>
          <cell r="AI100">
            <v>0</v>
          </cell>
          <cell r="AJ100">
            <v>0</v>
          </cell>
          <cell r="AK100">
            <v>0</v>
          </cell>
          <cell r="AL100">
            <v>3</v>
          </cell>
          <cell r="AM100">
            <v>3</v>
          </cell>
          <cell r="AN100">
            <v>0</v>
          </cell>
          <cell r="AO100">
            <v>0</v>
          </cell>
        </row>
        <row r="101">
          <cell r="E101" t="str">
            <v>0101</v>
          </cell>
          <cell r="F101" t="e">
            <v>#N/A</v>
          </cell>
          <cell r="G101" t="e">
            <v>#N/A</v>
          </cell>
          <cell r="H101">
            <v>0</v>
          </cell>
          <cell r="I101">
            <v>0</v>
          </cell>
          <cell r="J101" t="e">
            <v>#N/A</v>
          </cell>
          <cell r="K101" t="e">
            <v>#N/A</v>
          </cell>
          <cell r="L101">
            <v>1</v>
          </cell>
          <cell r="M101">
            <v>1</v>
          </cell>
          <cell r="N101">
            <v>0</v>
          </cell>
          <cell r="O101">
            <v>0</v>
          </cell>
          <cell r="P101">
            <v>90</v>
          </cell>
          <cell r="Q101">
            <v>20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90</v>
          </cell>
          <cell r="Y101">
            <v>20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36</v>
          </cell>
          <cell r="AK101">
            <v>8</v>
          </cell>
          <cell r="AL101">
            <v>0</v>
          </cell>
          <cell r="AM101">
            <v>0</v>
          </cell>
          <cell r="AN101">
            <v>3</v>
          </cell>
          <cell r="AO101">
            <v>3</v>
          </cell>
        </row>
        <row r="102">
          <cell r="E102" t="str">
            <v>0101A</v>
          </cell>
          <cell r="F102">
            <v>0</v>
          </cell>
          <cell r="G102">
            <v>99</v>
          </cell>
          <cell r="H102" t="e">
            <v>#N/A</v>
          </cell>
          <cell r="I102" t="e">
            <v>#N/A</v>
          </cell>
          <cell r="J102">
            <v>1</v>
          </cell>
          <cell r="K102">
            <v>0</v>
          </cell>
          <cell r="L102" t="e">
            <v>#N/A</v>
          </cell>
          <cell r="M102" t="e">
            <v>#N/A</v>
          </cell>
          <cell r="N102">
            <v>90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18</v>
          </cell>
          <cell r="AI102">
            <v>0</v>
          </cell>
          <cell r="AJ102">
            <v>0</v>
          </cell>
          <cell r="AK102">
            <v>0</v>
          </cell>
          <cell r="AL102">
            <v>3</v>
          </cell>
          <cell r="AM102">
            <v>3</v>
          </cell>
          <cell r="AN102">
            <v>0</v>
          </cell>
          <cell r="AO102">
            <v>0</v>
          </cell>
        </row>
        <row r="103">
          <cell r="E103" t="str">
            <v>0101B</v>
          </cell>
          <cell r="F103">
            <v>0</v>
          </cell>
          <cell r="G103">
            <v>99</v>
          </cell>
          <cell r="H103" t="e">
            <v>#N/A</v>
          </cell>
          <cell r="I103" t="e">
            <v>#N/A</v>
          </cell>
          <cell r="J103">
            <v>1</v>
          </cell>
          <cell r="K103">
            <v>0</v>
          </cell>
          <cell r="L103" t="e">
            <v>#N/A</v>
          </cell>
          <cell r="M103" t="e">
            <v>#N/A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90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18</v>
          </cell>
          <cell r="AI103">
            <v>0</v>
          </cell>
          <cell r="AJ103">
            <v>0</v>
          </cell>
          <cell r="AK103">
            <v>0</v>
          </cell>
          <cell r="AL103">
            <v>3</v>
          </cell>
          <cell r="AM103">
            <v>3</v>
          </cell>
          <cell r="AN103">
            <v>0</v>
          </cell>
          <cell r="AO103">
            <v>0</v>
          </cell>
        </row>
        <row r="104">
          <cell r="E104" t="str">
            <v>0102</v>
          </cell>
          <cell r="F104" t="e">
            <v>#N/A</v>
          </cell>
          <cell r="G104" t="e">
            <v>#N/A</v>
          </cell>
          <cell r="H104">
            <v>0</v>
          </cell>
          <cell r="I104">
            <v>99</v>
          </cell>
          <cell r="J104" t="e">
            <v>#N/A</v>
          </cell>
          <cell r="K104" t="e">
            <v>#N/A</v>
          </cell>
          <cell r="L104">
            <v>1</v>
          </cell>
          <cell r="M104">
            <v>0</v>
          </cell>
          <cell r="N104">
            <v>0</v>
          </cell>
          <cell r="O104">
            <v>0</v>
          </cell>
          <cell r="P104">
            <v>45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45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18</v>
          </cell>
          <cell r="AK104">
            <v>0</v>
          </cell>
          <cell r="AL104">
            <v>0</v>
          </cell>
          <cell r="AM104">
            <v>0</v>
          </cell>
          <cell r="AN104">
            <v>3</v>
          </cell>
          <cell r="AO104">
            <v>3</v>
          </cell>
        </row>
        <row r="105">
          <cell r="E105" t="str">
            <v>0102A</v>
          </cell>
          <cell r="F105">
            <v>0</v>
          </cell>
          <cell r="G105">
            <v>99</v>
          </cell>
          <cell r="H105" t="e">
            <v>#N/A</v>
          </cell>
          <cell r="I105" t="e">
            <v>#N/A</v>
          </cell>
          <cell r="J105">
            <v>1</v>
          </cell>
          <cell r="K105">
            <v>0</v>
          </cell>
          <cell r="L105" t="e">
            <v>#N/A</v>
          </cell>
          <cell r="M105" t="e">
            <v>#N/A</v>
          </cell>
          <cell r="N105">
            <v>45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9</v>
          </cell>
          <cell r="AI105">
            <v>0</v>
          </cell>
          <cell r="AJ105">
            <v>0</v>
          </cell>
          <cell r="AK105">
            <v>0</v>
          </cell>
          <cell r="AL105">
            <v>3</v>
          </cell>
          <cell r="AM105">
            <v>3</v>
          </cell>
          <cell r="AN105">
            <v>0</v>
          </cell>
          <cell r="AO105">
            <v>0</v>
          </cell>
        </row>
        <row r="106">
          <cell r="E106" t="str">
            <v>0102B</v>
          </cell>
          <cell r="F106">
            <v>0</v>
          </cell>
          <cell r="G106">
            <v>99</v>
          </cell>
          <cell r="H106" t="e">
            <v>#N/A</v>
          </cell>
          <cell r="I106" t="e">
            <v>#N/A</v>
          </cell>
          <cell r="J106">
            <v>1</v>
          </cell>
          <cell r="K106">
            <v>0</v>
          </cell>
          <cell r="L106" t="e">
            <v>#N/A</v>
          </cell>
          <cell r="M106" t="e">
            <v>#N/A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45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9</v>
          </cell>
          <cell r="AI106">
            <v>0</v>
          </cell>
          <cell r="AJ106">
            <v>0</v>
          </cell>
          <cell r="AK106">
            <v>0</v>
          </cell>
          <cell r="AL106">
            <v>3</v>
          </cell>
          <cell r="AM106">
            <v>3</v>
          </cell>
          <cell r="AN106">
            <v>0</v>
          </cell>
          <cell r="AO106">
            <v>0</v>
          </cell>
        </row>
        <row r="107">
          <cell r="E107" t="str">
            <v>0103</v>
          </cell>
          <cell r="F107" t="e">
            <v>#N/A</v>
          </cell>
          <cell r="G107" t="e">
            <v>#N/A</v>
          </cell>
          <cell r="H107">
            <v>0</v>
          </cell>
          <cell r="I107">
            <v>0</v>
          </cell>
          <cell r="J107" t="e">
            <v>#N/A</v>
          </cell>
          <cell r="K107" t="e">
            <v>#N/A</v>
          </cell>
          <cell r="L107">
            <v>1</v>
          </cell>
          <cell r="M107">
            <v>1</v>
          </cell>
          <cell r="N107">
            <v>0</v>
          </cell>
          <cell r="O107">
            <v>0</v>
          </cell>
          <cell r="P107">
            <v>45</v>
          </cell>
          <cell r="Q107">
            <v>45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45</v>
          </cell>
          <cell r="Y107">
            <v>45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18</v>
          </cell>
          <cell r="AK107">
            <v>18</v>
          </cell>
          <cell r="AL107">
            <v>0</v>
          </cell>
          <cell r="AM107">
            <v>0</v>
          </cell>
          <cell r="AN107">
            <v>3</v>
          </cell>
          <cell r="AO107">
            <v>3</v>
          </cell>
        </row>
        <row r="108">
          <cell r="E108" t="str">
            <v>0103A</v>
          </cell>
          <cell r="F108">
            <v>0</v>
          </cell>
          <cell r="G108">
            <v>0</v>
          </cell>
          <cell r="H108" t="e">
            <v>#N/A</v>
          </cell>
          <cell r="I108" t="e">
            <v>#N/A</v>
          </cell>
          <cell r="J108">
            <v>1</v>
          </cell>
          <cell r="K108">
            <v>1</v>
          </cell>
          <cell r="L108" t="e">
            <v>#N/A</v>
          </cell>
          <cell r="M108" t="e">
            <v>#N/A</v>
          </cell>
          <cell r="N108">
            <v>45</v>
          </cell>
          <cell r="O108">
            <v>45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9</v>
          </cell>
          <cell r="AI108">
            <v>9</v>
          </cell>
          <cell r="AJ108">
            <v>0</v>
          </cell>
          <cell r="AK108">
            <v>0</v>
          </cell>
          <cell r="AL108">
            <v>3</v>
          </cell>
          <cell r="AM108">
            <v>3</v>
          </cell>
          <cell r="AN108">
            <v>0</v>
          </cell>
          <cell r="AO108">
            <v>0</v>
          </cell>
        </row>
        <row r="109">
          <cell r="E109" t="str">
            <v>0103B</v>
          </cell>
          <cell r="F109">
            <v>0</v>
          </cell>
          <cell r="G109">
            <v>0</v>
          </cell>
          <cell r="H109" t="e">
            <v>#N/A</v>
          </cell>
          <cell r="I109" t="e">
            <v>#N/A</v>
          </cell>
          <cell r="J109">
            <v>1</v>
          </cell>
          <cell r="K109">
            <v>1</v>
          </cell>
          <cell r="L109" t="e">
            <v>#N/A</v>
          </cell>
          <cell r="M109" t="e">
            <v>#N/A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45</v>
          </cell>
          <cell r="W109">
            <v>45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9</v>
          </cell>
          <cell r="AI109">
            <v>9</v>
          </cell>
          <cell r="AJ109">
            <v>0</v>
          </cell>
          <cell r="AK109">
            <v>0</v>
          </cell>
          <cell r="AL109">
            <v>3</v>
          </cell>
          <cell r="AM109">
            <v>3</v>
          </cell>
          <cell r="AN109">
            <v>0</v>
          </cell>
          <cell r="AO109">
            <v>0</v>
          </cell>
        </row>
        <row r="110">
          <cell r="E110" t="str">
            <v>0104</v>
          </cell>
          <cell r="F110" t="e">
            <v>#N/A</v>
          </cell>
          <cell r="G110" t="e">
            <v>#N/A</v>
          </cell>
          <cell r="H110">
            <v>0</v>
          </cell>
          <cell r="I110">
            <v>0</v>
          </cell>
          <cell r="J110" t="e">
            <v>#N/A</v>
          </cell>
          <cell r="K110" t="e">
            <v>#N/A</v>
          </cell>
          <cell r="L110">
            <v>1</v>
          </cell>
          <cell r="M110">
            <v>1</v>
          </cell>
          <cell r="N110">
            <v>0</v>
          </cell>
          <cell r="O110">
            <v>0</v>
          </cell>
          <cell r="P110">
            <v>60</v>
          </cell>
          <cell r="Q110">
            <v>90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60</v>
          </cell>
          <cell r="Y110">
            <v>90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24</v>
          </cell>
          <cell r="AK110">
            <v>36</v>
          </cell>
          <cell r="AL110">
            <v>0</v>
          </cell>
          <cell r="AM110">
            <v>0</v>
          </cell>
          <cell r="AN110">
            <v>3</v>
          </cell>
          <cell r="AO110">
            <v>3</v>
          </cell>
        </row>
        <row r="111">
          <cell r="E111" t="str">
            <v>0104A</v>
          </cell>
          <cell r="F111">
            <v>0</v>
          </cell>
          <cell r="G111">
            <v>99</v>
          </cell>
          <cell r="H111" t="e">
            <v>#N/A</v>
          </cell>
          <cell r="I111" t="e">
            <v>#N/A</v>
          </cell>
          <cell r="J111">
            <v>1</v>
          </cell>
          <cell r="K111">
            <v>0</v>
          </cell>
          <cell r="L111" t="e">
            <v>#N/A</v>
          </cell>
          <cell r="M111" t="e">
            <v>#N/A</v>
          </cell>
          <cell r="N111">
            <v>60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12</v>
          </cell>
          <cell r="AI111">
            <v>0</v>
          </cell>
          <cell r="AJ111">
            <v>0</v>
          </cell>
          <cell r="AK111">
            <v>0</v>
          </cell>
          <cell r="AL111">
            <v>3</v>
          </cell>
          <cell r="AM111">
            <v>3</v>
          </cell>
          <cell r="AN111">
            <v>0</v>
          </cell>
          <cell r="AO111">
            <v>0</v>
          </cell>
        </row>
        <row r="112">
          <cell r="E112" t="str">
            <v>0104B</v>
          </cell>
          <cell r="F112">
            <v>0</v>
          </cell>
          <cell r="G112">
            <v>99</v>
          </cell>
          <cell r="H112" t="e">
            <v>#N/A</v>
          </cell>
          <cell r="I112" t="e">
            <v>#N/A</v>
          </cell>
          <cell r="J112">
            <v>1</v>
          </cell>
          <cell r="K112">
            <v>0</v>
          </cell>
          <cell r="L112" t="e">
            <v>#N/A</v>
          </cell>
          <cell r="M112" t="e">
            <v>#N/A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60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12</v>
          </cell>
          <cell r="AI112">
            <v>0</v>
          </cell>
          <cell r="AJ112">
            <v>0</v>
          </cell>
          <cell r="AK112">
            <v>0</v>
          </cell>
          <cell r="AL112">
            <v>3</v>
          </cell>
          <cell r="AM112">
            <v>3</v>
          </cell>
          <cell r="AN112">
            <v>0</v>
          </cell>
          <cell r="AO112">
            <v>0</v>
          </cell>
        </row>
        <row r="113">
          <cell r="E113" t="str">
            <v>0105</v>
          </cell>
          <cell r="F113" t="e">
            <v>#N/A</v>
          </cell>
          <cell r="G113" t="e">
            <v>#N/A</v>
          </cell>
          <cell r="H113">
            <v>99</v>
          </cell>
          <cell r="I113">
            <v>99</v>
          </cell>
          <cell r="J113" t="e">
            <v>#N/A</v>
          </cell>
          <cell r="K113" t="e">
            <v>#N/A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3</v>
          </cell>
          <cell r="AO113">
            <v>3</v>
          </cell>
        </row>
        <row r="114">
          <cell r="E114" t="str">
            <v>0106</v>
          </cell>
          <cell r="F114" t="e">
            <v>#N/A</v>
          </cell>
          <cell r="G114" t="e">
            <v>#N/A</v>
          </cell>
          <cell r="H114">
            <v>0</v>
          </cell>
          <cell r="I114" t="e">
            <v>#N/A</v>
          </cell>
          <cell r="J114" t="e">
            <v>#N/A</v>
          </cell>
          <cell r="K114" t="e">
            <v>#N/A</v>
          </cell>
          <cell r="L114">
            <v>1</v>
          </cell>
          <cell r="M114" t="e">
            <v>#N/A</v>
          </cell>
          <cell r="N114">
            <v>0</v>
          </cell>
          <cell r="O114">
            <v>0</v>
          </cell>
          <cell r="P114">
            <v>90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90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36</v>
          </cell>
          <cell r="AK114">
            <v>0</v>
          </cell>
          <cell r="AL114">
            <v>0</v>
          </cell>
          <cell r="AM114">
            <v>0</v>
          </cell>
          <cell r="AN114">
            <v>3</v>
          </cell>
          <cell r="AO114">
            <v>0</v>
          </cell>
        </row>
        <row r="115">
          <cell r="E115" t="str">
            <v>0106A</v>
          </cell>
          <cell r="F115">
            <v>0</v>
          </cell>
          <cell r="G115">
            <v>99</v>
          </cell>
          <cell r="H115" t="e">
            <v>#N/A</v>
          </cell>
          <cell r="I115">
            <v>0</v>
          </cell>
          <cell r="J115">
            <v>1</v>
          </cell>
          <cell r="K115">
            <v>0</v>
          </cell>
          <cell r="L115" t="e">
            <v>#N/A</v>
          </cell>
          <cell r="M115">
            <v>1</v>
          </cell>
          <cell r="N115">
            <v>90</v>
          </cell>
          <cell r="O115">
            <v>0</v>
          </cell>
          <cell r="P115">
            <v>0</v>
          </cell>
          <cell r="Q115">
            <v>45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18</v>
          </cell>
          <cell r="AI115">
            <v>0</v>
          </cell>
          <cell r="AJ115">
            <v>0</v>
          </cell>
          <cell r="AK115">
            <v>9</v>
          </cell>
          <cell r="AL115">
            <v>3</v>
          </cell>
          <cell r="AM115">
            <v>3</v>
          </cell>
          <cell r="AN115">
            <v>0</v>
          </cell>
          <cell r="AO115">
            <v>3</v>
          </cell>
        </row>
        <row r="116">
          <cell r="E116" t="str">
            <v>0106B</v>
          </cell>
          <cell r="F116">
            <v>0</v>
          </cell>
          <cell r="G116">
            <v>99</v>
          </cell>
          <cell r="H116" t="e">
            <v>#N/A</v>
          </cell>
          <cell r="I116">
            <v>0</v>
          </cell>
          <cell r="J116">
            <v>1</v>
          </cell>
          <cell r="K116">
            <v>0</v>
          </cell>
          <cell r="L116" t="e">
            <v>#N/A</v>
          </cell>
          <cell r="M116">
            <v>1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90</v>
          </cell>
          <cell r="W116">
            <v>0</v>
          </cell>
          <cell r="X116">
            <v>0</v>
          </cell>
          <cell r="Y116">
            <v>45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18</v>
          </cell>
          <cell r="AI116">
            <v>0</v>
          </cell>
          <cell r="AJ116">
            <v>0</v>
          </cell>
          <cell r="AK116">
            <v>9</v>
          </cell>
          <cell r="AL116">
            <v>3</v>
          </cell>
          <cell r="AM116">
            <v>3</v>
          </cell>
          <cell r="AN116">
            <v>0</v>
          </cell>
          <cell r="AO116">
            <v>3</v>
          </cell>
        </row>
        <row r="117">
          <cell r="E117" t="str">
            <v>0107</v>
          </cell>
          <cell r="F117" t="e">
            <v>#N/A</v>
          </cell>
          <cell r="G117" t="e">
            <v>#N/A</v>
          </cell>
          <cell r="H117">
            <v>0</v>
          </cell>
          <cell r="I117" t="e">
            <v>#N/A</v>
          </cell>
          <cell r="J117" t="e">
            <v>#N/A</v>
          </cell>
          <cell r="K117" t="e">
            <v>#N/A</v>
          </cell>
          <cell r="L117">
            <v>1</v>
          </cell>
          <cell r="M117" t="e">
            <v>#N/A</v>
          </cell>
          <cell r="N117">
            <v>0</v>
          </cell>
          <cell r="O117">
            <v>0</v>
          </cell>
          <cell r="P117">
            <v>90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90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36</v>
          </cell>
          <cell r="AK117">
            <v>0</v>
          </cell>
          <cell r="AL117">
            <v>0</v>
          </cell>
          <cell r="AM117">
            <v>0</v>
          </cell>
          <cell r="AN117">
            <v>3</v>
          </cell>
          <cell r="AO117">
            <v>0</v>
          </cell>
        </row>
        <row r="118">
          <cell r="E118" t="str">
            <v>0107A</v>
          </cell>
          <cell r="F118">
            <v>0</v>
          </cell>
          <cell r="G118">
            <v>99</v>
          </cell>
          <cell r="H118" t="e">
            <v>#N/A</v>
          </cell>
          <cell r="I118">
            <v>0</v>
          </cell>
          <cell r="J118">
            <v>1</v>
          </cell>
          <cell r="K118">
            <v>0</v>
          </cell>
          <cell r="L118" t="e">
            <v>#N/A</v>
          </cell>
          <cell r="M118">
            <v>1</v>
          </cell>
          <cell r="N118">
            <v>90</v>
          </cell>
          <cell r="O118">
            <v>0</v>
          </cell>
          <cell r="P118">
            <v>0</v>
          </cell>
          <cell r="Q118">
            <v>45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18</v>
          </cell>
          <cell r="AI118">
            <v>0</v>
          </cell>
          <cell r="AJ118">
            <v>0</v>
          </cell>
          <cell r="AK118">
            <v>9</v>
          </cell>
          <cell r="AL118">
            <v>3</v>
          </cell>
          <cell r="AM118">
            <v>3</v>
          </cell>
          <cell r="AN118">
            <v>0</v>
          </cell>
          <cell r="AO118">
            <v>3</v>
          </cell>
        </row>
        <row r="119">
          <cell r="E119" t="str">
            <v>0107B</v>
          </cell>
          <cell r="F119">
            <v>0</v>
          </cell>
          <cell r="G119">
            <v>99</v>
          </cell>
          <cell r="H119" t="e">
            <v>#N/A</v>
          </cell>
          <cell r="I119">
            <v>0</v>
          </cell>
          <cell r="J119">
            <v>1</v>
          </cell>
          <cell r="K119">
            <v>0</v>
          </cell>
          <cell r="L119" t="e">
            <v>#N/A</v>
          </cell>
          <cell r="M119">
            <v>1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90</v>
          </cell>
          <cell r="W119">
            <v>0</v>
          </cell>
          <cell r="X119">
            <v>0</v>
          </cell>
          <cell r="Y119">
            <v>45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18</v>
          </cell>
          <cell r="AI119">
            <v>0</v>
          </cell>
          <cell r="AJ119">
            <v>0</v>
          </cell>
          <cell r="AK119">
            <v>9</v>
          </cell>
          <cell r="AL119">
            <v>3</v>
          </cell>
          <cell r="AM119">
            <v>3</v>
          </cell>
          <cell r="AN119">
            <v>0</v>
          </cell>
          <cell r="AO119">
            <v>3</v>
          </cell>
        </row>
        <row r="120">
          <cell r="E120" t="str">
            <v>0108</v>
          </cell>
          <cell r="F120" t="e">
            <v>#N/A</v>
          </cell>
          <cell r="G120" t="e">
            <v>#N/A</v>
          </cell>
          <cell r="H120">
            <v>99</v>
          </cell>
          <cell r="I120">
            <v>99</v>
          </cell>
          <cell r="J120" t="e">
            <v>#N/A</v>
          </cell>
          <cell r="K120" t="e">
            <v>#N/A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3</v>
          </cell>
          <cell r="AO120">
            <v>3</v>
          </cell>
        </row>
        <row r="121">
          <cell r="E121" t="str">
            <v>0110</v>
          </cell>
          <cell r="F121" t="e">
            <v>#N/A</v>
          </cell>
          <cell r="G121" t="e">
            <v>#N/A</v>
          </cell>
          <cell r="H121" t="e">
            <v>#N/A</v>
          </cell>
          <cell r="I121">
            <v>99</v>
          </cell>
          <cell r="J121" t="e">
            <v>#N/A</v>
          </cell>
          <cell r="K121" t="e">
            <v>#N/A</v>
          </cell>
          <cell r="L121" t="e">
            <v>#N/A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3</v>
          </cell>
        </row>
        <row r="122">
          <cell r="E122" t="str">
            <v>0111</v>
          </cell>
          <cell r="F122" t="e">
            <v>#N/A</v>
          </cell>
          <cell r="G122" t="e">
            <v>#N/A</v>
          </cell>
          <cell r="H122" t="e">
            <v>#N/A</v>
          </cell>
          <cell r="I122">
            <v>99</v>
          </cell>
          <cell r="J122" t="e">
            <v>#N/A</v>
          </cell>
          <cell r="K122" t="e">
            <v>#N/A</v>
          </cell>
          <cell r="L122" t="e">
            <v>#N/A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3</v>
          </cell>
        </row>
        <row r="123">
          <cell r="E123" t="str">
            <v>0113</v>
          </cell>
          <cell r="F123" t="e">
            <v>#N/A</v>
          </cell>
          <cell r="G123" t="e">
            <v>#N/A</v>
          </cell>
          <cell r="H123" t="e">
            <v>#N/A</v>
          </cell>
          <cell r="I123">
            <v>99</v>
          </cell>
          <cell r="J123" t="e">
            <v>#N/A</v>
          </cell>
          <cell r="K123" t="e">
            <v>#N/A</v>
          </cell>
          <cell r="L123" t="e">
            <v>#N/A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3</v>
          </cell>
        </row>
        <row r="124">
          <cell r="E124" t="str">
            <v>0114</v>
          </cell>
          <cell r="F124" t="e">
            <v>#N/A</v>
          </cell>
          <cell r="G124" t="e">
            <v>#N/A</v>
          </cell>
          <cell r="H124" t="e">
            <v>#N/A</v>
          </cell>
          <cell r="I124">
            <v>99</v>
          </cell>
          <cell r="J124" t="e">
            <v>#N/A</v>
          </cell>
          <cell r="K124" t="e">
            <v>#N/A</v>
          </cell>
          <cell r="L124" t="e">
            <v>#N/A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3</v>
          </cell>
        </row>
        <row r="125">
          <cell r="E125" t="str">
            <v>0140</v>
          </cell>
          <cell r="F125">
            <v>0</v>
          </cell>
          <cell r="G125">
            <v>99</v>
          </cell>
          <cell r="H125">
            <v>99</v>
          </cell>
          <cell r="I125" t="e">
            <v>#N/A</v>
          </cell>
          <cell r="J125">
            <v>1</v>
          </cell>
          <cell r="K125">
            <v>0</v>
          </cell>
          <cell r="L125">
            <v>0</v>
          </cell>
          <cell r="M125" t="e">
            <v>#N/A</v>
          </cell>
          <cell r="N125">
            <v>26</v>
          </cell>
          <cell r="O125">
            <v>0</v>
          </cell>
          <cell r="P125">
            <v>0</v>
          </cell>
          <cell r="Q125">
            <v>0</v>
          </cell>
          <cell r="R125">
            <v>90</v>
          </cell>
          <cell r="S125">
            <v>0</v>
          </cell>
          <cell r="T125">
            <v>0</v>
          </cell>
          <cell r="U125">
            <v>0</v>
          </cell>
          <cell r="V125">
            <v>18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26.8</v>
          </cell>
          <cell r="AI125">
            <v>0</v>
          </cell>
          <cell r="AJ125">
            <v>0</v>
          </cell>
          <cell r="AK125">
            <v>0</v>
          </cell>
          <cell r="AL125">
            <v>3</v>
          </cell>
          <cell r="AM125">
            <v>3</v>
          </cell>
          <cell r="AN125">
            <v>3</v>
          </cell>
          <cell r="AO125">
            <v>0</v>
          </cell>
        </row>
        <row r="126">
          <cell r="E126" t="str">
            <v>0141</v>
          </cell>
          <cell r="F126">
            <v>0</v>
          </cell>
          <cell r="G126">
            <v>99</v>
          </cell>
          <cell r="H126">
            <v>0</v>
          </cell>
          <cell r="I126">
            <v>99</v>
          </cell>
          <cell r="J126">
            <v>1</v>
          </cell>
          <cell r="K126">
            <v>0</v>
          </cell>
          <cell r="L126">
            <v>1</v>
          </cell>
          <cell r="M126">
            <v>0</v>
          </cell>
          <cell r="N126">
            <v>16</v>
          </cell>
          <cell r="O126">
            <v>0</v>
          </cell>
          <cell r="P126">
            <v>16</v>
          </cell>
          <cell r="Q126">
            <v>0</v>
          </cell>
          <cell r="R126">
            <v>51</v>
          </cell>
          <cell r="S126">
            <v>0</v>
          </cell>
          <cell r="T126">
            <v>15</v>
          </cell>
          <cell r="U126">
            <v>0</v>
          </cell>
          <cell r="V126">
            <v>16</v>
          </cell>
          <cell r="W126">
            <v>0</v>
          </cell>
          <cell r="X126">
            <v>16</v>
          </cell>
          <cell r="Y126">
            <v>0</v>
          </cell>
          <cell r="Z126">
            <v>0</v>
          </cell>
          <cell r="AA126">
            <v>0</v>
          </cell>
          <cell r="AB126">
            <v>19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16.600000000000001</v>
          </cell>
          <cell r="AI126">
            <v>0</v>
          </cell>
          <cell r="AJ126">
            <v>13.2</v>
          </cell>
          <cell r="AK126">
            <v>0</v>
          </cell>
          <cell r="AL126">
            <v>3</v>
          </cell>
          <cell r="AM126">
            <v>3</v>
          </cell>
          <cell r="AN126">
            <v>3</v>
          </cell>
          <cell r="AO126">
            <v>3</v>
          </cell>
        </row>
        <row r="127">
          <cell r="E127" t="str">
            <v>0142</v>
          </cell>
          <cell r="F127">
            <v>0</v>
          </cell>
          <cell r="G127">
            <v>99</v>
          </cell>
          <cell r="H127" t="e">
            <v>#N/A</v>
          </cell>
          <cell r="I127">
            <v>99</v>
          </cell>
          <cell r="J127">
            <v>1</v>
          </cell>
          <cell r="K127">
            <v>0</v>
          </cell>
          <cell r="L127" t="e">
            <v>#N/A</v>
          </cell>
          <cell r="M127">
            <v>0</v>
          </cell>
          <cell r="N127">
            <v>15</v>
          </cell>
          <cell r="O127">
            <v>0</v>
          </cell>
          <cell r="P127">
            <v>0</v>
          </cell>
          <cell r="Q127">
            <v>0</v>
          </cell>
          <cell r="R127">
            <v>28</v>
          </cell>
          <cell r="S127">
            <v>0</v>
          </cell>
          <cell r="T127">
            <v>0</v>
          </cell>
          <cell r="U127">
            <v>0</v>
          </cell>
          <cell r="V127">
            <v>15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11.6</v>
          </cell>
          <cell r="AI127">
            <v>0</v>
          </cell>
          <cell r="AJ127">
            <v>0</v>
          </cell>
          <cell r="AK127">
            <v>0</v>
          </cell>
          <cell r="AL127">
            <v>3</v>
          </cell>
          <cell r="AM127">
            <v>3</v>
          </cell>
          <cell r="AN127">
            <v>0</v>
          </cell>
          <cell r="AO127">
            <v>3</v>
          </cell>
        </row>
        <row r="128">
          <cell r="E128" t="str">
            <v>0143</v>
          </cell>
          <cell r="F128">
            <v>0</v>
          </cell>
          <cell r="G128">
            <v>99</v>
          </cell>
          <cell r="H128" t="e">
            <v>#N/A</v>
          </cell>
          <cell r="I128" t="e">
            <v>#N/A</v>
          </cell>
          <cell r="J128">
            <v>1</v>
          </cell>
          <cell r="K128">
            <v>0</v>
          </cell>
          <cell r="L128" t="e">
            <v>#N/A</v>
          </cell>
          <cell r="M128" t="e">
            <v>#N/A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23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4.5999999999999996</v>
          </cell>
          <cell r="AI128">
            <v>0</v>
          </cell>
          <cell r="AJ128">
            <v>0</v>
          </cell>
          <cell r="AK128">
            <v>0</v>
          </cell>
          <cell r="AL128">
            <v>3</v>
          </cell>
          <cell r="AM128">
            <v>3</v>
          </cell>
          <cell r="AN128">
            <v>0</v>
          </cell>
          <cell r="AO128">
            <v>0</v>
          </cell>
        </row>
        <row r="129">
          <cell r="E129" t="str">
            <v>109F</v>
          </cell>
          <cell r="F129" t="e">
            <v>#N/A</v>
          </cell>
          <cell r="G129" t="e">
            <v>#N/A</v>
          </cell>
          <cell r="H129" t="e">
            <v>#N/A</v>
          </cell>
          <cell r="I129">
            <v>99</v>
          </cell>
          <cell r="J129" t="e">
            <v>#N/A</v>
          </cell>
          <cell r="K129" t="e">
            <v>#N/A</v>
          </cell>
          <cell r="L129" t="e">
            <v>#N/A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2</v>
          </cell>
        </row>
        <row r="130">
          <cell r="E130" t="str">
            <v>109X</v>
          </cell>
          <cell r="F130" t="e">
            <v>#N/A</v>
          </cell>
          <cell r="G130" t="e">
            <v>#N/A</v>
          </cell>
          <cell r="H130" t="e">
            <v>#N/A</v>
          </cell>
          <cell r="I130">
            <v>99</v>
          </cell>
          <cell r="J130" t="e">
            <v>#N/A</v>
          </cell>
          <cell r="K130" t="e">
            <v>#N/A</v>
          </cell>
          <cell r="L130" t="e">
            <v>#N/A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2</v>
          </cell>
        </row>
        <row r="131">
          <cell r="E131" t="str">
            <v>109XA</v>
          </cell>
          <cell r="F131">
            <v>0</v>
          </cell>
          <cell r="G131">
            <v>99</v>
          </cell>
          <cell r="H131" t="e">
            <v>#N/A</v>
          </cell>
          <cell r="I131" t="e">
            <v>#N/A</v>
          </cell>
          <cell r="J131">
            <v>1</v>
          </cell>
          <cell r="K131">
            <v>0</v>
          </cell>
          <cell r="L131" t="e">
            <v>#N/A</v>
          </cell>
          <cell r="M131" t="e">
            <v>#N/A</v>
          </cell>
          <cell r="N131">
            <v>90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18</v>
          </cell>
          <cell r="AI131">
            <v>0</v>
          </cell>
          <cell r="AJ131">
            <v>0</v>
          </cell>
          <cell r="AK131">
            <v>0</v>
          </cell>
          <cell r="AL131">
            <v>2</v>
          </cell>
          <cell r="AM131">
            <v>2</v>
          </cell>
          <cell r="AN131">
            <v>0</v>
          </cell>
          <cell r="AO131">
            <v>0</v>
          </cell>
        </row>
        <row r="132">
          <cell r="E132" t="str">
            <v>109XB</v>
          </cell>
          <cell r="F132">
            <v>0</v>
          </cell>
          <cell r="G132">
            <v>99</v>
          </cell>
          <cell r="H132" t="e">
            <v>#N/A</v>
          </cell>
          <cell r="I132" t="e">
            <v>#N/A</v>
          </cell>
          <cell r="J132">
            <v>1</v>
          </cell>
          <cell r="K132">
            <v>0</v>
          </cell>
          <cell r="L132" t="e">
            <v>#N/A</v>
          </cell>
          <cell r="M132" t="e">
            <v>#N/A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90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18</v>
          </cell>
          <cell r="AI132">
            <v>0</v>
          </cell>
          <cell r="AJ132">
            <v>0</v>
          </cell>
          <cell r="AK132">
            <v>0</v>
          </cell>
          <cell r="AL132">
            <v>2</v>
          </cell>
          <cell r="AM132">
            <v>2</v>
          </cell>
          <cell r="AN132">
            <v>0</v>
          </cell>
          <cell r="AO132">
            <v>0</v>
          </cell>
        </row>
        <row r="133">
          <cell r="E133" t="str">
            <v>11CPA</v>
          </cell>
          <cell r="F133" t="e">
            <v>#N/A</v>
          </cell>
          <cell r="G133" t="e">
            <v>#N/A</v>
          </cell>
          <cell r="H133" t="e">
            <v>#N/A</v>
          </cell>
          <cell r="I133">
            <v>99</v>
          </cell>
          <cell r="J133" t="e">
            <v>#N/A</v>
          </cell>
          <cell r="K133" t="e">
            <v>#N/A</v>
          </cell>
          <cell r="L133" t="e">
            <v>#N/A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3</v>
          </cell>
        </row>
        <row r="134">
          <cell r="E134" t="str">
            <v>11CPB</v>
          </cell>
          <cell r="F134" t="e">
            <v>#N/A</v>
          </cell>
          <cell r="G134" t="e">
            <v>#N/A</v>
          </cell>
          <cell r="H134" t="e">
            <v>#N/A</v>
          </cell>
          <cell r="I134">
            <v>99</v>
          </cell>
          <cell r="J134" t="e">
            <v>#N/A</v>
          </cell>
          <cell r="K134" t="e">
            <v>#N/A</v>
          </cell>
          <cell r="L134" t="e">
            <v>#N/A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3</v>
          </cell>
        </row>
        <row r="135">
          <cell r="E135" t="str">
            <v>ABLU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1</v>
          </cell>
          <cell r="K135">
            <v>1</v>
          </cell>
          <cell r="L135">
            <v>1</v>
          </cell>
          <cell r="M135">
            <v>1</v>
          </cell>
          <cell r="N135">
            <v>80</v>
          </cell>
          <cell r="O135">
            <v>80</v>
          </cell>
          <cell r="P135">
            <v>80</v>
          </cell>
          <cell r="Q135">
            <v>45</v>
          </cell>
          <cell r="R135">
            <v>60</v>
          </cell>
          <cell r="S135">
            <v>60</v>
          </cell>
          <cell r="T135">
            <v>60</v>
          </cell>
          <cell r="U135">
            <v>45</v>
          </cell>
          <cell r="V135">
            <v>60</v>
          </cell>
          <cell r="W135">
            <v>60</v>
          </cell>
          <cell r="X135">
            <v>80</v>
          </cell>
          <cell r="Y135">
            <v>45</v>
          </cell>
          <cell r="Z135">
            <v>0</v>
          </cell>
          <cell r="AA135">
            <v>0</v>
          </cell>
          <cell r="AB135">
            <v>75</v>
          </cell>
          <cell r="AC135">
            <v>92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40</v>
          </cell>
          <cell r="AI135">
            <v>40</v>
          </cell>
          <cell r="AJ135">
            <v>59</v>
          </cell>
          <cell r="AK135">
            <v>45.4</v>
          </cell>
          <cell r="AL135">
            <v>3</v>
          </cell>
          <cell r="AM135">
            <v>3</v>
          </cell>
          <cell r="AN135">
            <v>3</v>
          </cell>
          <cell r="AO135">
            <v>3</v>
          </cell>
        </row>
        <row r="136">
          <cell r="E136" t="str">
            <v>ARED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1</v>
          </cell>
          <cell r="K136">
            <v>1</v>
          </cell>
          <cell r="L136">
            <v>1</v>
          </cell>
          <cell r="M136">
            <v>1</v>
          </cell>
          <cell r="N136">
            <v>80</v>
          </cell>
          <cell r="O136">
            <v>80</v>
          </cell>
          <cell r="P136">
            <v>80</v>
          </cell>
          <cell r="Q136">
            <v>60</v>
          </cell>
          <cell r="R136">
            <v>60</v>
          </cell>
          <cell r="S136">
            <v>60</v>
          </cell>
          <cell r="T136">
            <v>60</v>
          </cell>
          <cell r="U136">
            <v>60</v>
          </cell>
          <cell r="V136">
            <v>60</v>
          </cell>
          <cell r="W136">
            <v>60</v>
          </cell>
          <cell r="X136">
            <v>80</v>
          </cell>
          <cell r="Y136">
            <v>60</v>
          </cell>
          <cell r="Z136">
            <v>0</v>
          </cell>
          <cell r="AA136">
            <v>0</v>
          </cell>
          <cell r="AB136">
            <v>75</v>
          </cell>
          <cell r="AC136">
            <v>120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40</v>
          </cell>
          <cell r="AI136">
            <v>40</v>
          </cell>
          <cell r="AJ136">
            <v>59</v>
          </cell>
          <cell r="AK136">
            <v>60</v>
          </cell>
          <cell r="AL136">
            <v>3</v>
          </cell>
          <cell r="AM136">
            <v>3</v>
          </cell>
          <cell r="AN136">
            <v>3</v>
          </cell>
          <cell r="AO136">
            <v>3</v>
          </cell>
        </row>
        <row r="137">
          <cell r="E137" t="str">
            <v>CSU2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  <cell r="L137">
            <v>1</v>
          </cell>
          <cell r="M137">
            <v>1</v>
          </cell>
          <cell r="N137">
            <v>30</v>
          </cell>
          <cell r="O137">
            <v>30</v>
          </cell>
          <cell r="P137">
            <v>30</v>
          </cell>
          <cell r="Q137">
            <v>30</v>
          </cell>
          <cell r="R137">
            <v>30</v>
          </cell>
          <cell r="S137">
            <v>30</v>
          </cell>
          <cell r="T137">
            <v>30</v>
          </cell>
          <cell r="U137">
            <v>30</v>
          </cell>
          <cell r="V137">
            <v>30</v>
          </cell>
          <cell r="W137">
            <v>30</v>
          </cell>
          <cell r="X137">
            <v>30</v>
          </cell>
          <cell r="Y137">
            <v>30</v>
          </cell>
          <cell r="Z137">
            <v>0</v>
          </cell>
          <cell r="AA137">
            <v>0</v>
          </cell>
          <cell r="AB137">
            <v>38</v>
          </cell>
          <cell r="AC137">
            <v>38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18</v>
          </cell>
          <cell r="AI137">
            <v>18</v>
          </cell>
          <cell r="AJ137">
            <v>25.6</v>
          </cell>
          <cell r="AK137">
            <v>25.6</v>
          </cell>
          <cell r="AL137">
            <v>3</v>
          </cell>
          <cell r="AM137">
            <v>3</v>
          </cell>
          <cell r="AN137">
            <v>3</v>
          </cell>
          <cell r="AO137">
            <v>3</v>
          </cell>
        </row>
        <row r="138">
          <cell r="E138" t="str">
            <v>CSU4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1</v>
          </cell>
          <cell r="K138">
            <v>1</v>
          </cell>
          <cell r="L138">
            <v>1</v>
          </cell>
          <cell r="M138">
            <v>1</v>
          </cell>
          <cell r="N138">
            <v>30</v>
          </cell>
          <cell r="O138">
            <v>30</v>
          </cell>
          <cell r="P138">
            <v>30</v>
          </cell>
          <cell r="Q138">
            <v>30</v>
          </cell>
          <cell r="R138">
            <v>30</v>
          </cell>
          <cell r="S138">
            <v>30</v>
          </cell>
          <cell r="T138">
            <v>30</v>
          </cell>
          <cell r="U138">
            <v>30</v>
          </cell>
          <cell r="V138">
            <v>30</v>
          </cell>
          <cell r="W138">
            <v>30</v>
          </cell>
          <cell r="X138">
            <v>30</v>
          </cell>
          <cell r="Y138">
            <v>30</v>
          </cell>
          <cell r="Z138">
            <v>0</v>
          </cell>
          <cell r="AA138">
            <v>0</v>
          </cell>
          <cell r="AB138">
            <v>38</v>
          </cell>
          <cell r="AC138">
            <v>62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18</v>
          </cell>
          <cell r="AI138">
            <v>18</v>
          </cell>
          <cell r="AJ138">
            <v>25.6</v>
          </cell>
          <cell r="AK138">
            <v>30.4</v>
          </cell>
          <cell r="AL138">
            <v>3</v>
          </cell>
          <cell r="AM138">
            <v>3</v>
          </cell>
          <cell r="AN138">
            <v>3</v>
          </cell>
          <cell r="AO138">
            <v>3</v>
          </cell>
        </row>
        <row r="139">
          <cell r="E139" t="str">
            <v>CSU5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  <cell r="N139">
            <v>30</v>
          </cell>
          <cell r="O139">
            <v>30</v>
          </cell>
          <cell r="P139">
            <v>30</v>
          </cell>
          <cell r="Q139">
            <v>30</v>
          </cell>
          <cell r="R139">
            <v>30</v>
          </cell>
          <cell r="S139">
            <v>30</v>
          </cell>
          <cell r="T139">
            <v>30</v>
          </cell>
          <cell r="U139">
            <v>30</v>
          </cell>
          <cell r="V139">
            <v>30</v>
          </cell>
          <cell r="W139">
            <v>30</v>
          </cell>
          <cell r="X139">
            <v>30</v>
          </cell>
          <cell r="Y139">
            <v>30</v>
          </cell>
          <cell r="Z139">
            <v>0</v>
          </cell>
          <cell r="AA139">
            <v>0</v>
          </cell>
          <cell r="AB139">
            <v>38</v>
          </cell>
          <cell r="AC139">
            <v>62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18</v>
          </cell>
          <cell r="AI139">
            <v>18</v>
          </cell>
          <cell r="AJ139">
            <v>25.6</v>
          </cell>
          <cell r="AK139">
            <v>30.4</v>
          </cell>
          <cell r="AL139">
            <v>3</v>
          </cell>
          <cell r="AM139">
            <v>3</v>
          </cell>
          <cell r="AN139">
            <v>3</v>
          </cell>
          <cell r="AO139">
            <v>3</v>
          </cell>
        </row>
        <row r="140">
          <cell r="E140" t="str">
            <v>E_1HA</v>
          </cell>
          <cell r="F140" t="e">
            <v>#N/A</v>
          </cell>
          <cell r="G140" t="e">
            <v>#N/A</v>
          </cell>
          <cell r="H140">
            <v>0</v>
          </cell>
          <cell r="I140">
            <v>0</v>
          </cell>
          <cell r="J140" t="e">
            <v>#N/A</v>
          </cell>
          <cell r="K140" t="e">
            <v>#N/A</v>
          </cell>
          <cell r="L140">
            <v>1</v>
          </cell>
          <cell r="M140">
            <v>1</v>
          </cell>
          <cell r="N140">
            <v>0</v>
          </cell>
          <cell r="O140">
            <v>0</v>
          </cell>
          <cell r="P140">
            <v>180</v>
          </cell>
          <cell r="Q140">
            <v>90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36</v>
          </cell>
          <cell r="AK140">
            <v>18</v>
          </cell>
          <cell r="AL140">
            <v>0</v>
          </cell>
          <cell r="AM140">
            <v>0</v>
          </cell>
          <cell r="AN140">
            <v>2</v>
          </cell>
          <cell r="AO140">
            <v>2</v>
          </cell>
        </row>
        <row r="141">
          <cell r="E141" t="str">
            <v>E_1HB</v>
          </cell>
          <cell r="F141" t="e">
            <v>#N/A</v>
          </cell>
          <cell r="G141" t="e">
            <v>#N/A</v>
          </cell>
          <cell r="H141">
            <v>0</v>
          </cell>
          <cell r="I141">
            <v>0</v>
          </cell>
          <cell r="J141" t="e">
            <v>#N/A</v>
          </cell>
          <cell r="K141" t="e">
            <v>#N/A</v>
          </cell>
          <cell r="L141">
            <v>1</v>
          </cell>
          <cell r="M141">
            <v>1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180</v>
          </cell>
          <cell r="Y141">
            <v>90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36</v>
          </cell>
          <cell r="AK141">
            <v>18</v>
          </cell>
          <cell r="AL141">
            <v>0</v>
          </cell>
          <cell r="AM141">
            <v>0</v>
          </cell>
          <cell r="AN141">
            <v>2</v>
          </cell>
          <cell r="AO141">
            <v>2</v>
          </cell>
        </row>
        <row r="142">
          <cell r="E142" t="str">
            <v>E_1MA</v>
          </cell>
          <cell r="F142">
            <v>0</v>
          </cell>
          <cell r="G142">
            <v>0</v>
          </cell>
          <cell r="H142" t="e">
            <v>#N/A</v>
          </cell>
          <cell r="I142">
            <v>99</v>
          </cell>
          <cell r="J142">
            <v>1</v>
          </cell>
          <cell r="K142">
            <v>1</v>
          </cell>
          <cell r="L142" t="e">
            <v>#N/A</v>
          </cell>
          <cell r="M142">
            <v>0</v>
          </cell>
          <cell r="N142">
            <v>180</v>
          </cell>
          <cell r="O142">
            <v>180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36</v>
          </cell>
          <cell r="AI142">
            <v>36</v>
          </cell>
          <cell r="AJ142">
            <v>0</v>
          </cell>
          <cell r="AK142">
            <v>0</v>
          </cell>
          <cell r="AL142">
            <v>2</v>
          </cell>
          <cell r="AM142">
            <v>2</v>
          </cell>
          <cell r="AN142">
            <v>0</v>
          </cell>
          <cell r="AO142">
            <v>2</v>
          </cell>
        </row>
        <row r="143">
          <cell r="E143" t="str">
            <v>E_1MB</v>
          </cell>
          <cell r="F143">
            <v>0</v>
          </cell>
          <cell r="G143">
            <v>0</v>
          </cell>
          <cell r="H143" t="e">
            <v>#N/A</v>
          </cell>
          <cell r="I143">
            <v>99</v>
          </cell>
          <cell r="J143">
            <v>1</v>
          </cell>
          <cell r="K143">
            <v>1</v>
          </cell>
          <cell r="L143" t="e">
            <v>#N/A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180</v>
          </cell>
          <cell r="W143">
            <v>180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36</v>
          </cell>
          <cell r="AI143">
            <v>36</v>
          </cell>
          <cell r="AJ143">
            <v>0</v>
          </cell>
          <cell r="AK143">
            <v>0</v>
          </cell>
          <cell r="AL143">
            <v>2</v>
          </cell>
          <cell r="AM143">
            <v>2</v>
          </cell>
          <cell r="AN143">
            <v>0</v>
          </cell>
          <cell r="AO143">
            <v>2</v>
          </cell>
        </row>
        <row r="144">
          <cell r="E144" t="str">
            <v>E_2HA</v>
          </cell>
          <cell r="F144" t="e">
            <v>#N/A</v>
          </cell>
          <cell r="G144" t="e">
            <v>#N/A</v>
          </cell>
          <cell r="H144">
            <v>0</v>
          </cell>
          <cell r="I144">
            <v>0</v>
          </cell>
          <cell r="J144" t="e">
            <v>#N/A</v>
          </cell>
          <cell r="K144" t="e">
            <v>#N/A</v>
          </cell>
          <cell r="L144">
            <v>1</v>
          </cell>
          <cell r="M144">
            <v>1</v>
          </cell>
          <cell r="N144">
            <v>0</v>
          </cell>
          <cell r="O144">
            <v>0</v>
          </cell>
          <cell r="P144">
            <v>180</v>
          </cell>
          <cell r="Q144">
            <v>90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36</v>
          </cell>
          <cell r="AK144">
            <v>18</v>
          </cell>
          <cell r="AL144">
            <v>0</v>
          </cell>
          <cell r="AM144">
            <v>0</v>
          </cell>
          <cell r="AN144">
            <v>2</v>
          </cell>
          <cell r="AO144">
            <v>2</v>
          </cell>
        </row>
        <row r="145">
          <cell r="E145" t="str">
            <v>E_2HB</v>
          </cell>
          <cell r="F145" t="e">
            <v>#N/A</v>
          </cell>
          <cell r="G145" t="e">
            <v>#N/A</v>
          </cell>
          <cell r="H145">
            <v>0</v>
          </cell>
          <cell r="I145">
            <v>0</v>
          </cell>
          <cell r="J145" t="e">
            <v>#N/A</v>
          </cell>
          <cell r="K145" t="e">
            <v>#N/A</v>
          </cell>
          <cell r="L145">
            <v>1</v>
          </cell>
          <cell r="M145">
            <v>1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180</v>
          </cell>
          <cell r="Y145">
            <v>90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36</v>
          </cell>
          <cell r="AK145">
            <v>18</v>
          </cell>
          <cell r="AL145">
            <v>0</v>
          </cell>
          <cell r="AM145">
            <v>0</v>
          </cell>
          <cell r="AN145">
            <v>2</v>
          </cell>
          <cell r="AO145">
            <v>2</v>
          </cell>
        </row>
        <row r="146">
          <cell r="E146" t="str">
            <v>E_2MA</v>
          </cell>
          <cell r="F146">
            <v>0</v>
          </cell>
          <cell r="G146">
            <v>0</v>
          </cell>
          <cell r="H146" t="e">
            <v>#N/A</v>
          </cell>
          <cell r="I146" t="e">
            <v>#N/A</v>
          </cell>
          <cell r="J146">
            <v>1</v>
          </cell>
          <cell r="K146">
            <v>1</v>
          </cell>
          <cell r="L146" t="e">
            <v>#N/A</v>
          </cell>
          <cell r="M146" t="e">
            <v>#N/A</v>
          </cell>
          <cell r="N146">
            <v>180</v>
          </cell>
          <cell r="O146">
            <v>180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36</v>
          </cell>
          <cell r="AI146">
            <v>36</v>
          </cell>
          <cell r="AJ146">
            <v>0</v>
          </cell>
          <cell r="AK146">
            <v>0</v>
          </cell>
          <cell r="AL146">
            <v>2</v>
          </cell>
          <cell r="AM146">
            <v>2</v>
          </cell>
          <cell r="AN146">
            <v>0</v>
          </cell>
          <cell r="AO146">
            <v>0</v>
          </cell>
        </row>
        <row r="147">
          <cell r="E147" t="str">
            <v>E_2MB</v>
          </cell>
          <cell r="F147">
            <v>0</v>
          </cell>
          <cell r="G147">
            <v>0</v>
          </cell>
          <cell r="H147" t="e">
            <v>#N/A</v>
          </cell>
          <cell r="I147" t="e">
            <v>#N/A</v>
          </cell>
          <cell r="J147">
            <v>1</v>
          </cell>
          <cell r="K147">
            <v>1</v>
          </cell>
          <cell r="L147" t="e">
            <v>#N/A</v>
          </cell>
          <cell r="M147" t="e">
            <v>#N/A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180</v>
          </cell>
          <cell r="W147">
            <v>180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36</v>
          </cell>
          <cell r="AI147">
            <v>36</v>
          </cell>
          <cell r="AJ147">
            <v>0</v>
          </cell>
          <cell r="AK147">
            <v>0</v>
          </cell>
          <cell r="AL147">
            <v>2</v>
          </cell>
          <cell r="AM147">
            <v>2</v>
          </cell>
          <cell r="AN147">
            <v>0</v>
          </cell>
          <cell r="AO147">
            <v>0</v>
          </cell>
        </row>
        <row r="148">
          <cell r="E148" t="str">
            <v>E_3HA</v>
          </cell>
          <cell r="F148" t="e">
            <v>#N/A</v>
          </cell>
          <cell r="G148" t="e">
            <v>#N/A</v>
          </cell>
          <cell r="H148">
            <v>0</v>
          </cell>
          <cell r="I148">
            <v>0</v>
          </cell>
          <cell r="J148" t="e">
            <v>#N/A</v>
          </cell>
          <cell r="K148" t="e">
            <v>#N/A</v>
          </cell>
          <cell r="L148">
            <v>1</v>
          </cell>
          <cell r="M148">
            <v>1</v>
          </cell>
          <cell r="N148">
            <v>0</v>
          </cell>
          <cell r="O148">
            <v>0</v>
          </cell>
          <cell r="P148">
            <v>180</v>
          </cell>
          <cell r="Q148">
            <v>90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36</v>
          </cell>
          <cell r="AK148">
            <v>18</v>
          </cell>
          <cell r="AL148">
            <v>0</v>
          </cell>
          <cell r="AM148">
            <v>0</v>
          </cell>
          <cell r="AN148">
            <v>2</v>
          </cell>
          <cell r="AO148">
            <v>2</v>
          </cell>
        </row>
        <row r="149">
          <cell r="E149" t="str">
            <v>E_3HB</v>
          </cell>
          <cell r="F149" t="e">
            <v>#N/A</v>
          </cell>
          <cell r="G149" t="e">
            <v>#N/A</v>
          </cell>
          <cell r="H149">
            <v>0</v>
          </cell>
          <cell r="I149">
            <v>0</v>
          </cell>
          <cell r="J149" t="e">
            <v>#N/A</v>
          </cell>
          <cell r="K149" t="e">
            <v>#N/A</v>
          </cell>
          <cell r="L149">
            <v>1</v>
          </cell>
          <cell r="M149">
            <v>1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180</v>
          </cell>
          <cell r="Y149">
            <v>90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36</v>
          </cell>
          <cell r="AK149">
            <v>18</v>
          </cell>
          <cell r="AL149">
            <v>0</v>
          </cell>
          <cell r="AM149">
            <v>0</v>
          </cell>
          <cell r="AN149">
            <v>2</v>
          </cell>
          <cell r="AO149">
            <v>2</v>
          </cell>
        </row>
        <row r="150">
          <cell r="E150" t="str">
            <v>E_3MA</v>
          </cell>
          <cell r="F150">
            <v>0</v>
          </cell>
          <cell r="G150">
            <v>0</v>
          </cell>
          <cell r="H150" t="e">
            <v>#N/A</v>
          </cell>
          <cell r="I150" t="e">
            <v>#N/A</v>
          </cell>
          <cell r="J150">
            <v>1</v>
          </cell>
          <cell r="K150">
            <v>1</v>
          </cell>
          <cell r="L150" t="e">
            <v>#N/A</v>
          </cell>
          <cell r="M150" t="e">
            <v>#N/A</v>
          </cell>
          <cell r="N150">
            <v>180</v>
          </cell>
          <cell r="O150">
            <v>180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36</v>
          </cell>
          <cell r="AI150">
            <v>36</v>
          </cell>
          <cell r="AJ150">
            <v>0</v>
          </cell>
          <cell r="AK150">
            <v>0</v>
          </cell>
          <cell r="AL150">
            <v>2</v>
          </cell>
          <cell r="AM150">
            <v>2</v>
          </cell>
          <cell r="AN150">
            <v>0</v>
          </cell>
          <cell r="AO150">
            <v>0</v>
          </cell>
        </row>
        <row r="151">
          <cell r="E151" t="str">
            <v>E_3MB</v>
          </cell>
          <cell r="F151">
            <v>0</v>
          </cell>
          <cell r="G151">
            <v>0</v>
          </cell>
          <cell r="H151" t="e">
            <v>#N/A</v>
          </cell>
          <cell r="I151" t="e">
            <v>#N/A</v>
          </cell>
          <cell r="J151">
            <v>1</v>
          </cell>
          <cell r="K151">
            <v>1</v>
          </cell>
          <cell r="L151" t="e">
            <v>#N/A</v>
          </cell>
          <cell r="M151" t="e">
            <v>#N/A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180</v>
          </cell>
          <cell r="W151">
            <v>180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36</v>
          </cell>
          <cell r="AI151">
            <v>36</v>
          </cell>
          <cell r="AJ151">
            <v>0</v>
          </cell>
          <cell r="AK151">
            <v>0</v>
          </cell>
          <cell r="AL151">
            <v>2</v>
          </cell>
          <cell r="AM151">
            <v>2</v>
          </cell>
          <cell r="AN151">
            <v>0</v>
          </cell>
          <cell r="AO151">
            <v>0</v>
          </cell>
        </row>
        <row r="152">
          <cell r="E152" t="str">
            <v>E_4HA</v>
          </cell>
          <cell r="F152" t="e">
            <v>#N/A</v>
          </cell>
          <cell r="G152" t="e">
            <v>#N/A</v>
          </cell>
          <cell r="H152">
            <v>0</v>
          </cell>
          <cell r="I152">
            <v>0</v>
          </cell>
          <cell r="J152" t="e">
            <v>#N/A</v>
          </cell>
          <cell r="K152" t="e">
            <v>#N/A</v>
          </cell>
          <cell r="L152">
            <v>1</v>
          </cell>
          <cell r="M152">
            <v>1</v>
          </cell>
          <cell r="N152">
            <v>0</v>
          </cell>
          <cell r="O152">
            <v>0</v>
          </cell>
          <cell r="P152">
            <v>180</v>
          </cell>
          <cell r="Q152">
            <v>90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36</v>
          </cell>
          <cell r="AK152">
            <v>18</v>
          </cell>
          <cell r="AL152">
            <v>0</v>
          </cell>
          <cell r="AM152">
            <v>0</v>
          </cell>
          <cell r="AN152">
            <v>2</v>
          </cell>
          <cell r="AO152">
            <v>2</v>
          </cell>
        </row>
        <row r="153">
          <cell r="E153" t="str">
            <v>E_4HB</v>
          </cell>
          <cell r="F153" t="e">
            <v>#N/A</v>
          </cell>
          <cell r="G153" t="e">
            <v>#N/A</v>
          </cell>
          <cell r="H153">
            <v>0</v>
          </cell>
          <cell r="I153">
            <v>0</v>
          </cell>
          <cell r="J153" t="e">
            <v>#N/A</v>
          </cell>
          <cell r="K153" t="e">
            <v>#N/A</v>
          </cell>
          <cell r="L153">
            <v>1</v>
          </cell>
          <cell r="M153">
            <v>1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180</v>
          </cell>
          <cell r="Y153">
            <v>90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36</v>
          </cell>
          <cell r="AK153">
            <v>18</v>
          </cell>
          <cell r="AL153">
            <v>0</v>
          </cell>
          <cell r="AM153">
            <v>0</v>
          </cell>
          <cell r="AN153">
            <v>2</v>
          </cell>
          <cell r="AO153">
            <v>2</v>
          </cell>
        </row>
        <row r="154">
          <cell r="E154" t="str">
            <v>E_4MA</v>
          </cell>
          <cell r="F154">
            <v>0</v>
          </cell>
          <cell r="G154">
            <v>0</v>
          </cell>
          <cell r="H154" t="e">
            <v>#N/A</v>
          </cell>
          <cell r="I154" t="e">
            <v>#N/A</v>
          </cell>
          <cell r="J154">
            <v>1</v>
          </cell>
          <cell r="K154">
            <v>1</v>
          </cell>
          <cell r="L154" t="e">
            <v>#N/A</v>
          </cell>
          <cell r="M154" t="e">
            <v>#N/A</v>
          </cell>
          <cell r="N154">
            <v>180</v>
          </cell>
          <cell r="O154">
            <v>180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36</v>
          </cell>
          <cell r="AI154">
            <v>36</v>
          </cell>
          <cell r="AJ154">
            <v>0</v>
          </cell>
          <cell r="AK154">
            <v>0</v>
          </cell>
          <cell r="AL154">
            <v>2</v>
          </cell>
          <cell r="AM154">
            <v>2</v>
          </cell>
          <cell r="AN154">
            <v>0</v>
          </cell>
          <cell r="AO154">
            <v>0</v>
          </cell>
        </row>
        <row r="155">
          <cell r="E155" t="str">
            <v>E_4MB</v>
          </cell>
          <cell r="F155">
            <v>0</v>
          </cell>
          <cell r="G155">
            <v>0</v>
          </cell>
          <cell r="H155" t="e">
            <v>#N/A</v>
          </cell>
          <cell r="I155" t="e">
            <v>#N/A</v>
          </cell>
          <cell r="J155">
            <v>1</v>
          </cell>
          <cell r="K155">
            <v>1</v>
          </cell>
          <cell r="L155" t="e">
            <v>#N/A</v>
          </cell>
          <cell r="M155" t="e">
            <v>#N/A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180</v>
          </cell>
          <cell r="W155">
            <v>180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36</v>
          </cell>
          <cell r="AI155">
            <v>36</v>
          </cell>
          <cell r="AJ155">
            <v>0</v>
          </cell>
          <cell r="AK155">
            <v>0</v>
          </cell>
          <cell r="AL155">
            <v>2</v>
          </cell>
          <cell r="AM155">
            <v>2</v>
          </cell>
          <cell r="AN155">
            <v>0</v>
          </cell>
          <cell r="AO155">
            <v>0</v>
          </cell>
        </row>
        <row r="156">
          <cell r="E156" t="str">
            <v>E_5HA</v>
          </cell>
          <cell r="F156" t="e">
            <v>#N/A</v>
          </cell>
          <cell r="G156" t="e">
            <v>#N/A</v>
          </cell>
          <cell r="H156">
            <v>0</v>
          </cell>
          <cell r="I156">
            <v>0</v>
          </cell>
          <cell r="J156" t="e">
            <v>#N/A</v>
          </cell>
          <cell r="K156" t="e">
            <v>#N/A</v>
          </cell>
          <cell r="L156">
            <v>1</v>
          </cell>
          <cell r="M156">
            <v>1</v>
          </cell>
          <cell r="N156">
            <v>0</v>
          </cell>
          <cell r="O156">
            <v>0</v>
          </cell>
          <cell r="P156">
            <v>90</v>
          </cell>
          <cell r="Q156">
            <v>45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18</v>
          </cell>
          <cell r="AK156">
            <v>9</v>
          </cell>
          <cell r="AL156">
            <v>0</v>
          </cell>
          <cell r="AM156">
            <v>0</v>
          </cell>
          <cell r="AN156">
            <v>2</v>
          </cell>
          <cell r="AO156">
            <v>2</v>
          </cell>
        </row>
        <row r="157">
          <cell r="E157" t="str">
            <v>E_5HB</v>
          </cell>
          <cell r="F157" t="e">
            <v>#N/A</v>
          </cell>
          <cell r="G157" t="e">
            <v>#N/A</v>
          </cell>
          <cell r="H157">
            <v>0</v>
          </cell>
          <cell r="I157">
            <v>0</v>
          </cell>
          <cell r="J157" t="e">
            <v>#N/A</v>
          </cell>
          <cell r="K157" t="e">
            <v>#N/A</v>
          </cell>
          <cell r="L157">
            <v>1</v>
          </cell>
          <cell r="M157">
            <v>1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45</v>
          </cell>
          <cell r="Y157">
            <v>45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9</v>
          </cell>
          <cell r="AK157">
            <v>9</v>
          </cell>
          <cell r="AL157">
            <v>0</v>
          </cell>
          <cell r="AM157">
            <v>0</v>
          </cell>
          <cell r="AN157">
            <v>2</v>
          </cell>
          <cell r="AO157">
            <v>2</v>
          </cell>
        </row>
        <row r="158">
          <cell r="E158" t="str">
            <v>E_5MA</v>
          </cell>
          <cell r="F158">
            <v>0</v>
          </cell>
          <cell r="G158">
            <v>0</v>
          </cell>
          <cell r="H158" t="e">
            <v>#N/A</v>
          </cell>
          <cell r="I158">
            <v>99</v>
          </cell>
          <cell r="J158">
            <v>1</v>
          </cell>
          <cell r="K158">
            <v>1</v>
          </cell>
          <cell r="L158" t="e">
            <v>#N/A</v>
          </cell>
          <cell r="M158">
            <v>0</v>
          </cell>
          <cell r="N158">
            <v>90</v>
          </cell>
          <cell r="O158">
            <v>90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18</v>
          </cell>
          <cell r="AI158">
            <v>18</v>
          </cell>
          <cell r="AJ158">
            <v>0</v>
          </cell>
          <cell r="AK158">
            <v>0</v>
          </cell>
          <cell r="AL158">
            <v>2</v>
          </cell>
          <cell r="AM158">
            <v>2</v>
          </cell>
          <cell r="AN158">
            <v>0</v>
          </cell>
          <cell r="AO158">
            <v>2</v>
          </cell>
        </row>
        <row r="159">
          <cell r="E159" t="str">
            <v>E_5MB</v>
          </cell>
          <cell r="F159">
            <v>0</v>
          </cell>
          <cell r="G159">
            <v>0</v>
          </cell>
          <cell r="H159" t="e">
            <v>#N/A</v>
          </cell>
          <cell r="I159">
            <v>99</v>
          </cell>
          <cell r="J159">
            <v>1</v>
          </cell>
          <cell r="K159">
            <v>1</v>
          </cell>
          <cell r="L159" t="e">
            <v>#N/A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90</v>
          </cell>
          <cell r="W159">
            <v>90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18</v>
          </cell>
          <cell r="AI159">
            <v>18</v>
          </cell>
          <cell r="AJ159">
            <v>0</v>
          </cell>
          <cell r="AK159">
            <v>0</v>
          </cell>
          <cell r="AL159">
            <v>2</v>
          </cell>
          <cell r="AM159">
            <v>2</v>
          </cell>
          <cell r="AN159">
            <v>0</v>
          </cell>
          <cell r="AO159">
            <v>2</v>
          </cell>
        </row>
        <row r="160">
          <cell r="E160" t="str">
            <v>E_6HA</v>
          </cell>
          <cell r="F160" t="e">
            <v>#N/A</v>
          </cell>
          <cell r="G160" t="e">
            <v>#N/A</v>
          </cell>
          <cell r="H160">
            <v>0</v>
          </cell>
          <cell r="I160">
            <v>0</v>
          </cell>
          <cell r="J160" t="e">
            <v>#N/A</v>
          </cell>
          <cell r="K160" t="e">
            <v>#N/A</v>
          </cell>
          <cell r="L160">
            <v>1</v>
          </cell>
          <cell r="M160">
            <v>1</v>
          </cell>
          <cell r="N160">
            <v>0</v>
          </cell>
          <cell r="O160">
            <v>0</v>
          </cell>
          <cell r="P160">
            <v>180</v>
          </cell>
          <cell r="Q160">
            <v>90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36</v>
          </cell>
          <cell r="AK160">
            <v>18</v>
          </cell>
          <cell r="AL160">
            <v>0</v>
          </cell>
          <cell r="AM160">
            <v>0</v>
          </cell>
          <cell r="AN160">
            <v>2</v>
          </cell>
          <cell r="AO160">
            <v>2</v>
          </cell>
        </row>
        <row r="161">
          <cell r="E161" t="str">
            <v>E_6HB</v>
          </cell>
          <cell r="F161" t="e">
            <v>#N/A</v>
          </cell>
          <cell r="G161" t="e">
            <v>#N/A</v>
          </cell>
          <cell r="H161">
            <v>0</v>
          </cell>
          <cell r="I161">
            <v>0</v>
          </cell>
          <cell r="J161" t="e">
            <v>#N/A</v>
          </cell>
          <cell r="K161" t="e">
            <v>#N/A</v>
          </cell>
          <cell r="L161">
            <v>1</v>
          </cell>
          <cell r="M161">
            <v>1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180</v>
          </cell>
          <cell r="Y161">
            <v>90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36</v>
          </cell>
          <cell r="AK161">
            <v>18</v>
          </cell>
          <cell r="AL161">
            <v>0</v>
          </cell>
          <cell r="AM161">
            <v>0</v>
          </cell>
          <cell r="AN161">
            <v>2</v>
          </cell>
          <cell r="AO161">
            <v>2</v>
          </cell>
        </row>
        <row r="162">
          <cell r="E162" t="str">
            <v>E_6MA</v>
          </cell>
          <cell r="F162">
            <v>0</v>
          </cell>
          <cell r="G162">
            <v>0</v>
          </cell>
          <cell r="H162" t="e">
            <v>#N/A</v>
          </cell>
          <cell r="I162" t="e">
            <v>#N/A</v>
          </cell>
          <cell r="J162">
            <v>1</v>
          </cell>
          <cell r="K162">
            <v>1</v>
          </cell>
          <cell r="L162" t="e">
            <v>#N/A</v>
          </cell>
          <cell r="M162" t="e">
            <v>#N/A</v>
          </cell>
          <cell r="N162">
            <v>180</v>
          </cell>
          <cell r="O162">
            <v>180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36</v>
          </cell>
          <cell r="AI162">
            <v>36</v>
          </cell>
          <cell r="AJ162">
            <v>0</v>
          </cell>
          <cell r="AK162">
            <v>0</v>
          </cell>
          <cell r="AL162">
            <v>2</v>
          </cell>
          <cell r="AM162">
            <v>2</v>
          </cell>
          <cell r="AN162">
            <v>0</v>
          </cell>
          <cell r="AO162">
            <v>0</v>
          </cell>
        </row>
        <row r="163">
          <cell r="E163" t="str">
            <v>E_6MB</v>
          </cell>
          <cell r="F163">
            <v>0</v>
          </cell>
          <cell r="G163">
            <v>0</v>
          </cell>
          <cell r="H163" t="e">
            <v>#N/A</v>
          </cell>
          <cell r="I163" t="e">
            <v>#N/A</v>
          </cell>
          <cell r="J163">
            <v>1</v>
          </cell>
          <cell r="K163">
            <v>1</v>
          </cell>
          <cell r="L163" t="e">
            <v>#N/A</v>
          </cell>
          <cell r="M163" t="e">
            <v>#N/A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180</v>
          </cell>
          <cell r="W163">
            <v>180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36</v>
          </cell>
          <cell r="AI163">
            <v>36</v>
          </cell>
          <cell r="AJ163">
            <v>0</v>
          </cell>
          <cell r="AK163">
            <v>0</v>
          </cell>
          <cell r="AL163">
            <v>2</v>
          </cell>
          <cell r="AM163">
            <v>2</v>
          </cell>
          <cell r="AN163">
            <v>0</v>
          </cell>
          <cell r="AO163">
            <v>0</v>
          </cell>
        </row>
        <row r="164">
          <cell r="E164" t="str">
            <v>E_7HA</v>
          </cell>
          <cell r="F164" t="e">
            <v>#N/A</v>
          </cell>
          <cell r="G164" t="e">
            <v>#N/A</v>
          </cell>
          <cell r="H164">
            <v>0</v>
          </cell>
          <cell r="I164">
            <v>0</v>
          </cell>
          <cell r="J164" t="e">
            <v>#N/A</v>
          </cell>
          <cell r="K164" t="e">
            <v>#N/A</v>
          </cell>
          <cell r="L164">
            <v>1</v>
          </cell>
          <cell r="M164">
            <v>1</v>
          </cell>
          <cell r="N164">
            <v>0</v>
          </cell>
          <cell r="O164">
            <v>0</v>
          </cell>
          <cell r="P164">
            <v>180</v>
          </cell>
          <cell r="Q164">
            <v>90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36</v>
          </cell>
          <cell r="AK164">
            <v>18</v>
          </cell>
          <cell r="AL164">
            <v>0</v>
          </cell>
          <cell r="AM164">
            <v>0</v>
          </cell>
          <cell r="AN164">
            <v>2</v>
          </cell>
          <cell r="AO164">
            <v>2</v>
          </cell>
        </row>
        <row r="165">
          <cell r="E165" t="str">
            <v>E_7HB</v>
          </cell>
          <cell r="F165" t="e">
            <v>#N/A</v>
          </cell>
          <cell r="G165" t="e">
            <v>#N/A</v>
          </cell>
          <cell r="H165">
            <v>0</v>
          </cell>
          <cell r="I165">
            <v>0</v>
          </cell>
          <cell r="J165" t="e">
            <v>#N/A</v>
          </cell>
          <cell r="K165" t="e">
            <v>#N/A</v>
          </cell>
          <cell r="L165">
            <v>1</v>
          </cell>
          <cell r="M165">
            <v>1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180</v>
          </cell>
          <cell r="Y165">
            <v>90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36</v>
          </cell>
          <cell r="AK165">
            <v>18</v>
          </cell>
          <cell r="AL165">
            <v>0</v>
          </cell>
          <cell r="AM165">
            <v>0</v>
          </cell>
          <cell r="AN165">
            <v>2</v>
          </cell>
          <cell r="AO165">
            <v>2</v>
          </cell>
        </row>
        <row r="166">
          <cell r="E166" t="str">
            <v>E_7MA</v>
          </cell>
          <cell r="F166">
            <v>0</v>
          </cell>
          <cell r="G166">
            <v>0</v>
          </cell>
          <cell r="H166" t="e">
            <v>#N/A</v>
          </cell>
          <cell r="I166">
            <v>99</v>
          </cell>
          <cell r="J166">
            <v>1</v>
          </cell>
          <cell r="K166">
            <v>1</v>
          </cell>
          <cell r="L166" t="e">
            <v>#N/A</v>
          </cell>
          <cell r="M166">
            <v>0</v>
          </cell>
          <cell r="N166">
            <v>180</v>
          </cell>
          <cell r="O166">
            <v>180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36</v>
          </cell>
          <cell r="AI166">
            <v>36</v>
          </cell>
          <cell r="AJ166">
            <v>0</v>
          </cell>
          <cell r="AK166">
            <v>0</v>
          </cell>
          <cell r="AL166">
            <v>2</v>
          </cell>
          <cell r="AM166">
            <v>2</v>
          </cell>
          <cell r="AN166">
            <v>0</v>
          </cell>
          <cell r="AO166">
            <v>2</v>
          </cell>
        </row>
        <row r="167">
          <cell r="E167" t="str">
            <v>E_7MB</v>
          </cell>
          <cell r="F167">
            <v>0</v>
          </cell>
          <cell r="G167">
            <v>0</v>
          </cell>
          <cell r="H167" t="e">
            <v>#N/A</v>
          </cell>
          <cell r="I167">
            <v>99</v>
          </cell>
          <cell r="J167">
            <v>1</v>
          </cell>
          <cell r="K167">
            <v>1</v>
          </cell>
          <cell r="L167" t="e">
            <v>#N/A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180</v>
          </cell>
          <cell r="W167">
            <v>180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36</v>
          </cell>
          <cell r="AI167">
            <v>36</v>
          </cell>
          <cell r="AJ167">
            <v>0</v>
          </cell>
          <cell r="AK167">
            <v>0</v>
          </cell>
          <cell r="AL167">
            <v>2</v>
          </cell>
          <cell r="AM167">
            <v>2</v>
          </cell>
          <cell r="AN167">
            <v>0</v>
          </cell>
          <cell r="AO167">
            <v>2</v>
          </cell>
        </row>
        <row r="168">
          <cell r="E168" t="str">
            <v>E10HA</v>
          </cell>
          <cell r="F168" t="e">
            <v>#N/A</v>
          </cell>
          <cell r="G168" t="e">
            <v>#N/A</v>
          </cell>
          <cell r="H168">
            <v>0</v>
          </cell>
          <cell r="I168">
            <v>0</v>
          </cell>
          <cell r="J168" t="e">
            <v>#N/A</v>
          </cell>
          <cell r="K168" t="e">
            <v>#N/A</v>
          </cell>
          <cell r="L168">
            <v>1</v>
          </cell>
          <cell r="M168">
            <v>1</v>
          </cell>
          <cell r="N168">
            <v>0</v>
          </cell>
          <cell r="O168">
            <v>0</v>
          </cell>
          <cell r="P168">
            <v>180</v>
          </cell>
          <cell r="Q168">
            <v>90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36</v>
          </cell>
          <cell r="AK168">
            <v>18</v>
          </cell>
          <cell r="AL168">
            <v>0</v>
          </cell>
          <cell r="AM168">
            <v>0</v>
          </cell>
          <cell r="AN168">
            <v>2</v>
          </cell>
          <cell r="AO168">
            <v>2</v>
          </cell>
        </row>
        <row r="169">
          <cell r="E169" t="str">
            <v>E10HB</v>
          </cell>
          <cell r="F169" t="e">
            <v>#N/A</v>
          </cell>
          <cell r="G169" t="e">
            <v>#N/A</v>
          </cell>
          <cell r="H169">
            <v>0</v>
          </cell>
          <cell r="I169">
            <v>0</v>
          </cell>
          <cell r="J169" t="e">
            <v>#N/A</v>
          </cell>
          <cell r="K169" t="e">
            <v>#N/A</v>
          </cell>
          <cell r="L169">
            <v>1</v>
          </cell>
          <cell r="M169">
            <v>1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180</v>
          </cell>
          <cell r="Y169">
            <v>90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36</v>
          </cell>
          <cell r="AK169">
            <v>18</v>
          </cell>
          <cell r="AL169">
            <v>0</v>
          </cell>
          <cell r="AM169">
            <v>0</v>
          </cell>
          <cell r="AN169">
            <v>2</v>
          </cell>
          <cell r="AO169">
            <v>2</v>
          </cell>
        </row>
        <row r="170">
          <cell r="E170" t="str">
            <v>E10MA</v>
          </cell>
          <cell r="F170">
            <v>0</v>
          </cell>
          <cell r="G170">
            <v>0</v>
          </cell>
          <cell r="H170" t="e">
            <v>#N/A</v>
          </cell>
          <cell r="I170" t="e">
            <v>#N/A</v>
          </cell>
          <cell r="J170">
            <v>1</v>
          </cell>
          <cell r="K170">
            <v>1</v>
          </cell>
          <cell r="L170" t="e">
            <v>#N/A</v>
          </cell>
          <cell r="M170" t="e">
            <v>#N/A</v>
          </cell>
          <cell r="N170">
            <v>180</v>
          </cell>
          <cell r="O170">
            <v>180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36</v>
          </cell>
          <cell r="AI170">
            <v>36</v>
          </cell>
          <cell r="AJ170">
            <v>0</v>
          </cell>
          <cell r="AK170">
            <v>0</v>
          </cell>
          <cell r="AL170">
            <v>2</v>
          </cell>
          <cell r="AM170">
            <v>2</v>
          </cell>
          <cell r="AN170">
            <v>0</v>
          </cell>
          <cell r="AO170">
            <v>0</v>
          </cell>
        </row>
        <row r="171">
          <cell r="E171" t="str">
            <v>E10MB</v>
          </cell>
          <cell r="F171">
            <v>0</v>
          </cell>
          <cell r="G171">
            <v>0</v>
          </cell>
          <cell r="H171" t="e">
            <v>#N/A</v>
          </cell>
          <cell r="I171" t="e">
            <v>#N/A</v>
          </cell>
          <cell r="J171">
            <v>1</v>
          </cell>
          <cell r="K171">
            <v>1</v>
          </cell>
          <cell r="L171" t="e">
            <v>#N/A</v>
          </cell>
          <cell r="M171" t="e">
            <v>#N/A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180</v>
          </cell>
          <cell r="W171">
            <v>180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36</v>
          </cell>
          <cell r="AI171">
            <v>36</v>
          </cell>
          <cell r="AJ171">
            <v>0</v>
          </cell>
          <cell r="AK171">
            <v>0</v>
          </cell>
          <cell r="AL171">
            <v>2</v>
          </cell>
          <cell r="AM171">
            <v>2</v>
          </cell>
          <cell r="AN171">
            <v>0</v>
          </cell>
          <cell r="AO171">
            <v>0</v>
          </cell>
        </row>
        <row r="172">
          <cell r="E172" t="str">
            <v>E11HA</v>
          </cell>
          <cell r="F172" t="e">
            <v>#N/A</v>
          </cell>
          <cell r="G172" t="e">
            <v>#N/A</v>
          </cell>
          <cell r="H172">
            <v>0</v>
          </cell>
          <cell r="I172">
            <v>0</v>
          </cell>
          <cell r="J172" t="e">
            <v>#N/A</v>
          </cell>
          <cell r="K172" t="e">
            <v>#N/A</v>
          </cell>
          <cell r="L172">
            <v>1</v>
          </cell>
          <cell r="M172">
            <v>1</v>
          </cell>
          <cell r="N172">
            <v>0</v>
          </cell>
          <cell r="O172">
            <v>0</v>
          </cell>
          <cell r="P172">
            <v>180</v>
          </cell>
          <cell r="Q172">
            <v>90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36</v>
          </cell>
          <cell r="AK172">
            <v>18</v>
          </cell>
          <cell r="AL172">
            <v>0</v>
          </cell>
          <cell r="AM172">
            <v>0</v>
          </cell>
          <cell r="AN172">
            <v>2</v>
          </cell>
          <cell r="AO172">
            <v>2</v>
          </cell>
        </row>
        <row r="173">
          <cell r="E173" t="str">
            <v>E11HB</v>
          </cell>
          <cell r="F173" t="e">
            <v>#N/A</v>
          </cell>
          <cell r="G173" t="e">
            <v>#N/A</v>
          </cell>
          <cell r="H173">
            <v>0</v>
          </cell>
          <cell r="I173">
            <v>0</v>
          </cell>
          <cell r="J173" t="e">
            <v>#N/A</v>
          </cell>
          <cell r="K173" t="e">
            <v>#N/A</v>
          </cell>
          <cell r="L173">
            <v>1</v>
          </cell>
          <cell r="M173">
            <v>1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180</v>
          </cell>
          <cell r="Y173">
            <v>90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36</v>
          </cell>
          <cell r="AK173">
            <v>18</v>
          </cell>
          <cell r="AL173">
            <v>0</v>
          </cell>
          <cell r="AM173">
            <v>0</v>
          </cell>
          <cell r="AN173">
            <v>2</v>
          </cell>
          <cell r="AO173">
            <v>2</v>
          </cell>
        </row>
        <row r="174">
          <cell r="E174" t="str">
            <v>E11MA</v>
          </cell>
          <cell r="F174">
            <v>0</v>
          </cell>
          <cell r="G174">
            <v>0</v>
          </cell>
          <cell r="H174" t="e">
            <v>#N/A</v>
          </cell>
          <cell r="I174" t="e">
            <v>#N/A</v>
          </cell>
          <cell r="J174">
            <v>1</v>
          </cell>
          <cell r="K174">
            <v>1</v>
          </cell>
          <cell r="L174" t="e">
            <v>#N/A</v>
          </cell>
          <cell r="M174" t="e">
            <v>#N/A</v>
          </cell>
          <cell r="N174">
            <v>180</v>
          </cell>
          <cell r="O174">
            <v>180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36</v>
          </cell>
          <cell r="AI174">
            <v>36</v>
          </cell>
          <cell r="AJ174">
            <v>0</v>
          </cell>
          <cell r="AK174">
            <v>0</v>
          </cell>
          <cell r="AL174">
            <v>2</v>
          </cell>
          <cell r="AM174">
            <v>2</v>
          </cell>
          <cell r="AN174">
            <v>0</v>
          </cell>
          <cell r="AO174">
            <v>0</v>
          </cell>
        </row>
        <row r="175">
          <cell r="E175" t="str">
            <v>E11MB</v>
          </cell>
          <cell r="F175">
            <v>0</v>
          </cell>
          <cell r="G175">
            <v>0</v>
          </cell>
          <cell r="H175" t="e">
            <v>#N/A</v>
          </cell>
          <cell r="I175" t="e">
            <v>#N/A</v>
          </cell>
          <cell r="J175">
            <v>1</v>
          </cell>
          <cell r="K175">
            <v>1</v>
          </cell>
          <cell r="L175" t="e">
            <v>#N/A</v>
          </cell>
          <cell r="M175" t="e">
            <v>#N/A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180</v>
          </cell>
          <cell r="W175">
            <v>180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36</v>
          </cell>
          <cell r="AI175">
            <v>36</v>
          </cell>
          <cell r="AJ175">
            <v>0</v>
          </cell>
          <cell r="AK175">
            <v>0</v>
          </cell>
          <cell r="AL175">
            <v>2</v>
          </cell>
          <cell r="AM175">
            <v>2</v>
          </cell>
          <cell r="AN175">
            <v>0</v>
          </cell>
          <cell r="AO175">
            <v>0</v>
          </cell>
        </row>
        <row r="176">
          <cell r="E176" t="str">
            <v>E14HA</v>
          </cell>
          <cell r="F176" t="e">
            <v>#N/A</v>
          </cell>
          <cell r="G176" t="e">
            <v>#N/A</v>
          </cell>
          <cell r="H176" t="e">
            <v>#N/A</v>
          </cell>
          <cell r="I176">
            <v>99</v>
          </cell>
          <cell r="J176" t="e">
            <v>#N/A</v>
          </cell>
          <cell r="K176" t="e">
            <v>#N/A</v>
          </cell>
          <cell r="L176" t="e">
            <v>#N/A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2</v>
          </cell>
        </row>
        <row r="177">
          <cell r="E177" t="str">
            <v>E14HB</v>
          </cell>
          <cell r="F177" t="e">
            <v>#N/A</v>
          </cell>
          <cell r="G177" t="e">
            <v>#N/A</v>
          </cell>
          <cell r="H177" t="e">
            <v>#N/A</v>
          </cell>
          <cell r="I177">
            <v>99</v>
          </cell>
          <cell r="J177" t="e">
            <v>#N/A</v>
          </cell>
          <cell r="K177" t="e">
            <v>#N/A</v>
          </cell>
          <cell r="L177" t="e">
            <v>#N/A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2</v>
          </cell>
        </row>
        <row r="178">
          <cell r="E178" t="str">
            <v>E14MA</v>
          </cell>
          <cell r="F178" t="e">
            <v>#N/A</v>
          </cell>
          <cell r="G178" t="e">
            <v>#N/A</v>
          </cell>
          <cell r="H178" t="e">
            <v>#N/A</v>
          </cell>
          <cell r="I178">
            <v>99</v>
          </cell>
          <cell r="J178" t="e">
            <v>#N/A</v>
          </cell>
          <cell r="K178" t="e">
            <v>#N/A</v>
          </cell>
          <cell r="L178" t="e">
            <v>#N/A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2</v>
          </cell>
        </row>
        <row r="179">
          <cell r="E179" t="str">
            <v>ECPE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1</v>
          </cell>
          <cell r="K179">
            <v>1</v>
          </cell>
          <cell r="L179">
            <v>1</v>
          </cell>
          <cell r="M179">
            <v>1</v>
          </cell>
          <cell r="N179">
            <v>120</v>
          </cell>
          <cell r="O179">
            <v>120</v>
          </cell>
          <cell r="P179">
            <v>120</v>
          </cell>
          <cell r="Q179">
            <v>120</v>
          </cell>
          <cell r="R179">
            <v>0</v>
          </cell>
          <cell r="S179">
            <v>180</v>
          </cell>
          <cell r="T179">
            <v>180</v>
          </cell>
          <cell r="U179">
            <v>180</v>
          </cell>
          <cell r="V179">
            <v>120</v>
          </cell>
          <cell r="W179">
            <v>180</v>
          </cell>
          <cell r="X179">
            <v>120</v>
          </cell>
          <cell r="Y179">
            <v>120</v>
          </cell>
          <cell r="Z179">
            <v>0</v>
          </cell>
          <cell r="AA179">
            <v>0</v>
          </cell>
          <cell r="AB179">
            <v>120</v>
          </cell>
          <cell r="AC179">
            <v>120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48</v>
          </cell>
          <cell r="AI179">
            <v>96</v>
          </cell>
          <cell r="AJ179">
            <v>108</v>
          </cell>
          <cell r="AK179">
            <v>108</v>
          </cell>
          <cell r="AL179">
            <v>3</v>
          </cell>
          <cell r="AM179">
            <v>3</v>
          </cell>
          <cell r="AN179">
            <v>3</v>
          </cell>
          <cell r="AO179">
            <v>3</v>
          </cell>
        </row>
        <row r="180">
          <cell r="E180" t="str">
            <v>ECPW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120</v>
          </cell>
          <cell r="O180">
            <v>120</v>
          </cell>
          <cell r="P180">
            <v>120</v>
          </cell>
          <cell r="Q180">
            <v>120</v>
          </cell>
          <cell r="R180">
            <v>0</v>
          </cell>
          <cell r="S180">
            <v>180</v>
          </cell>
          <cell r="T180">
            <v>180</v>
          </cell>
          <cell r="U180">
            <v>180</v>
          </cell>
          <cell r="V180">
            <v>120</v>
          </cell>
          <cell r="W180">
            <v>180</v>
          </cell>
          <cell r="X180">
            <v>120</v>
          </cell>
          <cell r="Y180">
            <v>120</v>
          </cell>
          <cell r="Z180">
            <v>0</v>
          </cell>
          <cell r="AA180">
            <v>0</v>
          </cell>
          <cell r="AB180">
            <v>120</v>
          </cell>
          <cell r="AC180">
            <v>120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48</v>
          </cell>
          <cell r="AI180">
            <v>96</v>
          </cell>
          <cell r="AJ180">
            <v>108</v>
          </cell>
          <cell r="AK180">
            <v>108</v>
          </cell>
          <cell r="AL180">
            <v>3</v>
          </cell>
          <cell r="AM180">
            <v>3</v>
          </cell>
          <cell r="AN180">
            <v>3</v>
          </cell>
          <cell r="AO180">
            <v>3</v>
          </cell>
        </row>
        <row r="181">
          <cell r="E181" t="str">
            <v>EDSP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1</v>
          </cell>
          <cell r="K181">
            <v>1</v>
          </cell>
          <cell r="L181">
            <v>1</v>
          </cell>
          <cell r="M181">
            <v>1</v>
          </cell>
          <cell r="N181">
            <v>180</v>
          </cell>
          <cell r="O181">
            <v>120</v>
          </cell>
          <cell r="P181">
            <v>120</v>
          </cell>
          <cell r="Q181">
            <v>90</v>
          </cell>
          <cell r="R181">
            <v>0</v>
          </cell>
          <cell r="S181">
            <v>60</v>
          </cell>
          <cell r="T181">
            <v>180</v>
          </cell>
          <cell r="U181">
            <v>90</v>
          </cell>
          <cell r="V181">
            <v>180</v>
          </cell>
          <cell r="W181">
            <v>60</v>
          </cell>
          <cell r="X181">
            <v>120</v>
          </cell>
          <cell r="Y181">
            <v>90</v>
          </cell>
          <cell r="Z181">
            <v>0</v>
          </cell>
          <cell r="AA181">
            <v>0</v>
          </cell>
          <cell r="AB181">
            <v>120</v>
          </cell>
          <cell r="AC181">
            <v>120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72</v>
          </cell>
          <cell r="AI181">
            <v>48</v>
          </cell>
          <cell r="AJ181">
            <v>108</v>
          </cell>
          <cell r="AK181">
            <v>78</v>
          </cell>
          <cell r="AL181">
            <v>3</v>
          </cell>
          <cell r="AM181">
            <v>3</v>
          </cell>
          <cell r="AN181">
            <v>3</v>
          </cell>
          <cell r="AO181">
            <v>3</v>
          </cell>
        </row>
        <row r="182">
          <cell r="E182" t="str">
            <v>EGRF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  <cell r="N182">
            <v>180</v>
          </cell>
          <cell r="O182">
            <v>180</v>
          </cell>
          <cell r="P182">
            <v>180</v>
          </cell>
          <cell r="Q182">
            <v>180</v>
          </cell>
          <cell r="R182">
            <v>0</v>
          </cell>
          <cell r="S182">
            <v>180</v>
          </cell>
          <cell r="T182">
            <v>180</v>
          </cell>
          <cell r="U182">
            <v>180</v>
          </cell>
          <cell r="V182">
            <v>180</v>
          </cell>
          <cell r="W182">
            <v>180</v>
          </cell>
          <cell r="X182">
            <v>180</v>
          </cell>
          <cell r="Y182">
            <v>180</v>
          </cell>
          <cell r="Z182">
            <v>0</v>
          </cell>
          <cell r="AA182">
            <v>0</v>
          </cell>
          <cell r="AB182">
            <v>120</v>
          </cell>
          <cell r="AC182">
            <v>120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72</v>
          </cell>
          <cell r="AI182">
            <v>108</v>
          </cell>
          <cell r="AJ182">
            <v>132</v>
          </cell>
          <cell r="AK182">
            <v>132</v>
          </cell>
          <cell r="AL182">
            <v>3</v>
          </cell>
          <cell r="AM182">
            <v>3</v>
          </cell>
          <cell r="AN182">
            <v>3</v>
          </cell>
          <cell r="AO182">
            <v>3</v>
          </cell>
        </row>
        <row r="183">
          <cell r="E183" t="str">
            <v>EIPC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</v>
          </cell>
          <cell r="K183">
            <v>1</v>
          </cell>
          <cell r="L183">
            <v>1</v>
          </cell>
          <cell r="M183">
            <v>1</v>
          </cell>
          <cell r="N183">
            <v>120</v>
          </cell>
          <cell r="O183">
            <v>120</v>
          </cell>
          <cell r="P183">
            <v>120</v>
          </cell>
          <cell r="Q183">
            <v>120</v>
          </cell>
          <cell r="R183">
            <v>0</v>
          </cell>
          <cell r="S183">
            <v>60</v>
          </cell>
          <cell r="T183">
            <v>120</v>
          </cell>
          <cell r="U183">
            <v>120</v>
          </cell>
          <cell r="V183">
            <v>120</v>
          </cell>
          <cell r="W183">
            <v>180</v>
          </cell>
          <cell r="X183">
            <v>120</v>
          </cell>
          <cell r="Y183">
            <v>120</v>
          </cell>
          <cell r="Z183">
            <v>0</v>
          </cell>
          <cell r="AA183">
            <v>120</v>
          </cell>
          <cell r="AB183">
            <v>120</v>
          </cell>
          <cell r="AC183">
            <v>120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48</v>
          </cell>
          <cell r="AI183">
            <v>96</v>
          </cell>
          <cell r="AJ183">
            <v>96</v>
          </cell>
          <cell r="AK183">
            <v>96</v>
          </cell>
          <cell r="AL183">
            <v>3</v>
          </cell>
          <cell r="AM183">
            <v>3</v>
          </cell>
          <cell r="AN183">
            <v>3</v>
          </cell>
          <cell r="AO183">
            <v>3</v>
          </cell>
        </row>
        <row r="184">
          <cell r="E184" t="str">
            <v>EPLE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1</v>
          </cell>
          <cell r="K184">
            <v>1</v>
          </cell>
          <cell r="L184">
            <v>1</v>
          </cell>
          <cell r="M184">
            <v>1</v>
          </cell>
          <cell r="N184">
            <v>60</v>
          </cell>
          <cell r="O184">
            <v>120</v>
          </cell>
          <cell r="P184">
            <v>60</v>
          </cell>
          <cell r="Q184">
            <v>60</v>
          </cell>
          <cell r="R184">
            <v>60</v>
          </cell>
          <cell r="S184">
            <v>60</v>
          </cell>
          <cell r="T184">
            <v>60</v>
          </cell>
          <cell r="U184">
            <v>60</v>
          </cell>
          <cell r="V184">
            <v>60</v>
          </cell>
          <cell r="W184">
            <v>60</v>
          </cell>
          <cell r="X184">
            <v>60</v>
          </cell>
          <cell r="Y184">
            <v>60</v>
          </cell>
          <cell r="Z184">
            <v>0</v>
          </cell>
          <cell r="AA184">
            <v>0</v>
          </cell>
          <cell r="AB184">
            <v>75</v>
          </cell>
          <cell r="AC184">
            <v>120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36</v>
          </cell>
          <cell r="AI184">
            <v>48</v>
          </cell>
          <cell r="AJ184">
            <v>51</v>
          </cell>
          <cell r="AK184">
            <v>60</v>
          </cell>
          <cell r="AL184">
            <v>3</v>
          </cell>
          <cell r="AM184">
            <v>3</v>
          </cell>
          <cell r="AN184">
            <v>3</v>
          </cell>
          <cell r="AO184">
            <v>3</v>
          </cell>
        </row>
        <row r="185">
          <cell r="E185" t="str">
            <v>EPLW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1</v>
          </cell>
          <cell r="K185">
            <v>1</v>
          </cell>
          <cell r="L185">
            <v>1</v>
          </cell>
          <cell r="M185">
            <v>1</v>
          </cell>
          <cell r="N185">
            <v>60</v>
          </cell>
          <cell r="O185">
            <v>120</v>
          </cell>
          <cell r="P185">
            <v>60</v>
          </cell>
          <cell r="Q185">
            <v>60</v>
          </cell>
          <cell r="R185">
            <v>60</v>
          </cell>
          <cell r="S185">
            <v>60</v>
          </cell>
          <cell r="T185">
            <v>60</v>
          </cell>
          <cell r="U185">
            <v>60</v>
          </cell>
          <cell r="V185">
            <v>60</v>
          </cell>
          <cell r="W185">
            <v>60</v>
          </cell>
          <cell r="X185">
            <v>60</v>
          </cell>
          <cell r="Y185">
            <v>60</v>
          </cell>
          <cell r="Z185">
            <v>0</v>
          </cell>
          <cell r="AA185">
            <v>0</v>
          </cell>
          <cell r="AB185">
            <v>75</v>
          </cell>
          <cell r="AC185">
            <v>120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36</v>
          </cell>
          <cell r="AI185">
            <v>48</v>
          </cell>
          <cell r="AJ185">
            <v>51</v>
          </cell>
          <cell r="AK185">
            <v>60</v>
          </cell>
          <cell r="AL185">
            <v>3</v>
          </cell>
          <cell r="AM185">
            <v>3</v>
          </cell>
          <cell r="AN185">
            <v>3</v>
          </cell>
          <cell r="AO185">
            <v>3</v>
          </cell>
        </row>
        <row r="186">
          <cell r="E186" t="str">
            <v>EPMF</v>
          </cell>
          <cell r="F186" t="e">
            <v>#N/A</v>
          </cell>
          <cell r="G186" t="e">
            <v>#N/A</v>
          </cell>
          <cell r="H186" t="e">
            <v>#N/A</v>
          </cell>
          <cell r="I186">
            <v>99</v>
          </cell>
          <cell r="J186" t="e">
            <v>#N/A</v>
          </cell>
          <cell r="K186" t="e">
            <v>#N/A</v>
          </cell>
          <cell r="L186" t="e">
            <v>#N/A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3</v>
          </cell>
        </row>
        <row r="187">
          <cell r="E187" t="str">
            <v>EPPE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1</v>
          </cell>
          <cell r="K187">
            <v>1</v>
          </cell>
          <cell r="L187">
            <v>1</v>
          </cell>
          <cell r="M187">
            <v>1</v>
          </cell>
          <cell r="N187">
            <v>90</v>
          </cell>
          <cell r="O187">
            <v>240</v>
          </cell>
          <cell r="P187">
            <v>240</v>
          </cell>
          <cell r="Q187">
            <v>150</v>
          </cell>
          <cell r="R187">
            <v>0</v>
          </cell>
          <cell r="S187">
            <v>60</v>
          </cell>
          <cell r="T187">
            <v>60</v>
          </cell>
          <cell r="U187">
            <v>180</v>
          </cell>
          <cell r="V187">
            <v>90</v>
          </cell>
          <cell r="W187">
            <v>90</v>
          </cell>
          <cell r="X187">
            <v>90</v>
          </cell>
          <cell r="Y187">
            <v>150</v>
          </cell>
          <cell r="Z187">
            <v>0</v>
          </cell>
          <cell r="AA187">
            <v>0</v>
          </cell>
          <cell r="AB187">
            <v>120</v>
          </cell>
          <cell r="AC187">
            <v>120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36</v>
          </cell>
          <cell r="AI187">
            <v>78</v>
          </cell>
          <cell r="AJ187">
            <v>102</v>
          </cell>
          <cell r="AK187">
            <v>120</v>
          </cell>
          <cell r="AL187">
            <v>3</v>
          </cell>
          <cell r="AM187">
            <v>3</v>
          </cell>
          <cell r="AN187">
            <v>3</v>
          </cell>
          <cell r="AO187">
            <v>3</v>
          </cell>
        </row>
        <row r="188">
          <cell r="E188" t="str">
            <v>EPPW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1</v>
          </cell>
          <cell r="K188">
            <v>1</v>
          </cell>
          <cell r="L188">
            <v>1</v>
          </cell>
          <cell r="M188">
            <v>1</v>
          </cell>
          <cell r="N188">
            <v>90</v>
          </cell>
          <cell r="O188">
            <v>80</v>
          </cell>
          <cell r="P188">
            <v>80</v>
          </cell>
          <cell r="Q188">
            <v>120</v>
          </cell>
          <cell r="R188">
            <v>0</v>
          </cell>
          <cell r="S188">
            <v>60</v>
          </cell>
          <cell r="T188">
            <v>60</v>
          </cell>
          <cell r="U188">
            <v>180</v>
          </cell>
          <cell r="V188">
            <v>90</v>
          </cell>
          <cell r="W188">
            <v>180</v>
          </cell>
          <cell r="X188">
            <v>90</v>
          </cell>
          <cell r="Y188">
            <v>120</v>
          </cell>
          <cell r="Z188">
            <v>0</v>
          </cell>
          <cell r="AA188">
            <v>0</v>
          </cell>
          <cell r="AB188">
            <v>0</v>
          </cell>
          <cell r="AC188">
            <v>120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36</v>
          </cell>
          <cell r="AI188">
            <v>64</v>
          </cell>
          <cell r="AJ188">
            <v>46</v>
          </cell>
          <cell r="AK188">
            <v>108</v>
          </cell>
          <cell r="AL188">
            <v>3</v>
          </cell>
          <cell r="AM188">
            <v>3</v>
          </cell>
          <cell r="AN188">
            <v>3</v>
          </cell>
          <cell r="AO188">
            <v>3</v>
          </cell>
        </row>
        <row r="189">
          <cell r="E189" t="str">
            <v>EPRL</v>
          </cell>
          <cell r="F189" t="e">
            <v>#N/A</v>
          </cell>
          <cell r="G189" t="e">
            <v>#N/A</v>
          </cell>
          <cell r="H189" t="e">
            <v>#N/A</v>
          </cell>
          <cell r="I189">
            <v>99</v>
          </cell>
          <cell r="J189" t="e">
            <v>#N/A</v>
          </cell>
          <cell r="K189" t="e">
            <v>#N/A</v>
          </cell>
          <cell r="L189" t="e">
            <v>#N/A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3</v>
          </cell>
        </row>
        <row r="190">
          <cell r="E190" t="str">
            <v>ERCL</v>
          </cell>
          <cell r="F190" t="e">
            <v>#N/A</v>
          </cell>
          <cell r="G190" t="e">
            <v>#N/A</v>
          </cell>
          <cell r="H190" t="e">
            <v>#N/A</v>
          </cell>
          <cell r="I190">
            <v>99</v>
          </cell>
          <cell r="J190" t="e">
            <v>#N/A</v>
          </cell>
          <cell r="K190" t="e">
            <v>#N/A</v>
          </cell>
          <cell r="L190" t="e">
            <v>#N/A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3</v>
          </cell>
        </row>
        <row r="191">
          <cell r="E191" t="str">
            <v>ERCN</v>
          </cell>
          <cell r="F191" t="e">
            <v>#N/A</v>
          </cell>
          <cell r="G191" t="e">
            <v>#N/A</v>
          </cell>
          <cell r="H191" t="e">
            <v>#N/A</v>
          </cell>
          <cell r="I191">
            <v>99</v>
          </cell>
          <cell r="J191" t="e">
            <v>#N/A</v>
          </cell>
          <cell r="K191" t="e">
            <v>#N/A</v>
          </cell>
          <cell r="L191" t="e">
            <v>#N/A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3</v>
          </cell>
        </row>
        <row r="192">
          <cell r="E192" t="str">
            <v>ERCS</v>
          </cell>
          <cell r="F192" t="e">
            <v>#N/A</v>
          </cell>
          <cell r="G192" t="e">
            <v>#N/A</v>
          </cell>
          <cell r="H192" t="e">
            <v>#N/A</v>
          </cell>
          <cell r="I192">
            <v>99</v>
          </cell>
          <cell r="J192" t="e">
            <v>#N/A</v>
          </cell>
          <cell r="K192" t="e">
            <v>#N/A</v>
          </cell>
          <cell r="L192" t="e">
            <v>#N/A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3</v>
          </cell>
        </row>
        <row r="193">
          <cell r="E193" t="str">
            <v>FOLA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1</v>
          </cell>
          <cell r="K193">
            <v>1</v>
          </cell>
          <cell r="L193">
            <v>1</v>
          </cell>
          <cell r="M193">
            <v>1</v>
          </cell>
          <cell r="N193">
            <v>30</v>
          </cell>
          <cell r="O193">
            <v>30</v>
          </cell>
          <cell r="P193">
            <v>30</v>
          </cell>
          <cell r="Q193">
            <v>30</v>
          </cell>
          <cell r="R193">
            <v>60</v>
          </cell>
          <cell r="S193">
            <v>60</v>
          </cell>
          <cell r="T193">
            <v>60</v>
          </cell>
          <cell r="U193">
            <v>30</v>
          </cell>
          <cell r="V193">
            <v>30</v>
          </cell>
          <cell r="W193">
            <v>30</v>
          </cell>
          <cell r="X193">
            <v>30</v>
          </cell>
          <cell r="Y193">
            <v>30</v>
          </cell>
          <cell r="Z193">
            <v>0</v>
          </cell>
          <cell r="AA193">
            <v>0</v>
          </cell>
          <cell r="AB193">
            <v>75</v>
          </cell>
          <cell r="AC193">
            <v>62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24</v>
          </cell>
          <cell r="AI193">
            <v>24</v>
          </cell>
          <cell r="AJ193">
            <v>39</v>
          </cell>
          <cell r="AK193">
            <v>30.4</v>
          </cell>
          <cell r="AL193">
            <v>3</v>
          </cell>
          <cell r="AM193">
            <v>3</v>
          </cell>
          <cell r="AN193">
            <v>3</v>
          </cell>
          <cell r="AO193">
            <v>3</v>
          </cell>
        </row>
        <row r="194">
          <cell r="E194" t="str">
            <v>FOLB</v>
          </cell>
          <cell r="F194">
            <v>0</v>
          </cell>
          <cell r="G194">
            <v>0</v>
          </cell>
          <cell r="H194">
            <v>0</v>
          </cell>
          <cell r="I194">
            <v>99</v>
          </cell>
          <cell r="J194">
            <v>1</v>
          </cell>
          <cell r="K194">
            <v>1</v>
          </cell>
          <cell r="L194">
            <v>1</v>
          </cell>
          <cell r="M194">
            <v>0</v>
          </cell>
          <cell r="N194">
            <v>30</v>
          </cell>
          <cell r="O194">
            <v>30</v>
          </cell>
          <cell r="P194">
            <v>30</v>
          </cell>
          <cell r="Q194">
            <v>0</v>
          </cell>
          <cell r="R194">
            <v>60</v>
          </cell>
          <cell r="S194">
            <v>60</v>
          </cell>
          <cell r="T194">
            <v>60</v>
          </cell>
          <cell r="U194">
            <v>0</v>
          </cell>
          <cell r="V194">
            <v>30</v>
          </cell>
          <cell r="W194">
            <v>30</v>
          </cell>
          <cell r="X194">
            <v>30</v>
          </cell>
          <cell r="Y194">
            <v>0</v>
          </cell>
          <cell r="Z194">
            <v>0</v>
          </cell>
          <cell r="AA194">
            <v>0</v>
          </cell>
          <cell r="AB194">
            <v>75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24</v>
          </cell>
          <cell r="AI194">
            <v>24</v>
          </cell>
          <cell r="AJ194">
            <v>39</v>
          </cell>
          <cell r="AK194">
            <v>0</v>
          </cell>
          <cell r="AL194">
            <v>3</v>
          </cell>
          <cell r="AM194">
            <v>3</v>
          </cell>
          <cell r="AN194">
            <v>3</v>
          </cell>
          <cell r="AO194">
            <v>3</v>
          </cell>
        </row>
        <row r="195">
          <cell r="E195" t="str">
            <v>G049</v>
          </cell>
          <cell r="F195" t="e">
            <v>#N/A</v>
          </cell>
          <cell r="G195" t="e">
            <v>#N/A</v>
          </cell>
          <cell r="H195" t="e">
            <v>#N/A</v>
          </cell>
          <cell r="I195">
            <v>99</v>
          </cell>
          <cell r="J195" t="e">
            <v>#N/A</v>
          </cell>
          <cell r="K195" t="e">
            <v>#N/A</v>
          </cell>
          <cell r="L195" t="e">
            <v>#N/A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2</v>
          </cell>
        </row>
        <row r="196">
          <cell r="E196" t="str">
            <v>G057A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60</v>
          </cell>
          <cell r="O196">
            <v>60</v>
          </cell>
          <cell r="P196">
            <v>60</v>
          </cell>
          <cell r="Q196">
            <v>45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12</v>
          </cell>
          <cell r="AI196">
            <v>12</v>
          </cell>
          <cell r="AJ196">
            <v>12</v>
          </cell>
          <cell r="AK196">
            <v>9</v>
          </cell>
          <cell r="AL196">
            <v>2</v>
          </cell>
          <cell r="AM196">
            <v>2</v>
          </cell>
          <cell r="AN196">
            <v>2</v>
          </cell>
          <cell r="AO196">
            <v>2</v>
          </cell>
        </row>
        <row r="197">
          <cell r="E197" t="str">
            <v>G057B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1</v>
          </cell>
          <cell r="K197">
            <v>1</v>
          </cell>
          <cell r="L197">
            <v>1</v>
          </cell>
          <cell r="M197">
            <v>1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60</v>
          </cell>
          <cell r="W197">
            <v>60</v>
          </cell>
          <cell r="X197">
            <v>60</v>
          </cell>
          <cell r="Y197">
            <v>45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12</v>
          </cell>
          <cell r="AI197">
            <v>12</v>
          </cell>
          <cell r="AJ197">
            <v>12</v>
          </cell>
          <cell r="AK197">
            <v>9</v>
          </cell>
          <cell r="AL197">
            <v>2</v>
          </cell>
          <cell r="AM197">
            <v>2</v>
          </cell>
          <cell r="AN197">
            <v>2</v>
          </cell>
          <cell r="AO197">
            <v>2</v>
          </cell>
        </row>
        <row r="198">
          <cell r="E198" t="str">
            <v>G058A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1</v>
          </cell>
          <cell r="K198">
            <v>1</v>
          </cell>
          <cell r="L198">
            <v>1</v>
          </cell>
          <cell r="M198">
            <v>1</v>
          </cell>
          <cell r="N198">
            <v>60</v>
          </cell>
          <cell r="O198">
            <v>60</v>
          </cell>
          <cell r="P198">
            <v>60</v>
          </cell>
          <cell r="Q198">
            <v>30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12</v>
          </cell>
          <cell r="AI198">
            <v>12</v>
          </cell>
          <cell r="AJ198">
            <v>12</v>
          </cell>
          <cell r="AK198">
            <v>6</v>
          </cell>
          <cell r="AL198">
            <v>2</v>
          </cell>
          <cell r="AM198">
            <v>2</v>
          </cell>
          <cell r="AN198">
            <v>2</v>
          </cell>
          <cell r="AO198">
            <v>2</v>
          </cell>
        </row>
        <row r="199">
          <cell r="E199" t="str">
            <v>G058B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1</v>
          </cell>
          <cell r="K199">
            <v>1</v>
          </cell>
          <cell r="L199">
            <v>1</v>
          </cell>
          <cell r="M199">
            <v>1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60</v>
          </cell>
          <cell r="W199">
            <v>60</v>
          </cell>
          <cell r="X199">
            <v>60</v>
          </cell>
          <cell r="Y199">
            <v>30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12</v>
          </cell>
          <cell r="AI199">
            <v>12</v>
          </cell>
          <cell r="AJ199">
            <v>12</v>
          </cell>
          <cell r="AK199">
            <v>6</v>
          </cell>
          <cell r="AL199">
            <v>2</v>
          </cell>
          <cell r="AM199">
            <v>2</v>
          </cell>
          <cell r="AN199">
            <v>2</v>
          </cell>
          <cell r="AO199">
            <v>2</v>
          </cell>
        </row>
        <row r="200">
          <cell r="E200" t="str">
            <v>G059A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1</v>
          </cell>
          <cell r="K200">
            <v>1</v>
          </cell>
          <cell r="L200">
            <v>1</v>
          </cell>
          <cell r="M200">
            <v>1</v>
          </cell>
          <cell r="N200">
            <v>60</v>
          </cell>
          <cell r="O200">
            <v>60</v>
          </cell>
          <cell r="P200">
            <v>60</v>
          </cell>
          <cell r="Q200">
            <v>60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12</v>
          </cell>
          <cell r="AI200">
            <v>12</v>
          </cell>
          <cell r="AJ200">
            <v>12</v>
          </cell>
          <cell r="AK200">
            <v>12</v>
          </cell>
          <cell r="AL200">
            <v>2</v>
          </cell>
          <cell r="AM200">
            <v>2</v>
          </cell>
          <cell r="AN200">
            <v>2</v>
          </cell>
          <cell r="AO200">
            <v>2</v>
          </cell>
        </row>
        <row r="201">
          <cell r="E201" t="str">
            <v>G059B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60</v>
          </cell>
          <cell r="W201">
            <v>60</v>
          </cell>
          <cell r="X201">
            <v>60</v>
          </cell>
          <cell r="Y201">
            <v>60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12</v>
          </cell>
          <cell r="AI201">
            <v>12</v>
          </cell>
          <cell r="AJ201">
            <v>12</v>
          </cell>
          <cell r="AK201">
            <v>12</v>
          </cell>
          <cell r="AL201">
            <v>2</v>
          </cell>
          <cell r="AM201">
            <v>2</v>
          </cell>
          <cell r="AN201">
            <v>2</v>
          </cell>
          <cell r="AO201">
            <v>2</v>
          </cell>
        </row>
        <row r="202">
          <cell r="E202" t="str">
            <v>G060A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</v>
          </cell>
          <cell r="K202">
            <v>1</v>
          </cell>
          <cell r="L202">
            <v>1</v>
          </cell>
          <cell r="M202">
            <v>1</v>
          </cell>
          <cell r="N202">
            <v>60</v>
          </cell>
          <cell r="O202">
            <v>30</v>
          </cell>
          <cell r="P202">
            <v>30</v>
          </cell>
          <cell r="Q202">
            <v>30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12</v>
          </cell>
          <cell r="AI202">
            <v>6</v>
          </cell>
          <cell r="AJ202">
            <v>6</v>
          </cell>
          <cell r="AK202">
            <v>6</v>
          </cell>
          <cell r="AL202">
            <v>2</v>
          </cell>
          <cell r="AM202">
            <v>2</v>
          </cell>
          <cell r="AN202">
            <v>2</v>
          </cell>
          <cell r="AO202">
            <v>2</v>
          </cell>
        </row>
        <row r="203">
          <cell r="E203" t="str">
            <v>G060B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1</v>
          </cell>
          <cell r="K203">
            <v>1</v>
          </cell>
          <cell r="L203">
            <v>1</v>
          </cell>
          <cell r="M203">
            <v>1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60</v>
          </cell>
          <cell r="W203">
            <v>30</v>
          </cell>
          <cell r="X203">
            <v>30</v>
          </cell>
          <cell r="Y203">
            <v>30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12</v>
          </cell>
          <cell r="AI203">
            <v>6</v>
          </cell>
          <cell r="AJ203">
            <v>6</v>
          </cell>
          <cell r="AK203">
            <v>6</v>
          </cell>
          <cell r="AL203">
            <v>2</v>
          </cell>
          <cell r="AM203">
            <v>2</v>
          </cell>
          <cell r="AN203">
            <v>2</v>
          </cell>
          <cell r="AO203">
            <v>2</v>
          </cell>
        </row>
        <row r="204">
          <cell r="E204" t="str">
            <v>G070A</v>
          </cell>
          <cell r="F204" t="e">
            <v>#N/A</v>
          </cell>
          <cell r="G204">
            <v>0</v>
          </cell>
          <cell r="H204">
            <v>0</v>
          </cell>
          <cell r="I204">
            <v>0</v>
          </cell>
          <cell r="J204" t="e">
            <v>#N/A</v>
          </cell>
          <cell r="K204">
            <v>1</v>
          </cell>
          <cell r="L204">
            <v>1</v>
          </cell>
          <cell r="M204">
            <v>1</v>
          </cell>
          <cell r="N204">
            <v>0</v>
          </cell>
          <cell r="O204">
            <v>120</v>
          </cell>
          <cell r="P204">
            <v>120</v>
          </cell>
          <cell r="Q204">
            <v>60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24</v>
          </cell>
          <cell r="AJ204">
            <v>24</v>
          </cell>
          <cell r="AK204">
            <v>12</v>
          </cell>
          <cell r="AL204">
            <v>0</v>
          </cell>
          <cell r="AM204">
            <v>2</v>
          </cell>
          <cell r="AN204">
            <v>2</v>
          </cell>
          <cell r="AO204">
            <v>2</v>
          </cell>
        </row>
        <row r="205">
          <cell r="E205" t="str">
            <v>G070B</v>
          </cell>
          <cell r="F205" t="e">
            <v>#N/A</v>
          </cell>
          <cell r="G205">
            <v>0</v>
          </cell>
          <cell r="H205">
            <v>0</v>
          </cell>
          <cell r="I205">
            <v>0</v>
          </cell>
          <cell r="J205" t="e">
            <v>#N/A</v>
          </cell>
          <cell r="K205">
            <v>1</v>
          </cell>
          <cell r="L205">
            <v>1</v>
          </cell>
          <cell r="M205">
            <v>1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90</v>
          </cell>
          <cell r="X205">
            <v>90</v>
          </cell>
          <cell r="Y205">
            <v>60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18</v>
          </cell>
          <cell r="AJ205">
            <v>18</v>
          </cell>
          <cell r="AK205">
            <v>12</v>
          </cell>
          <cell r="AL205">
            <v>0</v>
          </cell>
          <cell r="AM205">
            <v>2</v>
          </cell>
          <cell r="AN205">
            <v>2</v>
          </cell>
          <cell r="AO205">
            <v>2</v>
          </cell>
        </row>
        <row r="206">
          <cell r="E206" t="str">
            <v>G071A</v>
          </cell>
          <cell r="F206" t="e">
            <v>#N/A</v>
          </cell>
          <cell r="G206">
            <v>0</v>
          </cell>
          <cell r="H206">
            <v>0</v>
          </cell>
          <cell r="I206">
            <v>0</v>
          </cell>
          <cell r="J206" t="e">
            <v>#N/A</v>
          </cell>
          <cell r="K206">
            <v>1</v>
          </cell>
          <cell r="L206">
            <v>1</v>
          </cell>
          <cell r="M206">
            <v>1</v>
          </cell>
          <cell r="N206">
            <v>0</v>
          </cell>
          <cell r="O206">
            <v>120</v>
          </cell>
          <cell r="P206">
            <v>120</v>
          </cell>
          <cell r="Q206">
            <v>60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24</v>
          </cell>
          <cell r="AJ206">
            <v>24</v>
          </cell>
          <cell r="AK206">
            <v>12</v>
          </cell>
          <cell r="AL206">
            <v>0</v>
          </cell>
          <cell r="AM206">
            <v>2</v>
          </cell>
          <cell r="AN206">
            <v>2</v>
          </cell>
          <cell r="AO206">
            <v>2</v>
          </cell>
        </row>
        <row r="207">
          <cell r="E207" t="str">
            <v>G071B</v>
          </cell>
          <cell r="F207" t="e">
            <v>#N/A</v>
          </cell>
          <cell r="G207">
            <v>0</v>
          </cell>
          <cell r="H207">
            <v>0</v>
          </cell>
          <cell r="I207">
            <v>0</v>
          </cell>
          <cell r="J207" t="e">
            <v>#N/A</v>
          </cell>
          <cell r="K207">
            <v>1</v>
          </cell>
          <cell r="L207">
            <v>1</v>
          </cell>
          <cell r="M207">
            <v>1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90</v>
          </cell>
          <cell r="X207">
            <v>90</v>
          </cell>
          <cell r="Y207">
            <v>60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18</v>
          </cell>
          <cell r="AJ207">
            <v>18</v>
          </cell>
          <cell r="AK207">
            <v>12</v>
          </cell>
          <cell r="AL207">
            <v>0</v>
          </cell>
          <cell r="AM207">
            <v>2</v>
          </cell>
          <cell r="AN207">
            <v>2</v>
          </cell>
          <cell r="AO207">
            <v>2</v>
          </cell>
        </row>
        <row r="208">
          <cell r="E208" t="str">
            <v>G090A</v>
          </cell>
          <cell r="F208" t="e">
            <v>#N/A</v>
          </cell>
          <cell r="G208">
            <v>0</v>
          </cell>
          <cell r="H208">
            <v>0</v>
          </cell>
          <cell r="I208">
            <v>0</v>
          </cell>
          <cell r="J208" t="e">
            <v>#N/A</v>
          </cell>
          <cell r="K208">
            <v>1</v>
          </cell>
          <cell r="L208">
            <v>1</v>
          </cell>
          <cell r="M208">
            <v>1</v>
          </cell>
          <cell r="N208">
            <v>0</v>
          </cell>
          <cell r="O208">
            <v>120</v>
          </cell>
          <cell r="P208">
            <v>120</v>
          </cell>
          <cell r="Q208">
            <v>90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24</v>
          </cell>
          <cell r="AJ208">
            <v>24</v>
          </cell>
          <cell r="AK208">
            <v>18</v>
          </cell>
          <cell r="AL208">
            <v>0</v>
          </cell>
          <cell r="AM208">
            <v>2</v>
          </cell>
          <cell r="AN208">
            <v>2</v>
          </cell>
          <cell r="AO208">
            <v>2</v>
          </cell>
        </row>
        <row r="209">
          <cell r="E209" t="str">
            <v>G090B</v>
          </cell>
          <cell r="F209" t="e">
            <v>#N/A</v>
          </cell>
          <cell r="G209">
            <v>0</v>
          </cell>
          <cell r="H209">
            <v>0</v>
          </cell>
          <cell r="I209">
            <v>0</v>
          </cell>
          <cell r="J209" t="e">
            <v>#N/A</v>
          </cell>
          <cell r="K209">
            <v>1</v>
          </cell>
          <cell r="L209">
            <v>1</v>
          </cell>
          <cell r="M209">
            <v>1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90</v>
          </cell>
          <cell r="X209">
            <v>90</v>
          </cell>
          <cell r="Y209">
            <v>90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18</v>
          </cell>
          <cell r="AJ209">
            <v>18</v>
          </cell>
          <cell r="AK209">
            <v>18</v>
          </cell>
          <cell r="AL209">
            <v>0</v>
          </cell>
          <cell r="AM209">
            <v>2</v>
          </cell>
          <cell r="AN209">
            <v>2</v>
          </cell>
          <cell r="AO209">
            <v>2</v>
          </cell>
        </row>
        <row r="210">
          <cell r="E210" t="str">
            <v>G091A</v>
          </cell>
          <cell r="F210" t="e">
            <v>#N/A</v>
          </cell>
          <cell r="G210">
            <v>0</v>
          </cell>
          <cell r="H210">
            <v>0</v>
          </cell>
          <cell r="I210">
            <v>0</v>
          </cell>
          <cell r="J210" t="e">
            <v>#N/A</v>
          </cell>
          <cell r="K210">
            <v>1</v>
          </cell>
          <cell r="L210">
            <v>1</v>
          </cell>
          <cell r="M210">
            <v>1</v>
          </cell>
          <cell r="N210">
            <v>0</v>
          </cell>
          <cell r="O210">
            <v>180</v>
          </cell>
          <cell r="P210">
            <v>180</v>
          </cell>
          <cell r="Q210">
            <v>120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36</v>
          </cell>
          <cell r="AJ210">
            <v>36</v>
          </cell>
          <cell r="AK210">
            <v>24</v>
          </cell>
          <cell r="AL210">
            <v>0</v>
          </cell>
          <cell r="AM210">
            <v>2</v>
          </cell>
          <cell r="AN210">
            <v>2</v>
          </cell>
          <cell r="AO210">
            <v>2</v>
          </cell>
        </row>
        <row r="211">
          <cell r="E211" t="str">
            <v>G091B</v>
          </cell>
          <cell r="F211" t="e">
            <v>#N/A</v>
          </cell>
          <cell r="G211">
            <v>0</v>
          </cell>
          <cell r="H211">
            <v>0</v>
          </cell>
          <cell r="I211">
            <v>0</v>
          </cell>
          <cell r="J211" t="e">
            <v>#N/A</v>
          </cell>
          <cell r="K211">
            <v>1</v>
          </cell>
          <cell r="L211">
            <v>1</v>
          </cell>
          <cell r="M211">
            <v>1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180</v>
          </cell>
          <cell r="X211">
            <v>180</v>
          </cell>
          <cell r="Y211">
            <v>120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36</v>
          </cell>
          <cell r="AJ211">
            <v>36</v>
          </cell>
          <cell r="AK211">
            <v>24</v>
          </cell>
          <cell r="AL211">
            <v>0</v>
          </cell>
          <cell r="AM211">
            <v>2</v>
          </cell>
          <cell r="AN211">
            <v>2</v>
          </cell>
          <cell r="AO211">
            <v>2</v>
          </cell>
        </row>
        <row r="212">
          <cell r="E212" t="str">
            <v>G152</v>
          </cell>
          <cell r="F212" t="e">
            <v>#N/A</v>
          </cell>
          <cell r="G212">
            <v>0</v>
          </cell>
          <cell r="H212">
            <v>0</v>
          </cell>
          <cell r="I212">
            <v>0</v>
          </cell>
          <cell r="J212" t="e">
            <v>#N/A</v>
          </cell>
          <cell r="K212">
            <v>1</v>
          </cell>
          <cell r="L212">
            <v>1</v>
          </cell>
          <cell r="M212">
            <v>1</v>
          </cell>
          <cell r="N212">
            <v>0</v>
          </cell>
          <cell r="O212">
            <v>80</v>
          </cell>
          <cell r="P212">
            <v>80</v>
          </cell>
          <cell r="Q212">
            <v>80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90</v>
          </cell>
          <cell r="X212">
            <v>90</v>
          </cell>
          <cell r="Y212">
            <v>90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34</v>
          </cell>
          <cell r="AJ212">
            <v>34</v>
          </cell>
          <cell r="AK212">
            <v>34</v>
          </cell>
          <cell r="AL212">
            <v>0</v>
          </cell>
          <cell r="AM212">
            <v>3</v>
          </cell>
          <cell r="AN212">
            <v>3</v>
          </cell>
          <cell r="AO212">
            <v>3</v>
          </cell>
        </row>
        <row r="213">
          <cell r="E213" t="str">
            <v>G154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120</v>
          </cell>
          <cell r="O213">
            <v>60</v>
          </cell>
          <cell r="P213">
            <v>120</v>
          </cell>
          <cell r="Q213">
            <v>120</v>
          </cell>
          <cell r="R213">
            <v>0</v>
          </cell>
          <cell r="S213">
            <v>120</v>
          </cell>
          <cell r="T213">
            <v>100</v>
          </cell>
          <cell r="U213">
            <v>100</v>
          </cell>
          <cell r="V213">
            <v>120</v>
          </cell>
          <cell r="W213">
            <v>60</v>
          </cell>
          <cell r="X213">
            <v>120</v>
          </cell>
          <cell r="Y213">
            <v>120</v>
          </cell>
          <cell r="Z213">
            <v>0</v>
          </cell>
          <cell r="AA213">
            <v>0</v>
          </cell>
          <cell r="AB213">
            <v>120</v>
          </cell>
          <cell r="AC213">
            <v>120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48</v>
          </cell>
          <cell r="AI213">
            <v>48</v>
          </cell>
          <cell r="AJ213">
            <v>92</v>
          </cell>
          <cell r="AK213">
            <v>92</v>
          </cell>
          <cell r="AL213">
            <v>3</v>
          </cell>
          <cell r="AM213">
            <v>3</v>
          </cell>
          <cell r="AN213">
            <v>3</v>
          </cell>
          <cell r="AO213">
            <v>3</v>
          </cell>
        </row>
        <row r="214">
          <cell r="E214" t="str">
            <v>G156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30</v>
          </cell>
          <cell r="O214">
            <v>34</v>
          </cell>
          <cell r="P214">
            <v>30</v>
          </cell>
          <cell r="Q214">
            <v>18</v>
          </cell>
          <cell r="R214">
            <v>30</v>
          </cell>
          <cell r="S214">
            <v>28</v>
          </cell>
          <cell r="T214">
            <v>30</v>
          </cell>
          <cell r="U214">
            <v>18</v>
          </cell>
          <cell r="V214">
            <v>30</v>
          </cell>
          <cell r="W214">
            <v>36</v>
          </cell>
          <cell r="X214">
            <v>30</v>
          </cell>
          <cell r="Y214">
            <v>18</v>
          </cell>
          <cell r="Z214">
            <v>120</v>
          </cell>
          <cell r="AA214">
            <v>90</v>
          </cell>
          <cell r="AB214">
            <v>38</v>
          </cell>
          <cell r="AC214">
            <v>37</v>
          </cell>
          <cell r="AD214">
            <v>120</v>
          </cell>
          <cell r="AE214">
            <v>120</v>
          </cell>
          <cell r="AF214">
            <v>60</v>
          </cell>
          <cell r="AG214">
            <v>60</v>
          </cell>
          <cell r="AH214">
            <v>66</v>
          </cell>
          <cell r="AI214">
            <v>61.6</v>
          </cell>
          <cell r="AJ214">
            <v>37.6</v>
          </cell>
          <cell r="AK214">
            <v>30.2</v>
          </cell>
          <cell r="AL214">
            <v>3</v>
          </cell>
          <cell r="AM214">
            <v>3</v>
          </cell>
          <cell r="AN214">
            <v>3</v>
          </cell>
          <cell r="AO214">
            <v>3</v>
          </cell>
        </row>
        <row r="215">
          <cell r="E215" t="str">
            <v>G157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1</v>
          </cell>
          <cell r="K215">
            <v>1</v>
          </cell>
          <cell r="L215">
            <v>1</v>
          </cell>
          <cell r="M215">
            <v>1</v>
          </cell>
          <cell r="N215">
            <v>60</v>
          </cell>
          <cell r="O215">
            <v>60</v>
          </cell>
          <cell r="P215">
            <v>60</v>
          </cell>
          <cell r="Q215">
            <v>20</v>
          </cell>
          <cell r="R215">
            <v>60</v>
          </cell>
          <cell r="S215">
            <v>45</v>
          </cell>
          <cell r="T215">
            <v>60</v>
          </cell>
          <cell r="U215">
            <v>20</v>
          </cell>
          <cell r="V215">
            <v>60</v>
          </cell>
          <cell r="W215">
            <v>36</v>
          </cell>
          <cell r="X215">
            <v>60</v>
          </cell>
          <cell r="Y215">
            <v>20</v>
          </cell>
          <cell r="Z215">
            <v>120</v>
          </cell>
          <cell r="AA215">
            <v>120</v>
          </cell>
          <cell r="AB215">
            <v>75</v>
          </cell>
          <cell r="AC215">
            <v>45</v>
          </cell>
          <cell r="AD215">
            <v>120</v>
          </cell>
          <cell r="AE215">
            <v>120</v>
          </cell>
          <cell r="AF215">
            <v>60</v>
          </cell>
          <cell r="AG215">
            <v>60</v>
          </cell>
          <cell r="AH215">
            <v>84</v>
          </cell>
          <cell r="AI215">
            <v>76.2</v>
          </cell>
          <cell r="AJ215">
            <v>63</v>
          </cell>
          <cell r="AK215">
            <v>33</v>
          </cell>
          <cell r="AL215">
            <v>3</v>
          </cell>
          <cell r="AM215">
            <v>3</v>
          </cell>
          <cell r="AN215">
            <v>3</v>
          </cell>
          <cell r="AO215">
            <v>3</v>
          </cell>
        </row>
        <row r="216">
          <cell r="E216" t="str">
            <v>G158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1</v>
          </cell>
          <cell r="K216">
            <v>1</v>
          </cell>
          <cell r="L216">
            <v>1</v>
          </cell>
          <cell r="M216">
            <v>1</v>
          </cell>
          <cell r="N216">
            <v>60</v>
          </cell>
          <cell r="O216">
            <v>60</v>
          </cell>
          <cell r="P216">
            <v>60</v>
          </cell>
          <cell r="Q216">
            <v>60</v>
          </cell>
          <cell r="R216">
            <v>60</v>
          </cell>
          <cell r="S216">
            <v>60</v>
          </cell>
          <cell r="T216">
            <v>60</v>
          </cell>
          <cell r="U216">
            <v>60</v>
          </cell>
          <cell r="V216">
            <v>60</v>
          </cell>
          <cell r="W216">
            <v>60</v>
          </cell>
          <cell r="X216">
            <v>60</v>
          </cell>
          <cell r="Y216">
            <v>60</v>
          </cell>
          <cell r="Z216">
            <v>120</v>
          </cell>
          <cell r="AA216">
            <v>120</v>
          </cell>
          <cell r="AB216">
            <v>75</v>
          </cell>
          <cell r="AC216">
            <v>75</v>
          </cell>
          <cell r="AD216">
            <v>120</v>
          </cell>
          <cell r="AE216">
            <v>120</v>
          </cell>
          <cell r="AF216">
            <v>60</v>
          </cell>
          <cell r="AG216">
            <v>60</v>
          </cell>
          <cell r="AH216">
            <v>84</v>
          </cell>
          <cell r="AI216">
            <v>84</v>
          </cell>
          <cell r="AJ216">
            <v>63</v>
          </cell>
          <cell r="AK216">
            <v>63</v>
          </cell>
          <cell r="AL216">
            <v>3</v>
          </cell>
          <cell r="AM216">
            <v>3</v>
          </cell>
          <cell r="AN216">
            <v>3</v>
          </cell>
          <cell r="AO216">
            <v>3</v>
          </cell>
        </row>
        <row r="217">
          <cell r="E217" t="str">
            <v>G159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  <cell r="K217">
            <v>1</v>
          </cell>
          <cell r="L217">
            <v>1</v>
          </cell>
          <cell r="M217">
            <v>1</v>
          </cell>
          <cell r="N217">
            <v>60</v>
          </cell>
          <cell r="O217">
            <v>60</v>
          </cell>
          <cell r="P217">
            <v>60</v>
          </cell>
          <cell r="Q217">
            <v>45</v>
          </cell>
          <cell r="R217">
            <v>60</v>
          </cell>
          <cell r="S217">
            <v>60</v>
          </cell>
          <cell r="T217">
            <v>60</v>
          </cell>
          <cell r="U217">
            <v>45</v>
          </cell>
          <cell r="V217">
            <v>60</v>
          </cell>
          <cell r="W217">
            <v>60</v>
          </cell>
          <cell r="X217">
            <v>60</v>
          </cell>
          <cell r="Y217">
            <v>45</v>
          </cell>
          <cell r="Z217">
            <v>120</v>
          </cell>
          <cell r="AA217">
            <v>120</v>
          </cell>
          <cell r="AB217">
            <v>75</v>
          </cell>
          <cell r="AC217">
            <v>120</v>
          </cell>
          <cell r="AD217">
            <v>120</v>
          </cell>
          <cell r="AE217">
            <v>120</v>
          </cell>
          <cell r="AF217">
            <v>60</v>
          </cell>
          <cell r="AG217">
            <v>60</v>
          </cell>
          <cell r="AH217">
            <v>84</v>
          </cell>
          <cell r="AI217">
            <v>84</v>
          </cell>
          <cell r="AJ217">
            <v>63</v>
          </cell>
          <cell r="AK217">
            <v>63</v>
          </cell>
          <cell r="AL217">
            <v>3</v>
          </cell>
          <cell r="AM217">
            <v>3</v>
          </cell>
          <cell r="AN217">
            <v>3</v>
          </cell>
          <cell r="AO217">
            <v>3</v>
          </cell>
        </row>
        <row r="218">
          <cell r="E218" t="str">
            <v>G160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1</v>
          </cell>
          <cell r="K218">
            <v>1</v>
          </cell>
          <cell r="L218">
            <v>1</v>
          </cell>
          <cell r="M218">
            <v>1</v>
          </cell>
          <cell r="N218">
            <v>60</v>
          </cell>
          <cell r="O218">
            <v>80</v>
          </cell>
          <cell r="P218">
            <v>60</v>
          </cell>
          <cell r="Q218">
            <v>30</v>
          </cell>
          <cell r="R218">
            <v>0</v>
          </cell>
          <cell r="S218">
            <v>90</v>
          </cell>
          <cell r="T218">
            <v>100</v>
          </cell>
          <cell r="U218">
            <v>30</v>
          </cell>
          <cell r="V218">
            <v>60</v>
          </cell>
          <cell r="W218">
            <v>60</v>
          </cell>
          <cell r="X218">
            <v>60</v>
          </cell>
          <cell r="Y218">
            <v>30</v>
          </cell>
          <cell r="Z218">
            <v>120</v>
          </cell>
          <cell r="AA218">
            <v>120</v>
          </cell>
          <cell r="AB218">
            <v>120</v>
          </cell>
          <cell r="AC218">
            <v>75</v>
          </cell>
          <cell r="AD218">
            <v>120</v>
          </cell>
          <cell r="AE218">
            <v>120</v>
          </cell>
          <cell r="AF218">
            <v>60</v>
          </cell>
          <cell r="AG218">
            <v>60</v>
          </cell>
          <cell r="AH218">
            <v>72</v>
          </cell>
          <cell r="AI218">
            <v>94</v>
          </cell>
          <cell r="AJ218">
            <v>80</v>
          </cell>
          <cell r="AK218">
            <v>45</v>
          </cell>
          <cell r="AL218">
            <v>3</v>
          </cell>
          <cell r="AM218">
            <v>3</v>
          </cell>
          <cell r="AN218">
            <v>3</v>
          </cell>
          <cell r="AO218">
            <v>3</v>
          </cell>
        </row>
        <row r="219">
          <cell r="E219" t="str">
            <v>G162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1</v>
          </cell>
          <cell r="K219">
            <v>1</v>
          </cell>
          <cell r="L219">
            <v>1</v>
          </cell>
          <cell r="M219">
            <v>1</v>
          </cell>
          <cell r="N219">
            <v>60</v>
          </cell>
          <cell r="O219">
            <v>80</v>
          </cell>
          <cell r="P219">
            <v>60</v>
          </cell>
          <cell r="Q219">
            <v>60</v>
          </cell>
          <cell r="R219">
            <v>60</v>
          </cell>
          <cell r="S219">
            <v>72</v>
          </cell>
          <cell r="T219">
            <v>60</v>
          </cell>
          <cell r="U219">
            <v>60</v>
          </cell>
          <cell r="V219">
            <v>60</v>
          </cell>
          <cell r="W219">
            <v>90</v>
          </cell>
          <cell r="X219">
            <v>60</v>
          </cell>
          <cell r="Y219">
            <v>60</v>
          </cell>
          <cell r="Z219">
            <v>120</v>
          </cell>
          <cell r="AA219">
            <v>90</v>
          </cell>
          <cell r="AB219">
            <v>75</v>
          </cell>
          <cell r="AC219">
            <v>75</v>
          </cell>
          <cell r="AD219">
            <v>120</v>
          </cell>
          <cell r="AE219">
            <v>120</v>
          </cell>
          <cell r="AF219">
            <v>60</v>
          </cell>
          <cell r="AG219">
            <v>60</v>
          </cell>
          <cell r="AH219">
            <v>84</v>
          </cell>
          <cell r="AI219">
            <v>90.4</v>
          </cell>
          <cell r="AJ219">
            <v>63</v>
          </cell>
          <cell r="AK219">
            <v>63</v>
          </cell>
          <cell r="AL219">
            <v>3</v>
          </cell>
          <cell r="AM219">
            <v>3</v>
          </cell>
          <cell r="AN219">
            <v>3</v>
          </cell>
          <cell r="AO219">
            <v>3</v>
          </cell>
        </row>
        <row r="220">
          <cell r="E220" t="str">
            <v>G52HA</v>
          </cell>
          <cell r="F220" t="e">
            <v>#N/A</v>
          </cell>
          <cell r="G220" t="e">
            <v>#N/A</v>
          </cell>
          <cell r="H220" t="e">
            <v>#N/A</v>
          </cell>
          <cell r="I220">
            <v>0</v>
          </cell>
          <cell r="J220" t="e">
            <v>#N/A</v>
          </cell>
          <cell r="K220" t="e">
            <v>#N/A</v>
          </cell>
          <cell r="L220" t="e">
            <v>#N/A</v>
          </cell>
          <cell r="M220">
            <v>1</v>
          </cell>
          <cell r="N220">
            <v>0</v>
          </cell>
          <cell r="O220">
            <v>0</v>
          </cell>
          <cell r="P220">
            <v>0</v>
          </cell>
          <cell r="Q220">
            <v>30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6</v>
          </cell>
          <cell r="AL220">
            <v>0</v>
          </cell>
          <cell r="AM220">
            <v>0</v>
          </cell>
          <cell r="AN220">
            <v>0</v>
          </cell>
          <cell r="AO220">
            <v>2</v>
          </cell>
        </row>
        <row r="221">
          <cell r="E221" t="str">
            <v>G52HB</v>
          </cell>
          <cell r="F221" t="e">
            <v>#N/A</v>
          </cell>
          <cell r="G221" t="e">
            <v>#N/A</v>
          </cell>
          <cell r="H221" t="e">
            <v>#N/A</v>
          </cell>
          <cell r="I221">
            <v>0</v>
          </cell>
          <cell r="J221" t="e">
            <v>#N/A</v>
          </cell>
          <cell r="K221" t="e">
            <v>#N/A</v>
          </cell>
          <cell r="L221" t="e">
            <v>#N/A</v>
          </cell>
          <cell r="M221">
            <v>1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30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6</v>
          </cell>
          <cell r="AL221">
            <v>0</v>
          </cell>
          <cell r="AM221">
            <v>0</v>
          </cell>
          <cell r="AN221">
            <v>0</v>
          </cell>
          <cell r="AO221">
            <v>2</v>
          </cell>
        </row>
        <row r="222">
          <cell r="E222" t="str">
            <v>G52MA</v>
          </cell>
          <cell r="F222">
            <v>0</v>
          </cell>
          <cell r="G222">
            <v>0</v>
          </cell>
          <cell r="H222">
            <v>0</v>
          </cell>
          <cell r="I222">
            <v>99</v>
          </cell>
          <cell r="J222">
            <v>1</v>
          </cell>
          <cell r="K222">
            <v>1</v>
          </cell>
          <cell r="L222">
            <v>1</v>
          </cell>
          <cell r="M222">
            <v>0</v>
          </cell>
          <cell r="N222">
            <v>60</v>
          </cell>
          <cell r="O222">
            <v>60</v>
          </cell>
          <cell r="P222">
            <v>60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12</v>
          </cell>
          <cell r="AI222">
            <v>12</v>
          </cell>
          <cell r="AJ222">
            <v>12</v>
          </cell>
          <cell r="AK222">
            <v>0</v>
          </cell>
          <cell r="AL222">
            <v>2</v>
          </cell>
          <cell r="AM222">
            <v>2</v>
          </cell>
          <cell r="AN222">
            <v>2</v>
          </cell>
          <cell r="AO222">
            <v>2</v>
          </cell>
        </row>
        <row r="223">
          <cell r="E223" t="str">
            <v>G52MB</v>
          </cell>
          <cell r="F223">
            <v>0</v>
          </cell>
          <cell r="G223">
            <v>0</v>
          </cell>
          <cell r="H223">
            <v>0</v>
          </cell>
          <cell r="I223">
            <v>99</v>
          </cell>
          <cell r="J223">
            <v>1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60</v>
          </cell>
          <cell r="W223">
            <v>60</v>
          </cell>
          <cell r="X223">
            <v>60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12</v>
          </cell>
          <cell r="AI223">
            <v>12</v>
          </cell>
          <cell r="AJ223">
            <v>12</v>
          </cell>
          <cell r="AK223">
            <v>0</v>
          </cell>
          <cell r="AL223">
            <v>2</v>
          </cell>
          <cell r="AM223">
            <v>2</v>
          </cell>
          <cell r="AN223">
            <v>2</v>
          </cell>
          <cell r="AO223">
            <v>2</v>
          </cell>
        </row>
        <row r="224">
          <cell r="E224" t="str">
            <v>G53HA</v>
          </cell>
          <cell r="F224" t="e">
            <v>#N/A</v>
          </cell>
          <cell r="G224" t="e">
            <v>#N/A</v>
          </cell>
          <cell r="H224" t="e">
            <v>#N/A</v>
          </cell>
          <cell r="I224">
            <v>0</v>
          </cell>
          <cell r="J224" t="e">
            <v>#N/A</v>
          </cell>
          <cell r="K224" t="e">
            <v>#N/A</v>
          </cell>
          <cell r="L224" t="e">
            <v>#N/A</v>
          </cell>
          <cell r="M224">
            <v>1</v>
          </cell>
          <cell r="N224">
            <v>0</v>
          </cell>
          <cell r="O224">
            <v>0</v>
          </cell>
          <cell r="P224">
            <v>0</v>
          </cell>
          <cell r="Q224">
            <v>30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6</v>
          </cell>
          <cell r="AL224">
            <v>0</v>
          </cell>
          <cell r="AM224">
            <v>0</v>
          </cell>
          <cell r="AN224">
            <v>0</v>
          </cell>
          <cell r="AO224">
            <v>2</v>
          </cell>
        </row>
        <row r="225">
          <cell r="E225" t="str">
            <v>G53HB</v>
          </cell>
          <cell r="F225" t="e">
            <v>#N/A</v>
          </cell>
          <cell r="G225" t="e">
            <v>#N/A</v>
          </cell>
          <cell r="H225" t="e">
            <v>#N/A</v>
          </cell>
          <cell r="I225">
            <v>0</v>
          </cell>
          <cell r="J225" t="e">
            <v>#N/A</v>
          </cell>
          <cell r="K225" t="e">
            <v>#N/A</v>
          </cell>
          <cell r="L225" t="e">
            <v>#N/A</v>
          </cell>
          <cell r="M225">
            <v>1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30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6</v>
          </cell>
          <cell r="AL225">
            <v>0</v>
          </cell>
          <cell r="AM225">
            <v>0</v>
          </cell>
          <cell r="AN225">
            <v>0</v>
          </cell>
          <cell r="AO225">
            <v>2</v>
          </cell>
        </row>
        <row r="226">
          <cell r="E226" t="str">
            <v>G53MA</v>
          </cell>
          <cell r="F226">
            <v>0</v>
          </cell>
          <cell r="G226">
            <v>0</v>
          </cell>
          <cell r="H226">
            <v>0</v>
          </cell>
          <cell r="I226">
            <v>99</v>
          </cell>
          <cell r="J226">
            <v>1</v>
          </cell>
          <cell r="K226">
            <v>1</v>
          </cell>
          <cell r="L226">
            <v>1</v>
          </cell>
          <cell r="M226">
            <v>0</v>
          </cell>
          <cell r="N226">
            <v>60</v>
          </cell>
          <cell r="O226">
            <v>60</v>
          </cell>
          <cell r="P226">
            <v>60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12</v>
          </cell>
          <cell r="AI226">
            <v>12</v>
          </cell>
          <cell r="AJ226">
            <v>12</v>
          </cell>
          <cell r="AK226">
            <v>0</v>
          </cell>
          <cell r="AL226">
            <v>2</v>
          </cell>
          <cell r="AM226">
            <v>2</v>
          </cell>
          <cell r="AN226">
            <v>2</v>
          </cell>
          <cell r="AO226">
            <v>2</v>
          </cell>
        </row>
        <row r="227">
          <cell r="E227" t="str">
            <v>G53MB</v>
          </cell>
          <cell r="F227">
            <v>0</v>
          </cell>
          <cell r="G227">
            <v>0</v>
          </cell>
          <cell r="H227">
            <v>0</v>
          </cell>
          <cell r="I227">
            <v>99</v>
          </cell>
          <cell r="J227">
            <v>1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60</v>
          </cell>
          <cell r="W227">
            <v>60</v>
          </cell>
          <cell r="X227">
            <v>60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12</v>
          </cell>
          <cell r="AI227">
            <v>12</v>
          </cell>
          <cell r="AJ227">
            <v>12</v>
          </cell>
          <cell r="AK227">
            <v>0</v>
          </cell>
          <cell r="AL227">
            <v>2</v>
          </cell>
          <cell r="AM227">
            <v>2</v>
          </cell>
          <cell r="AN227">
            <v>2</v>
          </cell>
          <cell r="AO227">
            <v>2</v>
          </cell>
        </row>
        <row r="228">
          <cell r="E228" t="str">
            <v>G66HA</v>
          </cell>
          <cell r="F228" t="e">
            <v>#N/A</v>
          </cell>
          <cell r="G228" t="e">
            <v>#N/A</v>
          </cell>
          <cell r="H228" t="e">
            <v>#N/A</v>
          </cell>
          <cell r="I228">
            <v>0</v>
          </cell>
          <cell r="J228" t="e">
            <v>#N/A</v>
          </cell>
          <cell r="K228" t="e">
            <v>#N/A</v>
          </cell>
          <cell r="L228" t="e">
            <v>#N/A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30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6</v>
          </cell>
          <cell r="AL228">
            <v>0</v>
          </cell>
          <cell r="AM228">
            <v>0</v>
          </cell>
          <cell r="AN228">
            <v>0</v>
          </cell>
          <cell r="AO228">
            <v>2</v>
          </cell>
        </row>
        <row r="229">
          <cell r="E229" t="str">
            <v>G66HB</v>
          </cell>
          <cell r="F229" t="e">
            <v>#N/A</v>
          </cell>
          <cell r="G229" t="e">
            <v>#N/A</v>
          </cell>
          <cell r="H229" t="e">
            <v>#N/A</v>
          </cell>
          <cell r="I229">
            <v>0</v>
          </cell>
          <cell r="J229" t="e">
            <v>#N/A</v>
          </cell>
          <cell r="K229" t="e">
            <v>#N/A</v>
          </cell>
          <cell r="L229" t="e">
            <v>#N/A</v>
          </cell>
          <cell r="M229">
            <v>1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30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6</v>
          </cell>
          <cell r="AL229">
            <v>0</v>
          </cell>
          <cell r="AM229">
            <v>0</v>
          </cell>
          <cell r="AN229">
            <v>0</v>
          </cell>
          <cell r="AO229">
            <v>2</v>
          </cell>
        </row>
        <row r="230">
          <cell r="E230" t="str">
            <v>G66MA</v>
          </cell>
          <cell r="F230">
            <v>0</v>
          </cell>
          <cell r="G230">
            <v>0</v>
          </cell>
          <cell r="H230">
            <v>0</v>
          </cell>
          <cell r="I230">
            <v>99</v>
          </cell>
          <cell r="J230">
            <v>1</v>
          </cell>
          <cell r="K230">
            <v>1</v>
          </cell>
          <cell r="L230">
            <v>1</v>
          </cell>
          <cell r="M230">
            <v>0</v>
          </cell>
          <cell r="N230">
            <v>120</v>
          </cell>
          <cell r="O230">
            <v>120</v>
          </cell>
          <cell r="P230">
            <v>60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24</v>
          </cell>
          <cell r="AI230">
            <v>24</v>
          </cell>
          <cell r="AJ230">
            <v>12</v>
          </cell>
          <cell r="AK230">
            <v>0</v>
          </cell>
          <cell r="AL230">
            <v>2</v>
          </cell>
          <cell r="AM230">
            <v>2</v>
          </cell>
          <cell r="AN230">
            <v>2</v>
          </cell>
          <cell r="AO230">
            <v>2</v>
          </cell>
        </row>
        <row r="231">
          <cell r="E231" t="str">
            <v>G66MB</v>
          </cell>
          <cell r="F231">
            <v>0</v>
          </cell>
          <cell r="G231">
            <v>0</v>
          </cell>
          <cell r="H231">
            <v>0</v>
          </cell>
          <cell r="I231">
            <v>99</v>
          </cell>
          <cell r="J231">
            <v>1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120</v>
          </cell>
          <cell r="W231">
            <v>120</v>
          </cell>
          <cell r="X231">
            <v>60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24</v>
          </cell>
          <cell r="AI231">
            <v>24</v>
          </cell>
          <cell r="AJ231">
            <v>12</v>
          </cell>
          <cell r="AK231">
            <v>0</v>
          </cell>
          <cell r="AL231">
            <v>2</v>
          </cell>
          <cell r="AM231">
            <v>2</v>
          </cell>
          <cell r="AN231">
            <v>2</v>
          </cell>
          <cell r="AO231">
            <v>2</v>
          </cell>
        </row>
        <row r="232">
          <cell r="E232" t="str">
            <v>LBL1</v>
          </cell>
          <cell r="F232">
            <v>0</v>
          </cell>
          <cell r="G232">
            <v>0</v>
          </cell>
          <cell r="H232">
            <v>99</v>
          </cell>
          <cell r="I232">
            <v>99</v>
          </cell>
          <cell r="J232">
            <v>1</v>
          </cell>
          <cell r="K232">
            <v>1</v>
          </cell>
          <cell r="L232">
            <v>0</v>
          </cell>
          <cell r="M232">
            <v>0</v>
          </cell>
          <cell r="N232">
            <v>11</v>
          </cell>
          <cell r="O232">
            <v>11</v>
          </cell>
          <cell r="P232">
            <v>0</v>
          </cell>
          <cell r="Q232">
            <v>0</v>
          </cell>
          <cell r="R232">
            <v>15</v>
          </cell>
          <cell r="S232">
            <v>15</v>
          </cell>
          <cell r="T232">
            <v>0</v>
          </cell>
          <cell r="U232">
            <v>0</v>
          </cell>
          <cell r="V232">
            <v>15</v>
          </cell>
          <cell r="W232">
            <v>15</v>
          </cell>
          <cell r="X232">
            <v>0</v>
          </cell>
          <cell r="Y232">
            <v>0</v>
          </cell>
          <cell r="Z232">
            <v>24</v>
          </cell>
          <cell r="AA232">
            <v>33</v>
          </cell>
          <cell r="AB232">
            <v>0</v>
          </cell>
          <cell r="AC232">
            <v>0</v>
          </cell>
          <cell r="AD232">
            <v>45</v>
          </cell>
          <cell r="AE232">
            <v>45</v>
          </cell>
          <cell r="AF232">
            <v>0</v>
          </cell>
          <cell r="AG232">
            <v>0</v>
          </cell>
          <cell r="AH232">
            <v>22</v>
          </cell>
          <cell r="AI232">
            <v>23.8</v>
          </cell>
          <cell r="AJ232">
            <v>0</v>
          </cell>
          <cell r="AK232">
            <v>0</v>
          </cell>
          <cell r="AL232">
            <v>1</v>
          </cell>
          <cell r="AM232">
            <v>1</v>
          </cell>
          <cell r="AN232">
            <v>1</v>
          </cell>
          <cell r="AO232">
            <v>1</v>
          </cell>
        </row>
        <row r="233">
          <cell r="E233" t="str">
            <v>LBL2</v>
          </cell>
          <cell r="F233" t="e">
            <v>#N/A</v>
          </cell>
          <cell r="G233" t="e">
            <v>#N/A</v>
          </cell>
          <cell r="H233">
            <v>0</v>
          </cell>
          <cell r="I233">
            <v>0</v>
          </cell>
          <cell r="J233" t="e">
            <v>#N/A</v>
          </cell>
          <cell r="K233" t="e">
            <v>#N/A</v>
          </cell>
          <cell r="L233">
            <v>1</v>
          </cell>
          <cell r="M233">
            <v>1</v>
          </cell>
          <cell r="N233">
            <v>0</v>
          </cell>
          <cell r="O233">
            <v>0</v>
          </cell>
          <cell r="P233">
            <v>15</v>
          </cell>
          <cell r="Q233">
            <v>10</v>
          </cell>
          <cell r="R233">
            <v>0</v>
          </cell>
          <cell r="S233">
            <v>0</v>
          </cell>
          <cell r="T233">
            <v>15</v>
          </cell>
          <cell r="U233">
            <v>15</v>
          </cell>
          <cell r="V233">
            <v>0</v>
          </cell>
          <cell r="W233">
            <v>0</v>
          </cell>
          <cell r="X233">
            <v>15</v>
          </cell>
          <cell r="Y233">
            <v>10</v>
          </cell>
          <cell r="Z233">
            <v>0</v>
          </cell>
          <cell r="AA233">
            <v>0</v>
          </cell>
          <cell r="AB233">
            <v>30</v>
          </cell>
          <cell r="AC233">
            <v>30</v>
          </cell>
          <cell r="AD233">
            <v>0</v>
          </cell>
          <cell r="AE233">
            <v>0</v>
          </cell>
          <cell r="AF233">
            <v>45</v>
          </cell>
          <cell r="AG233">
            <v>45</v>
          </cell>
          <cell r="AH233">
            <v>0</v>
          </cell>
          <cell r="AI233">
            <v>0</v>
          </cell>
          <cell r="AJ233">
            <v>24</v>
          </cell>
          <cell r="AK233">
            <v>22</v>
          </cell>
          <cell r="AL233">
            <v>0</v>
          </cell>
          <cell r="AM233">
            <v>0</v>
          </cell>
          <cell r="AN233">
            <v>1</v>
          </cell>
          <cell r="AO233">
            <v>1</v>
          </cell>
        </row>
        <row r="234">
          <cell r="E234" t="str">
            <v>LBL3</v>
          </cell>
          <cell r="F234" t="e">
            <v>#N/A</v>
          </cell>
          <cell r="G234" t="e">
            <v>#N/A</v>
          </cell>
          <cell r="H234">
            <v>99</v>
          </cell>
          <cell r="I234">
            <v>99</v>
          </cell>
          <cell r="J234" t="e">
            <v>#N/A</v>
          </cell>
          <cell r="K234" t="e">
            <v>#N/A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1</v>
          </cell>
          <cell r="AO234">
            <v>1</v>
          </cell>
        </row>
        <row r="235">
          <cell r="E235" t="str">
            <v>LG1A</v>
          </cell>
          <cell r="F235">
            <v>0</v>
          </cell>
          <cell r="G235">
            <v>0</v>
          </cell>
          <cell r="H235">
            <v>0</v>
          </cell>
          <cell r="I235">
            <v>99</v>
          </cell>
          <cell r="J235">
            <v>1</v>
          </cell>
          <cell r="K235">
            <v>1</v>
          </cell>
          <cell r="L235">
            <v>1</v>
          </cell>
          <cell r="M235">
            <v>0</v>
          </cell>
          <cell r="N235">
            <v>18</v>
          </cell>
          <cell r="O235">
            <v>23</v>
          </cell>
          <cell r="P235">
            <v>30</v>
          </cell>
          <cell r="Q235">
            <v>0</v>
          </cell>
          <cell r="R235">
            <v>30</v>
          </cell>
          <cell r="S235">
            <v>30</v>
          </cell>
          <cell r="T235">
            <v>30</v>
          </cell>
          <cell r="U235">
            <v>0</v>
          </cell>
          <cell r="V235">
            <v>30</v>
          </cell>
          <cell r="W235">
            <v>30</v>
          </cell>
          <cell r="X235">
            <v>30</v>
          </cell>
          <cell r="Y235">
            <v>0</v>
          </cell>
          <cell r="Z235">
            <v>34</v>
          </cell>
          <cell r="AA235">
            <v>33</v>
          </cell>
          <cell r="AB235">
            <v>38</v>
          </cell>
          <cell r="AC235">
            <v>0</v>
          </cell>
          <cell r="AD235">
            <v>45</v>
          </cell>
          <cell r="AE235">
            <v>45</v>
          </cell>
          <cell r="AF235">
            <v>45</v>
          </cell>
          <cell r="AG235">
            <v>0</v>
          </cell>
          <cell r="AH235">
            <v>31.4</v>
          </cell>
          <cell r="AI235">
            <v>32.200000000000003</v>
          </cell>
          <cell r="AJ235">
            <v>34.6</v>
          </cell>
          <cell r="AK235">
            <v>0</v>
          </cell>
          <cell r="AL235">
            <v>1</v>
          </cell>
          <cell r="AM235">
            <v>1</v>
          </cell>
          <cell r="AN235">
            <v>1</v>
          </cell>
          <cell r="AO235">
            <v>1</v>
          </cell>
        </row>
        <row r="236">
          <cell r="E236" t="str">
            <v>LG1B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1</v>
          </cell>
          <cell r="K236">
            <v>1</v>
          </cell>
          <cell r="L236">
            <v>1</v>
          </cell>
          <cell r="M236">
            <v>1</v>
          </cell>
          <cell r="N236">
            <v>15</v>
          </cell>
          <cell r="O236">
            <v>23</v>
          </cell>
          <cell r="P236">
            <v>15</v>
          </cell>
          <cell r="Q236">
            <v>10</v>
          </cell>
          <cell r="R236">
            <v>30</v>
          </cell>
          <cell r="S236">
            <v>30</v>
          </cell>
          <cell r="T236">
            <v>30</v>
          </cell>
          <cell r="U236">
            <v>15</v>
          </cell>
          <cell r="V236">
            <v>15</v>
          </cell>
          <cell r="W236">
            <v>23</v>
          </cell>
          <cell r="X236">
            <v>15</v>
          </cell>
          <cell r="Y236">
            <v>10</v>
          </cell>
          <cell r="Z236">
            <v>30</v>
          </cell>
          <cell r="AA236">
            <v>30</v>
          </cell>
          <cell r="AB236">
            <v>30</v>
          </cell>
          <cell r="AC236">
            <v>20</v>
          </cell>
          <cell r="AD236">
            <v>60</v>
          </cell>
          <cell r="AE236">
            <v>60</v>
          </cell>
          <cell r="AF236">
            <v>60</v>
          </cell>
          <cell r="AG236">
            <v>60</v>
          </cell>
          <cell r="AH236">
            <v>30</v>
          </cell>
          <cell r="AI236">
            <v>33.200000000000003</v>
          </cell>
          <cell r="AJ236">
            <v>30</v>
          </cell>
          <cell r="AK236">
            <v>23</v>
          </cell>
          <cell r="AL236">
            <v>1</v>
          </cell>
          <cell r="AM236">
            <v>1</v>
          </cell>
          <cell r="AN236">
            <v>1</v>
          </cell>
          <cell r="AO236">
            <v>1</v>
          </cell>
        </row>
        <row r="237">
          <cell r="E237" t="str">
            <v>LG2A</v>
          </cell>
          <cell r="F237" t="e">
            <v>#N/A</v>
          </cell>
          <cell r="G237" t="e">
            <v>#N/A</v>
          </cell>
          <cell r="H237">
            <v>99</v>
          </cell>
          <cell r="I237">
            <v>99</v>
          </cell>
          <cell r="J237" t="e">
            <v>#N/A</v>
          </cell>
          <cell r="K237" t="e">
            <v>#N/A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1</v>
          </cell>
          <cell r="AO237">
            <v>1</v>
          </cell>
        </row>
        <row r="238">
          <cell r="E238" t="str">
            <v>LG2B</v>
          </cell>
          <cell r="F238" t="e">
            <v>#N/A</v>
          </cell>
          <cell r="G238" t="e">
            <v>#N/A</v>
          </cell>
          <cell r="H238">
            <v>99</v>
          </cell>
          <cell r="I238">
            <v>99</v>
          </cell>
          <cell r="J238" t="e">
            <v>#N/A</v>
          </cell>
          <cell r="K238" t="e">
            <v>#N/A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1</v>
          </cell>
          <cell r="AO238">
            <v>1</v>
          </cell>
        </row>
        <row r="239">
          <cell r="E239" t="str">
            <v>LG3A</v>
          </cell>
          <cell r="F239" t="e">
            <v>#N/A</v>
          </cell>
          <cell r="G239" t="e">
            <v>#N/A</v>
          </cell>
          <cell r="H239">
            <v>99</v>
          </cell>
          <cell r="I239">
            <v>99</v>
          </cell>
          <cell r="J239" t="e">
            <v>#N/A</v>
          </cell>
          <cell r="K239" t="e">
            <v>#N/A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1</v>
          </cell>
          <cell r="AO239">
            <v>1</v>
          </cell>
        </row>
        <row r="240">
          <cell r="E240" t="str">
            <v>LG3B</v>
          </cell>
          <cell r="F240" t="e">
            <v>#N/A</v>
          </cell>
          <cell r="G240" t="e">
            <v>#N/A</v>
          </cell>
          <cell r="H240">
            <v>99</v>
          </cell>
          <cell r="I240">
            <v>99</v>
          </cell>
          <cell r="J240" t="e">
            <v>#N/A</v>
          </cell>
          <cell r="K240" t="e">
            <v>#N/A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1</v>
          </cell>
          <cell r="AO240">
            <v>1</v>
          </cell>
        </row>
        <row r="241">
          <cell r="E241" t="str">
            <v>LG4A</v>
          </cell>
          <cell r="F241" t="e">
            <v>#N/A</v>
          </cell>
          <cell r="G241" t="e">
            <v>#N/A</v>
          </cell>
          <cell r="H241">
            <v>99</v>
          </cell>
          <cell r="I241">
            <v>99</v>
          </cell>
          <cell r="J241" t="e">
            <v>#N/A</v>
          </cell>
          <cell r="K241" t="e">
            <v>#N/A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1</v>
          </cell>
          <cell r="AO241">
            <v>1</v>
          </cell>
        </row>
        <row r="242">
          <cell r="E242" t="str">
            <v>LG4B</v>
          </cell>
          <cell r="F242" t="e">
            <v>#N/A</v>
          </cell>
          <cell r="G242" t="e">
            <v>#N/A</v>
          </cell>
          <cell r="H242">
            <v>99</v>
          </cell>
          <cell r="I242">
            <v>99</v>
          </cell>
          <cell r="J242" t="e">
            <v>#N/A</v>
          </cell>
          <cell r="K242" t="e">
            <v>#N/A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1</v>
          </cell>
          <cell r="AO242">
            <v>1</v>
          </cell>
        </row>
        <row r="243">
          <cell r="E243" t="str">
            <v>LGR1</v>
          </cell>
          <cell r="F243" t="e">
            <v>#N/A</v>
          </cell>
          <cell r="G243">
            <v>0</v>
          </cell>
          <cell r="H243">
            <v>0</v>
          </cell>
          <cell r="I243">
            <v>99</v>
          </cell>
          <cell r="J243" t="e">
            <v>#N/A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30</v>
          </cell>
          <cell r="P243">
            <v>20</v>
          </cell>
          <cell r="Q243">
            <v>0</v>
          </cell>
          <cell r="R243">
            <v>0</v>
          </cell>
          <cell r="S243">
            <v>30</v>
          </cell>
          <cell r="T243">
            <v>20</v>
          </cell>
          <cell r="U243">
            <v>0</v>
          </cell>
          <cell r="V243">
            <v>0</v>
          </cell>
          <cell r="W243">
            <v>30</v>
          </cell>
          <cell r="X243">
            <v>20</v>
          </cell>
          <cell r="Y243">
            <v>0</v>
          </cell>
          <cell r="Z243">
            <v>0</v>
          </cell>
          <cell r="AA243">
            <v>30</v>
          </cell>
          <cell r="AB243">
            <v>25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24</v>
          </cell>
          <cell r="AJ243">
            <v>17</v>
          </cell>
          <cell r="AK243">
            <v>0</v>
          </cell>
          <cell r="AL243">
            <v>0</v>
          </cell>
          <cell r="AM243">
            <v>1</v>
          </cell>
          <cell r="AN243">
            <v>1</v>
          </cell>
          <cell r="AO243">
            <v>1</v>
          </cell>
        </row>
        <row r="244">
          <cell r="E244" t="str">
            <v>LGR2</v>
          </cell>
          <cell r="F244" t="e">
            <v>#N/A</v>
          </cell>
          <cell r="G244" t="e">
            <v>#N/A</v>
          </cell>
          <cell r="H244" t="e">
            <v>#N/A</v>
          </cell>
          <cell r="I244">
            <v>99</v>
          </cell>
          <cell r="J244" t="e">
            <v>#N/A</v>
          </cell>
          <cell r="K244" t="e">
            <v>#N/A</v>
          </cell>
          <cell r="L244" t="e">
            <v>#N/A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1</v>
          </cell>
        </row>
        <row r="245">
          <cell r="E245" t="str">
            <v>LGR3</v>
          </cell>
          <cell r="F245" t="e">
            <v>#N/A</v>
          </cell>
          <cell r="G245" t="e">
            <v>#N/A</v>
          </cell>
          <cell r="H245">
            <v>99</v>
          </cell>
          <cell r="I245">
            <v>0</v>
          </cell>
          <cell r="J245" t="e">
            <v>#N/A</v>
          </cell>
          <cell r="K245" t="e">
            <v>#N/A</v>
          </cell>
          <cell r="L245">
            <v>0</v>
          </cell>
          <cell r="M245">
            <v>1</v>
          </cell>
          <cell r="N245">
            <v>0</v>
          </cell>
          <cell r="O245">
            <v>0</v>
          </cell>
          <cell r="P245">
            <v>0</v>
          </cell>
          <cell r="Q245">
            <v>15</v>
          </cell>
          <cell r="R245">
            <v>0</v>
          </cell>
          <cell r="S245">
            <v>0</v>
          </cell>
          <cell r="T245">
            <v>0</v>
          </cell>
          <cell r="U245">
            <v>15</v>
          </cell>
          <cell r="V245">
            <v>0</v>
          </cell>
          <cell r="W245">
            <v>0</v>
          </cell>
          <cell r="X245">
            <v>0</v>
          </cell>
          <cell r="Y245">
            <v>15</v>
          </cell>
          <cell r="Z245">
            <v>0</v>
          </cell>
          <cell r="AA245">
            <v>0</v>
          </cell>
          <cell r="AB245">
            <v>0</v>
          </cell>
          <cell r="AC245">
            <v>30</v>
          </cell>
          <cell r="AD245">
            <v>0</v>
          </cell>
          <cell r="AE245">
            <v>0</v>
          </cell>
          <cell r="AF245">
            <v>0</v>
          </cell>
          <cell r="AG245">
            <v>30</v>
          </cell>
          <cell r="AH245">
            <v>0</v>
          </cell>
          <cell r="AI245">
            <v>0</v>
          </cell>
          <cell r="AJ245">
            <v>0</v>
          </cell>
          <cell r="AK245">
            <v>21</v>
          </cell>
          <cell r="AL245">
            <v>0</v>
          </cell>
          <cell r="AM245">
            <v>0</v>
          </cell>
          <cell r="AN245">
            <v>1</v>
          </cell>
          <cell r="AO245">
            <v>1</v>
          </cell>
        </row>
        <row r="246">
          <cell r="E246" t="str">
            <v>LJS2</v>
          </cell>
          <cell r="F246" t="e">
            <v>#N/A</v>
          </cell>
          <cell r="G246" t="e">
            <v>#N/A</v>
          </cell>
          <cell r="H246" t="e">
            <v>#N/A</v>
          </cell>
          <cell r="I246">
            <v>99</v>
          </cell>
          <cell r="J246" t="e">
            <v>#N/A</v>
          </cell>
          <cell r="K246" t="e">
            <v>#N/A</v>
          </cell>
          <cell r="L246" t="e">
            <v>#N/A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1</v>
          </cell>
        </row>
        <row r="247">
          <cell r="E247" t="str">
            <v>LKS2</v>
          </cell>
          <cell r="F247" t="e">
            <v>#N/A</v>
          </cell>
          <cell r="G247" t="e">
            <v>#N/A</v>
          </cell>
          <cell r="H247">
            <v>0</v>
          </cell>
          <cell r="I247">
            <v>0</v>
          </cell>
          <cell r="J247" t="e">
            <v>#N/A</v>
          </cell>
          <cell r="K247" t="e">
            <v>#N/A</v>
          </cell>
          <cell r="L247">
            <v>1</v>
          </cell>
          <cell r="M247">
            <v>1</v>
          </cell>
          <cell r="N247">
            <v>0</v>
          </cell>
          <cell r="O247">
            <v>0</v>
          </cell>
          <cell r="P247">
            <v>15</v>
          </cell>
          <cell r="Q247">
            <v>10</v>
          </cell>
          <cell r="R247">
            <v>0</v>
          </cell>
          <cell r="S247">
            <v>0</v>
          </cell>
          <cell r="T247">
            <v>15</v>
          </cell>
          <cell r="U247">
            <v>10</v>
          </cell>
          <cell r="V247">
            <v>0</v>
          </cell>
          <cell r="W247">
            <v>0</v>
          </cell>
          <cell r="X247">
            <v>15</v>
          </cell>
          <cell r="Y247">
            <v>10</v>
          </cell>
          <cell r="Z247">
            <v>0</v>
          </cell>
          <cell r="AA247">
            <v>0</v>
          </cell>
          <cell r="AB247">
            <v>20</v>
          </cell>
          <cell r="AC247">
            <v>15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13</v>
          </cell>
          <cell r="AK247">
            <v>9</v>
          </cell>
          <cell r="AL247">
            <v>0</v>
          </cell>
          <cell r="AM247">
            <v>0</v>
          </cell>
          <cell r="AN247">
            <v>1</v>
          </cell>
          <cell r="AO247">
            <v>1</v>
          </cell>
        </row>
        <row r="248">
          <cell r="E248" t="str">
            <v>LKS3</v>
          </cell>
          <cell r="F248" t="e">
            <v>#N/A</v>
          </cell>
          <cell r="G248" t="e">
            <v>#N/A</v>
          </cell>
          <cell r="H248" t="e">
            <v>#N/A</v>
          </cell>
          <cell r="I248">
            <v>99</v>
          </cell>
          <cell r="J248" t="e">
            <v>#N/A</v>
          </cell>
          <cell r="K248" t="e">
            <v>#N/A</v>
          </cell>
          <cell r="L248" t="e">
            <v>#N/A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1</v>
          </cell>
        </row>
        <row r="249">
          <cell r="E249" t="str">
            <v>LRSV</v>
          </cell>
          <cell r="F249" t="e">
            <v>#N/A</v>
          </cell>
          <cell r="G249" t="e">
            <v>#N/A</v>
          </cell>
          <cell r="H249">
            <v>99</v>
          </cell>
          <cell r="I249">
            <v>99</v>
          </cell>
          <cell r="J249" t="e">
            <v>#N/A</v>
          </cell>
          <cell r="K249" t="e">
            <v>#N/A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1</v>
          </cell>
          <cell r="AO249">
            <v>1</v>
          </cell>
        </row>
        <row r="250">
          <cell r="E250" t="str">
            <v>LRWS</v>
          </cell>
          <cell r="F250" t="e">
            <v>#N/A</v>
          </cell>
          <cell r="G250" t="e">
            <v>#N/A</v>
          </cell>
          <cell r="H250">
            <v>99</v>
          </cell>
          <cell r="I250">
            <v>99</v>
          </cell>
          <cell r="J250" t="e">
            <v>#N/A</v>
          </cell>
          <cell r="K250" t="e">
            <v>#N/A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1</v>
          </cell>
          <cell r="AO250">
            <v>1</v>
          </cell>
        </row>
        <row r="251">
          <cell r="E251" t="str">
            <v>LSBW</v>
          </cell>
          <cell r="F251" t="e">
            <v>#N/A</v>
          </cell>
          <cell r="G251" t="e">
            <v>#N/A</v>
          </cell>
          <cell r="H251" t="e">
            <v>#N/A</v>
          </cell>
          <cell r="I251">
            <v>0</v>
          </cell>
          <cell r="J251" t="e">
            <v>#N/A</v>
          </cell>
          <cell r="K251" t="e">
            <v>#N/A</v>
          </cell>
          <cell r="L251" t="e">
            <v>#N/A</v>
          </cell>
          <cell r="M251">
            <v>1</v>
          </cell>
          <cell r="N251">
            <v>0</v>
          </cell>
          <cell r="O251">
            <v>0</v>
          </cell>
          <cell r="P251">
            <v>0</v>
          </cell>
          <cell r="Q251">
            <v>15</v>
          </cell>
          <cell r="R251">
            <v>0</v>
          </cell>
          <cell r="S251">
            <v>0</v>
          </cell>
          <cell r="T251">
            <v>0</v>
          </cell>
          <cell r="U251">
            <v>15</v>
          </cell>
          <cell r="V251">
            <v>0</v>
          </cell>
          <cell r="W251">
            <v>0</v>
          </cell>
          <cell r="X251">
            <v>0</v>
          </cell>
          <cell r="Y251">
            <v>15</v>
          </cell>
          <cell r="Z251">
            <v>0</v>
          </cell>
          <cell r="AA251">
            <v>0</v>
          </cell>
          <cell r="AB251">
            <v>0</v>
          </cell>
          <cell r="AC251">
            <v>35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16</v>
          </cell>
          <cell r="AL251">
            <v>0</v>
          </cell>
          <cell r="AM251">
            <v>0</v>
          </cell>
          <cell r="AN251">
            <v>0</v>
          </cell>
          <cell r="AO251">
            <v>1</v>
          </cell>
        </row>
        <row r="252">
          <cell r="E252" t="str">
            <v>LSLA</v>
          </cell>
          <cell r="F252" t="e">
            <v>#N/A</v>
          </cell>
          <cell r="G252" t="e">
            <v>#N/A</v>
          </cell>
          <cell r="H252" t="e">
            <v>#N/A</v>
          </cell>
          <cell r="I252">
            <v>99</v>
          </cell>
          <cell r="J252" t="e">
            <v>#N/A</v>
          </cell>
          <cell r="K252" t="e">
            <v>#N/A</v>
          </cell>
          <cell r="L252" t="e">
            <v>#N/A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1</v>
          </cell>
        </row>
        <row r="253">
          <cell r="E253" t="str">
            <v>LSLB</v>
          </cell>
          <cell r="F253" t="e">
            <v>#N/A</v>
          </cell>
          <cell r="G253" t="e">
            <v>#N/A</v>
          </cell>
          <cell r="H253">
            <v>99</v>
          </cell>
          <cell r="I253">
            <v>99</v>
          </cell>
          <cell r="J253" t="e">
            <v>#N/A</v>
          </cell>
          <cell r="K253" t="e">
            <v>#N/A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1</v>
          </cell>
          <cell r="AO253">
            <v>1</v>
          </cell>
        </row>
        <row r="254">
          <cell r="E254" t="str">
            <v>LWS1</v>
          </cell>
          <cell r="F254" t="e">
            <v>#N/A</v>
          </cell>
          <cell r="G254" t="e">
            <v>#N/A</v>
          </cell>
          <cell r="H254" t="e">
            <v>#N/A</v>
          </cell>
          <cell r="I254">
            <v>99</v>
          </cell>
          <cell r="J254" t="e">
            <v>#N/A</v>
          </cell>
          <cell r="K254" t="e">
            <v>#N/A</v>
          </cell>
          <cell r="L254" t="e">
            <v>#N/A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1</v>
          </cell>
        </row>
        <row r="255">
          <cell r="E255" t="str">
            <v>NLI2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180</v>
          </cell>
          <cell r="O255">
            <v>180</v>
          </cell>
          <cell r="P255">
            <v>180</v>
          </cell>
          <cell r="Q255">
            <v>60</v>
          </cell>
          <cell r="R255">
            <v>0</v>
          </cell>
          <cell r="S255">
            <v>180</v>
          </cell>
          <cell r="T255">
            <v>180</v>
          </cell>
          <cell r="U255">
            <v>60</v>
          </cell>
          <cell r="V255">
            <v>180</v>
          </cell>
          <cell r="W255">
            <v>180</v>
          </cell>
          <cell r="X255">
            <v>180</v>
          </cell>
          <cell r="Y255">
            <v>60</v>
          </cell>
          <cell r="Z255">
            <v>0</v>
          </cell>
          <cell r="AA255">
            <v>0</v>
          </cell>
          <cell r="AB255">
            <v>0</v>
          </cell>
          <cell r="AC255">
            <v>120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72</v>
          </cell>
          <cell r="AI255">
            <v>108</v>
          </cell>
          <cell r="AJ255">
            <v>108</v>
          </cell>
          <cell r="AK255">
            <v>60</v>
          </cell>
          <cell r="AL255">
            <v>3</v>
          </cell>
          <cell r="AM255">
            <v>3</v>
          </cell>
          <cell r="AN255">
            <v>3</v>
          </cell>
          <cell r="AO255">
            <v>3</v>
          </cell>
        </row>
        <row r="256">
          <cell r="E256" t="str">
            <v>NLI3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1</v>
          </cell>
          <cell r="K256">
            <v>1</v>
          </cell>
          <cell r="L256">
            <v>1</v>
          </cell>
          <cell r="M256">
            <v>1</v>
          </cell>
          <cell r="N256">
            <v>180</v>
          </cell>
          <cell r="O256">
            <v>180</v>
          </cell>
          <cell r="P256">
            <v>180</v>
          </cell>
          <cell r="Q256">
            <v>60</v>
          </cell>
          <cell r="R256">
            <v>0</v>
          </cell>
          <cell r="S256">
            <v>180</v>
          </cell>
          <cell r="T256">
            <v>180</v>
          </cell>
          <cell r="U256">
            <v>60</v>
          </cell>
          <cell r="V256">
            <v>180</v>
          </cell>
          <cell r="W256">
            <v>180</v>
          </cell>
          <cell r="X256">
            <v>180</v>
          </cell>
          <cell r="Y256">
            <v>60</v>
          </cell>
          <cell r="Z256">
            <v>0</v>
          </cell>
          <cell r="AA256">
            <v>0</v>
          </cell>
          <cell r="AB256">
            <v>0</v>
          </cell>
          <cell r="AC256">
            <v>120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72</v>
          </cell>
          <cell r="AI256">
            <v>108</v>
          </cell>
          <cell r="AJ256">
            <v>108</v>
          </cell>
          <cell r="AK256">
            <v>60</v>
          </cell>
          <cell r="AL256">
            <v>3</v>
          </cell>
          <cell r="AM256">
            <v>3</v>
          </cell>
          <cell r="AN256">
            <v>3</v>
          </cell>
          <cell r="AO256">
            <v>3</v>
          </cell>
        </row>
        <row r="257">
          <cell r="E257" t="str">
            <v>NS01</v>
          </cell>
          <cell r="F257" t="e">
            <v>#N/A</v>
          </cell>
          <cell r="G257" t="e">
            <v>#N/A</v>
          </cell>
          <cell r="H257" t="e">
            <v>#N/A</v>
          </cell>
          <cell r="I257">
            <v>0</v>
          </cell>
          <cell r="J257" t="e">
            <v>#N/A</v>
          </cell>
          <cell r="K257" t="e">
            <v>#N/A</v>
          </cell>
          <cell r="L257" t="e">
            <v>#N/A</v>
          </cell>
          <cell r="M257">
            <v>1</v>
          </cell>
          <cell r="N257">
            <v>0</v>
          </cell>
          <cell r="O257">
            <v>0</v>
          </cell>
          <cell r="P257">
            <v>0</v>
          </cell>
          <cell r="Q257">
            <v>30</v>
          </cell>
          <cell r="R257">
            <v>0</v>
          </cell>
          <cell r="S257">
            <v>0</v>
          </cell>
          <cell r="T257">
            <v>0</v>
          </cell>
          <cell r="U257">
            <v>30</v>
          </cell>
          <cell r="V257">
            <v>0</v>
          </cell>
          <cell r="W257">
            <v>0</v>
          </cell>
          <cell r="X257">
            <v>0</v>
          </cell>
          <cell r="Y257">
            <v>30</v>
          </cell>
          <cell r="Z257">
            <v>0</v>
          </cell>
          <cell r="AA257">
            <v>0</v>
          </cell>
          <cell r="AB257">
            <v>0</v>
          </cell>
          <cell r="AC257">
            <v>70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32</v>
          </cell>
          <cell r="AL257">
            <v>0</v>
          </cell>
          <cell r="AM257">
            <v>0</v>
          </cell>
          <cell r="AN257">
            <v>0</v>
          </cell>
          <cell r="AO257">
            <v>3</v>
          </cell>
        </row>
        <row r="258">
          <cell r="E258" t="str">
            <v>NS02</v>
          </cell>
          <cell r="F258" t="e">
            <v>#N/A</v>
          </cell>
          <cell r="G258" t="e">
            <v>#N/A</v>
          </cell>
          <cell r="H258" t="e">
            <v>#N/A</v>
          </cell>
          <cell r="I258">
            <v>99</v>
          </cell>
          <cell r="J258" t="e">
            <v>#N/A</v>
          </cell>
          <cell r="K258" t="e">
            <v>#N/A</v>
          </cell>
          <cell r="L258" t="e">
            <v>#N/A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3</v>
          </cell>
        </row>
        <row r="259">
          <cell r="E259" t="str">
            <v>NS03</v>
          </cell>
          <cell r="F259" t="e">
            <v>#N/A</v>
          </cell>
          <cell r="G259" t="e">
            <v>#N/A</v>
          </cell>
          <cell r="H259" t="e">
            <v>#N/A</v>
          </cell>
          <cell r="I259">
            <v>99</v>
          </cell>
          <cell r="J259" t="e">
            <v>#N/A</v>
          </cell>
          <cell r="K259" t="e">
            <v>#N/A</v>
          </cell>
          <cell r="L259" t="e">
            <v>#N/A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3</v>
          </cell>
        </row>
        <row r="260">
          <cell r="E260" t="str">
            <v>NS05</v>
          </cell>
          <cell r="F260" t="e">
            <v>#N/A</v>
          </cell>
          <cell r="G260" t="e">
            <v>#N/A</v>
          </cell>
          <cell r="H260" t="e">
            <v>#N/A</v>
          </cell>
          <cell r="I260">
            <v>99</v>
          </cell>
          <cell r="J260" t="e">
            <v>#N/A</v>
          </cell>
          <cell r="K260" t="e">
            <v>#N/A</v>
          </cell>
          <cell r="L260" t="e">
            <v>#N/A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3</v>
          </cell>
        </row>
        <row r="261">
          <cell r="E261" t="str">
            <v>NS06</v>
          </cell>
          <cell r="F261" t="e">
            <v>#N/A</v>
          </cell>
          <cell r="G261" t="e">
            <v>#N/A</v>
          </cell>
          <cell r="H261" t="e">
            <v>#N/A</v>
          </cell>
          <cell r="I261">
            <v>99</v>
          </cell>
          <cell r="J261" t="e">
            <v>#N/A</v>
          </cell>
          <cell r="K261" t="e">
            <v>#N/A</v>
          </cell>
          <cell r="L261" t="e">
            <v>#N/A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3</v>
          </cell>
        </row>
        <row r="262">
          <cell r="E262" t="str">
            <v>NS07</v>
          </cell>
          <cell r="F262" t="e">
            <v>#N/A</v>
          </cell>
          <cell r="G262" t="e">
            <v>#N/A</v>
          </cell>
          <cell r="H262" t="e">
            <v>#N/A</v>
          </cell>
          <cell r="I262">
            <v>0</v>
          </cell>
          <cell r="J262" t="e">
            <v>#N/A</v>
          </cell>
          <cell r="K262" t="e">
            <v>#N/A</v>
          </cell>
          <cell r="L262" t="e">
            <v>#N/A</v>
          </cell>
          <cell r="M262">
            <v>1</v>
          </cell>
          <cell r="N262">
            <v>0</v>
          </cell>
          <cell r="O262">
            <v>0</v>
          </cell>
          <cell r="P262">
            <v>0</v>
          </cell>
          <cell r="Q262">
            <v>30</v>
          </cell>
          <cell r="R262">
            <v>0</v>
          </cell>
          <cell r="S262">
            <v>0</v>
          </cell>
          <cell r="T262">
            <v>0</v>
          </cell>
          <cell r="U262">
            <v>30</v>
          </cell>
          <cell r="V262">
            <v>0</v>
          </cell>
          <cell r="W262">
            <v>0</v>
          </cell>
          <cell r="X262">
            <v>0</v>
          </cell>
          <cell r="Y262">
            <v>30</v>
          </cell>
          <cell r="Z262">
            <v>0</v>
          </cell>
          <cell r="AA262">
            <v>0</v>
          </cell>
          <cell r="AB262">
            <v>0</v>
          </cell>
          <cell r="AC262">
            <v>70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32</v>
          </cell>
          <cell r="AL262">
            <v>0</v>
          </cell>
          <cell r="AM262">
            <v>0</v>
          </cell>
          <cell r="AN262">
            <v>0</v>
          </cell>
          <cell r="AO262">
            <v>3</v>
          </cell>
        </row>
        <row r="263">
          <cell r="E263" t="str">
            <v>NS08</v>
          </cell>
          <cell r="F263" t="e">
            <v>#N/A</v>
          </cell>
          <cell r="G263" t="e">
            <v>#N/A</v>
          </cell>
          <cell r="H263" t="e">
            <v>#N/A</v>
          </cell>
          <cell r="I263">
            <v>99</v>
          </cell>
          <cell r="J263" t="e">
            <v>#N/A</v>
          </cell>
          <cell r="K263" t="e">
            <v>#N/A</v>
          </cell>
          <cell r="L263" t="e">
            <v>#N/A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3</v>
          </cell>
        </row>
        <row r="264">
          <cell r="E264" t="str">
            <v>NS09</v>
          </cell>
          <cell r="F264" t="e">
            <v>#N/A</v>
          </cell>
          <cell r="G264" t="e">
            <v>#N/A</v>
          </cell>
          <cell r="H264" t="e">
            <v>#N/A</v>
          </cell>
          <cell r="I264">
            <v>0</v>
          </cell>
          <cell r="J264" t="e">
            <v>#N/A</v>
          </cell>
          <cell r="K264" t="e">
            <v>#N/A</v>
          </cell>
          <cell r="L264" t="e">
            <v>#N/A</v>
          </cell>
          <cell r="M264">
            <v>1</v>
          </cell>
          <cell r="N264">
            <v>0</v>
          </cell>
          <cell r="O264">
            <v>0</v>
          </cell>
          <cell r="P264">
            <v>0</v>
          </cell>
          <cell r="Q264">
            <v>30</v>
          </cell>
          <cell r="R264">
            <v>0</v>
          </cell>
          <cell r="S264">
            <v>0</v>
          </cell>
          <cell r="T264">
            <v>0</v>
          </cell>
          <cell r="U264">
            <v>30</v>
          </cell>
          <cell r="V264">
            <v>0</v>
          </cell>
          <cell r="W264">
            <v>0</v>
          </cell>
          <cell r="X264">
            <v>0</v>
          </cell>
          <cell r="Y264">
            <v>30</v>
          </cell>
          <cell r="Z264">
            <v>0</v>
          </cell>
          <cell r="AA264">
            <v>0</v>
          </cell>
          <cell r="AB264">
            <v>0</v>
          </cell>
          <cell r="AC264">
            <v>70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32</v>
          </cell>
          <cell r="AL264">
            <v>0</v>
          </cell>
          <cell r="AM264">
            <v>0</v>
          </cell>
          <cell r="AN264">
            <v>0</v>
          </cell>
          <cell r="AO264">
            <v>3</v>
          </cell>
        </row>
        <row r="265">
          <cell r="E265" t="str">
            <v>NS10</v>
          </cell>
          <cell r="F265" t="e">
            <v>#N/A</v>
          </cell>
          <cell r="G265" t="e">
            <v>#N/A</v>
          </cell>
          <cell r="H265" t="e">
            <v>#N/A</v>
          </cell>
          <cell r="I265">
            <v>99</v>
          </cell>
          <cell r="J265" t="e">
            <v>#N/A</v>
          </cell>
          <cell r="K265" t="e">
            <v>#N/A</v>
          </cell>
          <cell r="L265" t="e">
            <v>#N/A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3</v>
          </cell>
        </row>
        <row r="266">
          <cell r="E266" t="str">
            <v>NS11</v>
          </cell>
          <cell r="F266" t="e">
            <v>#N/A</v>
          </cell>
          <cell r="G266" t="e">
            <v>#N/A</v>
          </cell>
          <cell r="H266" t="e">
            <v>#N/A</v>
          </cell>
          <cell r="I266">
            <v>99</v>
          </cell>
          <cell r="J266" t="e">
            <v>#N/A</v>
          </cell>
          <cell r="K266" t="e">
            <v>#N/A</v>
          </cell>
          <cell r="L266" t="e">
            <v>#N/A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3</v>
          </cell>
        </row>
        <row r="267">
          <cell r="E267" t="str">
            <v>NS12</v>
          </cell>
          <cell r="F267" t="e">
            <v>#N/A</v>
          </cell>
          <cell r="G267" t="e">
            <v>#N/A</v>
          </cell>
          <cell r="H267" t="e">
            <v>#N/A</v>
          </cell>
          <cell r="I267">
            <v>99</v>
          </cell>
          <cell r="J267" t="e">
            <v>#N/A</v>
          </cell>
          <cell r="K267" t="e">
            <v>#N/A</v>
          </cell>
          <cell r="L267" t="e">
            <v>#N/A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3</v>
          </cell>
        </row>
        <row r="268">
          <cell r="E268" t="str">
            <v>NS14</v>
          </cell>
          <cell r="F268" t="e">
            <v>#N/A</v>
          </cell>
          <cell r="G268" t="e">
            <v>#N/A</v>
          </cell>
          <cell r="H268" t="e">
            <v>#N/A</v>
          </cell>
          <cell r="I268">
            <v>99</v>
          </cell>
          <cell r="J268" t="e">
            <v>#N/A</v>
          </cell>
          <cell r="K268" t="e">
            <v>#N/A</v>
          </cell>
          <cell r="L268" t="e">
            <v>#N/A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3</v>
          </cell>
        </row>
        <row r="269">
          <cell r="E269" t="str">
            <v>NS15</v>
          </cell>
          <cell r="F269" t="e">
            <v>#N/A</v>
          </cell>
          <cell r="G269" t="e">
            <v>#N/A</v>
          </cell>
          <cell r="H269" t="e">
            <v>#N/A</v>
          </cell>
          <cell r="I269">
            <v>0</v>
          </cell>
          <cell r="J269" t="e">
            <v>#N/A</v>
          </cell>
          <cell r="K269" t="e">
            <v>#N/A</v>
          </cell>
          <cell r="L269" t="e">
            <v>#N/A</v>
          </cell>
          <cell r="M269">
            <v>1</v>
          </cell>
          <cell r="N269">
            <v>0</v>
          </cell>
          <cell r="O269">
            <v>0</v>
          </cell>
          <cell r="P269">
            <v>0</v>
          </cell>
          <cell r="Q269">
            <v>15</v>
          </cell>
          <cell r="R269">
            <v>0</v>
          </cell>
          <cell r="S269">
            <v>0</v>
          </cell>
          <cell r="T269">
            <v>0</v>
          </cell>
          <cell r="U269">
            <v>15</v>
          </cell>
          <cell r="V269">
            <v>0</v>
          </cell>
          <cell r="W269">
            <v>0</v>
          </cell>
          <cell r="X269">
            <v>0</v>
          </cell>
          <cell r="Y269">
            <v>15</v>
          </cell>
          <cell r="Z269">
            <v>0</v>
          </cell>
          <cell r="AA269">
            <v>0</v>
          </cell>
          <cell r="AB269">
            <v>0</v>
          </cell>
          <cell r="AC269">
            <v>35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16</v>
          </cell>
          <cell r="AL269">
            <v>0</v>
          </cell>
          <cell r="AM269">
            <v>0</v>
          </cell>
          <cell r="AN269">
            <v>0</v>
          </cell>
          <cell r="AO269">
            <v>3</v>
          </cell>
        </row>
        <row r="270">
          <cell r="E270" t="str">
            <v>NS16</v>
          </cell>
          <cell r="F270" t="e">
            <v>#N/A</v>
          </cell>
          <cell r="G270" t="e">
            <v>#N/A</v>
          </cell>
          <cell r="H270" t="e">
            <v>#N/A</v>
          </cell>
          <cell r="I270">
            <v>99</v>
          </cell>
          <cell r="J270" t="e">
            <v>#N/A</v>
          </cell>
          <cell r="K270" t="e">
            <v>#N/A</v>
          </cell>
          <cell r="L270" t="e">
            <v>#N/A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3</v>
          </cell>
        </row>
        <row r="271">
          <cell r="E271" t="str">
            <v>NS17</v>
          </cell>
          <cell r="F271" t="e">
            <v>#N/A</v>
          </cell>
          <cell r="G271" t="e">
            <v>#N/A</v>
          </cell>
          <cell r="H271" t="e">
            <v>#N/A</v>
          </cell>
          <cell r="I271">
            <v>99</v>
          </cell>
          <cell r="J271" t="e">
            <v>#N/A</v>
          </cell>
          <cell r="K271" t="e">
            <v>#N/A</v>
          </cell>
          <cell r="L271" t="e">
            <v>#N/A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3</v>
          </cell>
        </row>
        <row r="272">
          <cell r="E272" t="str">
            <v>NS18</v>
          </cell>
          <cell r="F272" t="e">
            <v>#N/A</v>
          </cell>
          <cell r="G272" t="e">
            <v>#N/A</v>
          </cell>
          <cell r="H272" t="e">
            <v>#N/A</v>
          </cell>
          <cell r="I272">
            <v>99</v>
          </cell>
          <cell r="J272" t="e">
            <v>#N/A</v>
          </cell>
          <cell r="K272" t="e">
            <v>#N/A</v>
          </cell>
          <cell r="L272" t="e">
            <v>#N/A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3</v>
          </cell>
        </row>
        <row r="273">
          <cell r="E273" t="str">
            <v>NS19</v>
          </cell>
          <cell r="F273" t="e">
            <v>#N/A</v>
          </cell>
          <cell r="G273" t="e">
            <v>#N/A</v>
          </cell>
          <cell r="H273" t="e">
            <v>#N/A</v>
          </cell>
          <cell r="I273">
            <v>99</v>
          </cell>
          <cell r="J273" t="e">
            <v>#N/A</v>
          </cell>
          <cell r="K273" t="e">
            <v>#N/A</v>
          </cell>
          <cell r="L273" t="e">
            <v>#N/A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3</v>
          </cell>
        </row>
        <row r="274">
          <cell r="E274" t="str">
            <v>NS20</v>
          </cell>
          <cell r="F274" t="e">
            <v>#N/A</v>
          </cell>
          <cell r="G274" t="e">
            <v>#N/A</v>
          </cell>
          <cell r="H274" t="e">
            <v>#N/A</v>
          </cell>
          <cell r="I274">
            <v>99</v>
          </cell>
          <cell r="J274" t="e">
            <v>#N/A</v>
          </cell>
          <cell r="K274" t="e">
            <v>#N/A</v>
          </cell>
          <cell r="L274" t="e">
            <v>#N/A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3</v>
          </cell>
        </row>
        <row r="275">
          <cell r="E275" t="str">
            <v>NS22</v>
          </cell>
          <cell r="F275" t="e">
            <v>#N/A</v>
          </cell>
          <cell r="G275" t="e">
            <v>#N/A</v>
          </cell>
          <cell r="H275" t="e">
            <v>#N/A</v>
          </cell>
          <cell r="I275">
            <v>99</v>
          </cell>
          <cell r="J275" t="e">
            <v>#N/A</v>
          </cell>
          <cell r="K275" t="e">
            <v>#N/A</v>
          </cell>
          <cell r="L275" t="e">
            <v>#N/A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3</v>
          </cell>
        </row>
        <row r="276">
          <cell r="E276" t="str">
            <v>NS25</v>
          </cell>
          <cell r="F276" t="e">
            <v>#N/A</v>
          </cell>
          <cell r="G276" t="e">
            <v>#N/A</v>
          </cell>
          <cell r="H276" t="e">
            <v>#N/A</v>
          </cell>
          <cell r="I276">
            <v>0</v>
          </cell>
          <cell r="J276" t="e">
            <v>#N/A</v>
          </cell>
          <cell r="K276" t="e">
            <v>#N/A</v>
          </cell>
          <cell r="L276" t="e">
            <v>#N/A</v>
          </cell>
          <cell r="M276">
            <v>1</v>
          </cell>
          <cell r="N276">
            <v>0</v>
          </cell>
          <cell r="O276">
            <v>0</v>
          </cell>
          <cell r="P276">
            <v>0</v>
          </cell>
          <cell r="Q276">
            <v>30</v>
          </cell>
          <cell r="R276">
            <v>0</v>
          </cell>
          <cell r="S276">
            <v>0</v>
          </cell>
          <cell r="T276">
            <v>0</v>
          </cell>
          <cell r="U276">
            <v>30</v>
          </cell>
          <cell r="V276">
            <v>0</v>
          </cell>
          <cell r="W276">
            <v>0</v>
          </cell>
          <cell r="X276">
            <v>0</v>
          </cell>
          <cell r="Y276">
            <v>30</v>
          </cell>
          <cell r="Z276">
            <v>0</v>
          </cell>
          <cell r="AA276">
            <v>0</v>
          </cell>
          <cell r="AB276">
            <v>0</v>
          </cell>
          <cell r="AC276">
            <v>90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36</v>
          </cell>
          <cell r="AL276">
            <v>0</v>
          </cell>
          <cell r="AM276">
            <v>0</v>
          </cell>
          <cell r="AN276">
            <v>0</v>
          </cell>
          <cell r="AO276">
            <v>3</v>
          </cell>
        </row>
        <row r="277">
          <cell r="E277" t="str">
            <v>NS26</v>
          </cell>
          <cell r="F277" t="e">
            <v>#N/A</v>
          </cell>
          <cell r="G277" t="e">
            <v>#N/A</v>
          </cell>
          <cell r="H277" t="e">
            <v>#N/A</v>
          </cell>
          <cell r="I277">
            <v>0</v>
          </cell>
          <cell r="J277" t="e">
            <v>#N/A</v>
          </cell>
          <cell r="K277" t="e">
            <v>#N/A</v>
          </cell>
          <cell r="L277" t="e">
            <v>#N/A</v>
          </cell>
          <cell r="M277">
            <v>1</v>
          </cell>
          <cell r="N277">
            <v>0</v>
          </cell>
          <cell r="O277">
            <v>0</v>
          </cell>
          <cell r="P277">
            <v>0</v>
          </cell>
          <cell r="Q277">
            <v>20</v>
          </cell>
          <cell r="R277">
            <v>0</v>
          </cell>
          <cell r="S277">
            <v>0</v>
          </cell>
          <cell r="T277">
            <v>0</v>
          </cell>
          <cell r="U277">
            <v>20</v>
          </cell>
          <cell r="V277">
            <v>0</v>
          </cell>
          <cell r="W277">
            <v>0</v>
          </cell>
          <cell r="X277">
            <v>0</v>
          </cell>
          <cell r="Y277">
            <v>20</v>
          </cell>
          <cell r="Z277">
            <v>0</v>
          </cell>
          <cell r="AA277">
            <v>0</v>
          </cell>
          <cell r="AB277">
            <v>0</v>
          </cell>
          <cell r="AC277">
            <v>46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21.2</v>
          </cell>
          <cell r="AL277">
            <v>0</v>
          </cell>
          <cell r="AM277">
            <v>0</v>
          </cell>
          <cell r="AN277">
            <v>0</v>
          </cell>
          <cell r="AO277">
            <v>3</v>
          </cell>
        </row>
        <row r="278">
          <cell r="E278" t="str">
            <v>NS27</v>
          </cell>
          <cell r="F278" t="e">
            <v>#N/A</v>
          </cell>
          <cell r="G278" t="e">
            <v>#N/A</v>
          </cell>
          <cell r="H278" t="e">
            <v>#N/A</v>
          </cell>
          <cell r="I278">
            <v>99</v>
          </cell>
          <cell r="J278" t="e">
            <v>#N/A</v>
          </cell>
          <cell r="K278" t="e">
            <v>#N/A</v>
          </cell>
          <cell r="L278" t="e">
            <v>#N/A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3</v>
          </cell>
        </row>
        <row r="279">
          <cell r="E279" t="str">
            <v>NS28</v>
          </cell>
          <cell r="F279" t="e">
            <v>#N/A</v>
          </cell>
          <cell r="G279" t="e">
            <v>#N/A</v>
          </cell>
          <cell r="H279" t="e">
            <v>#N/A</v>
          </cell>
          <cell r="I279">
            <v>0</v>
          </cell>
          <cell r="J279" t="e">
            <v>#N/A</v>
          </cell>
          <cell r="K279" t="e">
            <v>#N/A</v>
          </cell>
          <cell r="L279" t="e">
            <v>#N/A</v>
          </cell>
          <cell r="M279">
            <v>1</v>
          </cell>
          <cell r="N279">
            <v>0</v>
          </cell>
          <cell r="O279">
            <v>0</v>
          </cell>
          <cell r="P279">
            <v>0</v>
          </cell>
          <cell r="Q279">
            <v>30</v>
          </cell>
          <cell r="R279">
            <v>0</v>
          </cell>
          <cell r="S279">
            <v>0</v>
          </cell>
          <cell r="T279">
            <v>0</v>
          </cell>
          <cell r="U279">
            <v>30</v>
          </cell>
          <cell r="V279">
            <v>0</v>
          </cell>
          <cell r="W279">
            <v>0</v>
          </cell>
          <cell r="X279">
            <v>0</v>
          </cell>
          <cell r="Y279">
            <v>30</v>
          </cell>
          <cell r="Z279">
            <v>0</v>
          </cell>
          <cell r="AA279">
            <v>0</v>
          </cell>
          <cell r="AB279">
            <v>0</v>
          </cell>
          <cell r="AC279">
            <v>70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32</v>
          </cell>
          <cell r="AL279">
            <v>0</v>
          </cell>
          <cell r="AM279">
            <v>0</v>
          </cell>
          <cell r="AN279">
            <v>0</v>
          </cell>
          <cell r="AO279">
            <v>3</v>
          </cell>
        </row>
        <row r="280">
          <cell r="E280" t="str">
            <v>NS29</v>
          </cell>
          <cell r="F280" t="e">
            <v>#N/A</v>
          </cell>
          <cell r="G280" t="e">
            <v>#N/A</v>
          </cell>
          <cell r="H280" t="e">
            <v>#N/A</v>
          </cell>
          <cell r="I280">
            <v>0</v>
          </cell>
          <cell r="J280" t="e">
            <v>#N/A</v>
          </cell>
          <cell r="K280" t="e">
            <v>#N/A</v>
          </cell>
          <cell r="L280" t="e">
            <v>#N/A</v>
          </cell>
          <cell r="M280">
            <v>1</v>
          </cell>
          <cell r="N280">
            <v>0</v>
          </cell>
          <cell r="O280">
            <v>0</v>
          </cell>
          <cell r="P280">
            <v>0</v>
          </cell>
          <cell r="Q280">
            <v>30</v>
          </cell>
          <cell r="R280">
            <v>0</v>
          </cell>
          <cell r="S280">
            <v>0</v>
          </cell>
          <cell r="T280">
            <v>0</v>
          </cell>
          <cell r="U280">
            <v>30</v>
          </cell>
          <cell r="V280">
            <v>0</v>
          </cell>
          <cell r="W280">
            <v>0</v>
          </cell>
          <cell r="X280">
            <v>0</v>
          </cell>
          <cell r="Y280">
            <v>30</v>
          </cell>
          <cell r="Z280">
            <v>0</v>
          </cell>
          <cell r="AA280">
            <v>0</v>
          </cell>
          <cell r="AB280">
            <v>0</v>
          </cell>
          <cell r="AC280">
            <v>90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36</v>
          </cell>
          <cell r="AL280">
            <v>0</v>
          </cell>
          <cell r="AM280">
            <v>0</v>
          </cell>
          <cell r="AN280">
            <v>0</v>
          </cell>
          <cell r="AO280">
            <v>3</v>
          </cell>
        </row>
        <row r="281">
          <cell r="E281" t="str">
            <v>NS30</v>
          </cell>
          <cell r="F281" t="e">
            <v>#N/A</v>
          </cell>
          <cell r="G281" t="e">
            <v>#N/A</v>
          </cell>
          <cell r="H281">
            <v>0</v>
          </cell>
          <cell r="I281">
            <v>0</v>
          </cell>
          <cell r="J281" t="e">
            <v>#N/A</v>
          </cell>
          <cell r="K281" t="e">
            <v>#N/A</v>
          </cell>
          <cell r="L281">
            <v>1</v>
          </cell>
          <cell r="M281">
            <v>1</v>
          </cell>
          <cell r="N281">
            <v>0</v>
          </cell>
          <cell r="O281">
            <v>0</v>
          </cell>
          <cell r="P281">
            <v>60</v>
          </cell>
          <cell r="Q281">
            <v>60</v>
          </cell>
          <cell r="R281">
            <v>0</v>
          </cell>
          <cell r="S281">
            <v>0</v>
          </cell>
          <cell r="T281">
            <v>60</v>
          </cell>
          <cell r="U281">
            <v>60</v>
          </cell>
          <cell r="V281">
            <v>0</v>
          </cell>
          <cell r="W281">
            <v>0</v>
          </cell>
          <cell r="X281">
            <v>60</v>
          </cell>
          <cell r="Y281">
            <v>60</v>
          </cell>
          <cell r="Z281">
            <v>0</v>
          </cell>
          <cell r="AA281">
            <v>0</v>
          </cell>
          <cell r="AB281">
            <v>75</v>
          </cell>
          <cell r="AC281">
            <v>120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51</v>
          </cell>
          <cell r="AK281">
            <v>60</v>
          </cell>
          <cell r="AL281">
            <v>0</v>
          </cell>
          <cell r="AM281">
            <v>0</v>
          </cell>
          <cell r="AN281">
            <v>3</v>
          </cell>
          <cell r="AO281">
            <v>3</v>
          </cell>
        </row>
        <row r="282">
          <cell r="E282" t="str">
            <v>NS31</v>
          </cell>
          <cell r="F282" t="e">
            <v>#N/A</v>
          </cell>
          <cell r="G282" t="e">
            <v>#N/A</v>
          </cell>
          <cell r="H282" t="e">
            <v>#N/A</v>
          </cell>
          <cell r="I282">
            <v>0</v>
          </cell>
          <cell r="J282" t="e">
            <v>#N/A</v>
          </cell>
          <cell r="K282" t="e">
            <v>#N/A</v>
          </cell>
          <cell r="L282" t="e">
            <v>#N/A</v>
          </cell>
          <cell r="M282">
            <v>1</v>
          </cell>
          <cell r="N282">
            <v>0</v>
          </cell>
          <cell r="O282">
            <v>0</v>
          </cell>
          <cell r="P282">
            <v>0</v>
          </cell>
          <cell r="Q282">
            <v>30</v>
          </cell>
          <cell r="R282">
            <v>0</v>
          </cell>
          <cell r="S282">
            <v>0</v>
          </cell>
          <cell r="T282">
            <v>0</v>
          </cell>
          <cell r="U282">
            <v>30</v>
          </cell>
          <cell r="V282">
            <v>0</v>
          </cell>
          <cell r="W282">
            <v>0</v>
          </cell>
          <cell r="X282">
            <v>0</v>
          </cell>
          <cell r="Y282">
            <v>30</v>
          </cell>
          <cell r="Z282">
            <v>0</v>
          </cell>
          <cell r="AA282">
            <v>0</v>
          </cell>
          <cell r="AB282">
            <v>0</v>
          </cell>
          <cell r="AC282">
            <v>60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30</v>
          </cell>
          <cell r="AL282">
            <v>0</v>
          </cell>
          <cell r="AM282">
            <v>0</v>
          </cell>
          <cell r="AN282">
            <v>0</v>
          </cell>
          <cell r="AO282">
            <v>3</v>
          </cell>
        </row>
        <row r="283">
          <cell r="E283" t="str">
            <v>NS32</v>
          </cell>
          <cell r="F283" t="e">
            <v>#N/A</v>
          </cell>
          <cell r="G283" t="e">
            <v>#N/A</v>
          </cell>
          <cell r="H283" t="e">
            <v>#N/A</v>
          </cell>
          <cell r="I283">
            <v>0</v>
          </cell>
          <cell r="J283" t="e">
            <v>#N/A</v>
          </cell>
          <cell r="K283" t="e">
            <v>#N/A</v>
          </cell>
          <cell r="L283" t="e">
            <v>#N/A</v>
          </cell>
          <cell r="M283">
            <v>1</v>
          </cell>
          <cell r="N283">
            <v>0</v>
          </cell>
          <cell r="O283">
            <v>0</v>
          </cell>
          <cell r="P283">
            <v>0</v>
          </cell>
          <cell r="Q283">
            <v>20</v>
          </cell>
          <cell r="R283">
            <v>0</v>
          </cell>
          <cell r="S283">
            <v>0</v>
          </cell>
          <cell r="T283">
            <v>0</v>
          </cell>
          <cell r="U283">
            <v>20</v>
          </cell>
          <cell r="V283">
            <v>0</v>
          </cell>
          <cell r="W283">
            <v>0</v>
          </cell>
          <cell r="X283">
            <v>0</v>
          </cell>
          <cell r="Y283">
            <v>20</v>
          </cell>
          <cell r="Z283">
            <v>0</v>
          </cell>
          <cell r="AA283">
            <v>0</v>
          </cell>
          <cell r="AB283">
            <v>0</v>
          </cell>
          <cell r="AC283">
            <v>46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21.2</v>
          </cell>
          <cell r="AL283">
            <v>0</v>
          </cell>
          <cell r="AM283">
            <v>0</v>
          </cell>
          <cell r="AN283">
            <v>0</v>
          </cell>
          <cell r="AO283">
            <v>3</v>
          </cell>
        </row>
        <row r="284">
          <cell r="E284" t="str">
            <v>NS33</v>
          </cell>
          <cell r="F284" t="e">
            <v>#N/A</v>
          </cell>
          <cell r="G284" t="e">
            <v>#N/A</v>
          </cell>
          <cell r="H284" t="e">
            <v>#N/A</v>
          </cell>
          <cell r="I284">
            <v>0</v>
          </cell>
          <cell r="J284" t="e">
            <v>#N/A</v>
          </cell>
          <cell r="K284" t="e">
            <v>#N/A</v>
          </cell>
          <cell r="L284" t="e">
            <v>#N/A</v>
          </cell>
          <cell r="M284">
            <v>1</v>
          </cell>
          <cell r="N284">
            <v>0</v>
          </cell>
          <cell r="O284">
            <v>0</v>
          </cell>
          <cell r="P284">
            <v>0</v>
          </cell>
          <cell r="Q284">
            <v>30</v>
          </cell>
          <cell r="R284">
            <v>0</v>
          </cell>
          <cell r="S284">
            <v>0</v>
          </cell>
          <cell r="T284">
            <v>0</v>
          </cell>
          <cell r="U284">
            <v>30</v>
          </cell>
          <cell r="V284">
            <v>0</v>
          </cell>
          <cell r="W284">
            <v>0</v>
          </cell>
          <cell r="X284">
            <v>0</v>
          </cell>
          <cell r="Y284">
            <v>30</v>
          </cell>
          <cell r="Z284">
            <v>0</v>
          </cell>
          <cell r="AA284">
            <v>0</v>
          </cell>
          <cell r="AB284">
            <v>0</v>
          </cell>
          <cell r="AC284">
            <v>70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32</v>
          </cell>
          <cell r="AL284">
            <v>0</v>
          </cell>
          <cell r="AM284">
            <v>0</v>
          </cell>
          <cell r="AN284">
            <v>0</v>
          </cell>
          <cell r="AO284">
            <v>3</v>
          </cell>
        </row>
        <row r="285">
          <cell r="E285" t="str">
            <v>NS34</v>
          </cell>
          <cell r="F285" t="e">
            <v>#N/A</v>
          </cell>
          <cell r="G285" t="e">
            <v>#N/A</v>
          </cell>
          <cell r="H285" t="e">
            <v>#N/A</v>
          </cell>
          <cell r="I285">
            <v>0</v>
          </cell>
          <cell r="J285" t="e">
            <v>#N/A</v>
          </cell>
          <cell r="K285" t="e">
            <v>#N/A</v>
          </cell>
          <cell r="L285" t="e">
            <v>#N/A</v>
          </cell>
          <cell r="M285">
            <v>1</v>
          </cell>
          <cell r="N285">
            <v>0</v>
          </cell>
          <cell r="O285">
            <v>0</v>
          </cell>
          <cell r="P285">
            <v>0</v>
          </cell>
          <cell r="Q285">
            <v>15</v>
          </cell>
          <cell r="R285">
            <v>0</v>
          </cell>
          <cell r="S285">
            <v>0</v>
          </cell>
          <cell r="T285">
            <v>0</v>
          </cell>
          <cell r="U285">
            <v>30</v>
          </cell>
          <cell r="V285">
            <v>0</v>
          </cell>
          <cell r="W285">
            <v>0</v>
          </cell>
          <cell r="X285">
            <v>0</v>
          </cell>
          <cell r="Y285">
            <v>15</v>
          </cell>
          <cell r="Z285">
            <v>0</v>
          </cell>
          <cell r="AA285">
            <v>0</v>
          </cell>
          <cell r="AB285">
            <v>0</v>
          </cell>
          <cell r="AC285">
            <v>70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26</v>
          </cell>
          <cell r="AL285">
            <v>0</v>
          </cell>
          <cell r="AM285">
            <v>0</v>
          </cell>
          <cell r="AN285">
            <v>0</v>
          </cell>
          <cell r="AO285">
            <v>3</v>
          </cell>
        </row>
        <row r="286">
          <cell r="E286" t="str">
            <v>NS35</v>
          </cell>
          <cell r="F286" t="e">
            <v>#N/A</v>
          </cell>
          <cell r="G286" t="e">
            <v>#N/A</v>
          </cell>
          <cell r="H286" t="e">
            <v>#N/A</v>
          </cell>
          <cell r="I286">
            <v>99</v>
          </cell>
          <cell r="J286" t="e">
            <v>#N/A</v>
          </cell>
          <cell r="K286" t="e">
            <v>#N/A</v>
          </cell>
          <cell r="L286" t="e">
            <v>#N/A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3</v>
          </cell>
        </row>
        <row r="287">
          <cell r="E287" t="str">
            <v>NS36</v>
          </cell>
          <cell r="F287" t="e">
            <v>#N/A</v>
          </cell>
          <cell r="G287" t="e">
            <v>#N/A</v>
          </cell>
          <cell r="H287" t="e">
            <v>#N/A</v>
          </cell>
          <cell r="I287">
            <v>99</v>
          </cell>
          <cell r="J287" t="e">
            <v>#N/A</v>
          </cell>
          <cell r="K287" t="e">
            <v>#N/A</v>
          </cell>
          <cell r="L287" t="e">
            <v>#N/A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3</v>
          </cell>
        </row>
        <row r="288">
          <cell r="E288" t="str">
            <v>NS37</v>
          </cell>
          <cell r="F288" t="e">
            <v>#N/A</v>
          </cell>
          <cell r="G288" t="e">
            <v>#N/A</v>
          </cell>
          <cell r="H288" t="e">
            <v>#N/A</v>
          </cell>
          <cell r="I288">
            <v>0</v>
          </cell>
          <cell r="J288" t="e">
            <v>#N/A</v>
          </cell>
          <cell r="K288" t="e">
            <v>#N/A</v>
          </cell>
          <cell r="L288" t="e">
            <v>#N/A</v>
          </cell>
          <cell r="M288">
            <v>1</v>
          </cell>
          <cell r="N288">
            <v>0</v>
          </cell>
          <cell r="O288">
            <v>0</v>
          </cell>
          <cell r="P288">
            <v>0</v>
          </cell>
          <cell r="Q288">
            <v>60</v>
          </cell>
          <cell r="R288">
            <v>0</v>
          </cell>
          <cell r="S288">
            <v>0</v>
          </cell>
          <cell r="T288">
            <v>0</v>
          </cell>
          <cell r="U288">
            <v>60</v>
          </cell>
          <cell r="V288">
            <v>0</v>
          </cell>
          <cell r="W288">
            <v>0</v>
          </cell>
          <cell r="X288">
            <v>0</v>
          </cell>
          <cell r="Y288">
            <v>60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36</v>
          </cell>
          <cell r="AL288">
            <v>0</v>
          </cell>
          <cell r="AM288">
            <v>0</v>
          </cell>
          <cell r="AN288">
            <v>0</v>
          </cell>
          <cell r="AO288">
            <v>3</v>
          </cell>
        </row>
        <row r="289">
          <cell r="E289" t="str">
            <v>NS39</v>
          </cell>
          <cell r="F289" t="e">
            <v>#N/A</v>
          </cell>
          <cell r="G289" t="e">
            <v>#N/A</v>
          </cell>
          <cell r="H289" t="e">
            <v>#N/A</v>
          </cell>
          <cell r="I289">
            <v>0</v>
          </cell>
          <cell r="J289" t="e">
            <v>#N/A</v>
          </cell>
          <cell r="K289" t="e">
            <v>#N/A</v>
          </cell>
          <cell r="L289" t="e">
            <v>#N/A</v>
          </cell>
          <cell r="M289">
            <v>1</v>
          </cell>
          <cell r="N289">
            <v>0</v>
          </cell>
          <cell r="O289">
            <v>0</v>
          </cell>
          <cell r="P289">
            <v>0</v>
          </cell>
          <cell r="Q289">
            <v>60</v>
          </cell>
          <cell r="R289">
            <v>0</v>
          </cell>
          <cell r="S289">
            <v>0</v>
          </cell>
          <cell r="T289">
            <v>0</v>
          </cell>
          <cell r="U289">
            <v>60</v>
          </cell>
          <cell r="V289">
            <v>0</v>
          </cell>
          <cell r="W289">
            <v>0</v>
          </cell>
          <cell r="X289">
            <v>0</v>
          </cell>
          <cell r="Y289">
            <v>60</v>
          </cell>
          <cell r="Z289">
            <v>0</v>
          </cell>
          <cell r="AA289">
            <v>0</v>
          </cell>
          <cell r="AB289">
            <v>0</v>
          </cell>
          <cell r="AC289">
            <v>120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60</v>
          </cell>
          <cell r="AL289">
            <v>0</v>
          </cell>
          <cell r="AM289">
            <v>0</v>
          </cell>
          <cell r="AN289">
            <v>0</v>
          </cell>
          <cell r="AO289">
            <v>3</v>
          </cell>
        </row>
        <row r="290">
          <cell r="E290" t="str">
            <v>NS41</v>
          </cell>
          <cell r="F290" t="e">
            <v>#N/A</v>
          </cell>
          <cell r="G290" t="e">
            <v>#N/A</v>
          </cell>
          <cell r="H290" t="e">
            <v>#N/A</v>
          </cell>
          <cell r="I290">
            <v>0</v>
          </cell>
          <cell r="J290" t="e">
            <v>#N/A</v>
          </cell>
          <cell r="K290" t="e">
            <v>#N/A</v>
          </cell>
          <cell r="L290" t="e">
            <v>#N/A</v>
          </cell>
          <cell r="M290">
            <v>1</v>
          </cell>
          <cell r="N290">
            <v>0</v>
          </cell>
          <cell r="O290">
            <v>0</v>
          </cell>
          <cell r="P290">
            <v>0</v>
          </cell>
          <cell r="Q290">
            <v>30</v>
          </cell>
          <cell r="R290">
            <v>0</v>
          </cell>
          <cell r="S290">
            <v>0</v>
          </cell>
          <cell r="T290">
            <v>0</v>
          </cell>
          <cell r="U290">
            <v>30</v>
          </cell>
          <cell r="V290">
            <v>0</v>
          </cell>
          <cell r="W290">
            <v>0</v>
          </cell>
          <cell r="X290">
            <v>0</v>
          </cell>
          <cell r="Y290">
            <v>30</v>
          </cell>
          <cell r="Z290">
            <v>0</v>
          </cell>
          <cell r="AA290">
            <v>0</v>
          </cell>
          <cell r="AB290">
            <v>0</v>
          </cell>
          <cell r="AC290">
            <v>60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30</v>
          </cell>
          <cell r="AL290">
            <v>0</v>
          </cell>
          <cell r="AM290">
            <v>0</v>
          </cell>
          <cell r="AN290">
            <v>0</v>
          </cell>
          <cell r="AO290">
            <v>3</v>
          </cell>
        </row>
        <row r="291">
          <cell r="E291" t="str">
            <v>NS42</v>
          </cell>
          <cell r="F291" t="e">
            <v>#N/A</v>
          </cell>
          <cell r="G291" t="e">
            <v>#N/A</v>
          </cell>
          <cell r="H291" t="e">
            <v>#N/A</v>
          </cell>
          <cell r="I291">
            <v>0</v>
          </cell>
          <cell r="J291" t="e">
            <v>#N/A</v>
          </cell>
          <cell r="K291" t="e">
            <v>#N/A</v>
          </cell>
          <cell r="L291" t="e">
            <v>#N/A</v>
          </cell>
          <cell r="M291">
            <v>1</v>
          </cell>
          <cell r="N291">
            <v>0</v>
          </cell>
          <cell r="O291">
            <v>0</v>
          </cell>
          <cell r="P291">
            <v>0</v>
          </cell>
          <cell r="Q291">
            <v>30</v>
          </cell>
          <cell r="R291">
            <v>0</v>
          </cell>
          <cell r="S291">
            <v>0</v>
          </cell>
          <cell r="T291">
            <v>0</v>
          </cell>
          <cell r="U291">
            <v>30</v>
          </cell>
          <cell r="V291">
            <v>0</v>
          </cell>
          <cell r="W291">
            <v>0</v>
          </cell>
          <cell r="X291">
            <v>0</v>
          </cell>
          <cell r="Y291">
            <v>30</v>
          </cell>
          <cell r="Z291">
            <v>0</v>
          </cell>
          <cell r="AA291">
            <v>0</v>
          </cell>
          <cell r="AB291">
            <v>0</v>
          </cell>
          <cell r="AC291">
            <v>60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30</v>
          </cell>
          <cell r="AL291">
            <v>0</v>
          </cell>
          <cell r="AM291">
            <v>0</v>
          </cell>
          <cell r="AN291">
            <v>0</v>
          </cell>
          <cell r="AO291">
            <v>3</v>
          </cell>
        </row>
        <row r="292">
          <cell r="E292" t="str">
            <v>NS43</v>
          </cell>
          <cell r="F292" t="e">
            <v>#N/A</v>
          </cell>
          <cell r="G292" t="e">
            <v>#N/A</v>
          </cell>
          <cell r="H292" t="e">
            <v>#N/A</v>
          </cell>
          <cell r="I292">
            <v>0</v>
          </cell>
          <cell r="J292" t="e">
            <v>#N/A</v>
          </cell>
          <cell r="K292" t="e">
            <v>#N/A</v>
          </cell>
          <cell r="L292" t="e">
            <v>#N/A</v>
          </cell>
          <cell r="M292">
            <v>1</v>
          </cell>
          <cell r="N292">
            <v>0</v>
          </cell>
          <cell r="O292">
            <v>0</v>
          </cell>
          <cell r="P292">
            <v>0</v>
          </cell>
          <cell r="Q292">
            <v>60</v>
          </cell>
          <cell r="R292">
            <v>0</v>
          </cell>
          <cell r="S292">
            <v>0</v>
          </cell>
          <cell r="T292">
            <v>0</v>
          </cell>
          <cell r="U292">
            <v>60</v>
          </cell>
          <cell r="V292">
            <v>0</v>
          </cell>
          <cell r="W292">
            <v>0</v>
          </cell>
          <cell r="X292">
            <v>0</v>
          </cell>
          <cell r="Y292">
            <v>60</v>
          </cell>
          <cell r="Z292">
            <v>0</v>
          </cell>
          <cell r="AA292">
            <v>0</v>
          </cell>
          <cell r="AB292">
            <v>0</v>
          </cell>
          <cell r="AC292">
            <v>120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60</v>
          </cell>
          <cell r="AL292">
            <v>0</v>
          </cell>
          <cell r="AM292">
            <v>0</v>
          </cell>
          <cell r="AN292">
            <v>0</v>
          </cell>
          <cell r="AO292">
            <v>3</v>
          </cell>
        </row>
        <row r="293">
          <cell r="E293" t="str">
            <v>P_49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1</v>
          </cell>
          <cell r="K293">
            <v>1</v>
          </cell>
          <cell r="L293">
            <v>1</v>
          </cell>
          <cell r="M293">
            <v>1</v>
          </cell>
          <cell r="N293">
            <v>60</v>
          </cell>
          <cell r="O293">
            <v>60</v>
          </cell>
          <cell r="P293">
            <v>60</v>
          </cell>
          <cell r="Q293">
            <v>30</v>
          </cell>
          <cell r="R293">
            <v>60</v>
          </cell>
          <cell r="S293">
            <v>60</v>
          </cell>
          <cell r="T293">
            <v>60</v>
          </cell>
          <cell r="U293">
            <v>30</v>
          </cell>
          <cell r="V293">
            <v>60</v>
          </cell>
          <cell r="W293">
            <v>60</v>
          </cell>
          <cell r="X293">
            <v>60</v>
          </cell>
          <cell r="Y293">
            <v>30</v>
          </cell>
          <cell r="Z293">
            <v>120</v>
          </cell>
          <cell r="AA293">
            <v>120</v>
          </cell>
          <cell r="AB293">
            <v>75</v>
          </cell>
          <cell r="AC293">
            <v>60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60</v>
          </cell>
          <cell r="AI293">
            <v>60</v>
          </cell>
          <cell r="AJ293">
            <v>51</v>
          </cell>
          <cell r="AK293">
            <v>30</v>
          </cell>
          <cell r="AL293">
            <v>3</v>
          </cell>
          <cell r="AM293">
            <v>3</v>
          </cell>
          <cell r="AN293">
            <v>3</v>
          </cell>
          <cell r="AO293">
            <v>3</v>
          </cell>
        </row>
        <row r="294">
          <cell r="E294" t="str">
            <v>P_LRA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1</v>
          </cell>
          <cell r="K294">
            <v>1</v>
          </cell>
          <cell r="L294">
            <v>1</v>
          </cell>
          <cell r="M294">
            <v>1</v>
          </cell>
          <cell r="N294">
            <v>60</v>
          </cell>
          <cell r="O294">
            <v>60</v>
          </cell>
          <cell r="P294">
            <v>60</v>
          </cell>
          <cell r="Q294">
            <v>30</v>
          </cell>
          <cell r="R294">
            <v>60</v>
          </cell>
          <cell r="S294">
            <v>60</v>
          </cell>
          <cell r="T294">
            <v>60</v>
          </cell>
          <cell r="U294">
            <v>30</v>
          </cell>
          <cell r="V294">
            <v>60</v>
          </cell>
          <cell r="W294">
            <v>60</v>
          </cell>
          <cell r="X294">
            <v>60</v>
          </cell>
          <cell r="Y294">
            <v>30</v>
          </cell>
          <cell r="Z294">
            <v>120</v>
          </cell>
          <cell r="AA294">
            <v>120</v>
          </cell>
          <cell r="AB294">
            <v>75</v>
          </cell>
          <cell r="AC294">
            <v>70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60</v>
          </cell>
          <cell r="AI294">
            <v>60</v>
          </cell>
          <cell r="AJ294">
            <v>51</v>
          </cell>
          <cell r="AK294">
            <v>32</v>
          </cell>
          <cell r="AL294">
            <v>3</v>
          </cell>
          <cell r="AM294">
            <v>3</v>
          </cell>
          <cell r="AN294">
            <v>3</v>
          </cell>
          <cell r="AO294">
            <v>3</v>
          </cell>
        </row>
        <row r="295">
          <cell r="E295" t="str">
            <v>P_LRB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1</v>
          </cell>
          <cell r="K295">
            <v>1</v>
          </cell>
          <cell r="L295">
            <v>1</v>
          </cell>
          <cell r="M295">
            <v>1</v>
          </cell>
          <cell r="N295">
            <v>60</v>
          </cell>
          <cell r="O295">
            <v>60</v>
          </cell>
          <cell r="P295">
            <v>60</v>
          </cell>
          <cell r="Q295">
            <v>30</v>
          </cell>
          <cell r="R295">
            <v>60</v>
          </cell>
          <cell r="S295">
            <v>60</v>
          </cell>
          <cell r="T295">
            <v>60</v>
          </cell>
          <cell r="U295">
            <v>30</v>
          </cell>
          <cell r="V295">
            <v>60</v>
          </cell>
          <cell r="W295">
            <v>60</v>
          </cell>
          <cell r="X295">
            <v>60</v>
          </cell>
          <cell r="Y295">
            <v>30</v>
          </cell>
          <cell r="Z295">
            <v>120</v>
          </cell>
          <cell r="AA295">
            <v>120</v>
          </cell>
          <cell r="AB295">
            <v>75</v>
          </cell>
          <cell r="AC295">
            <v>70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60</v>
          </cell>
          <cell r="AI295">
            <v>60</v>
          </cell>
          <cell r="AJ295">
            <v>51</v>
          </cell>
          <cell r="AK295">
            <v>32</v>
          </cell>
          <cell r="AL295">
            <v>3</v>
          </cell>
          <cell r="AM295">
            <v>3</v>
          </cell>
          <cell r="AN295">
            <v>3</v>
          </cell>
          <cell r="AO295">
            <v>3</v>
          </cell>
        </row>
        <row r="296">
          <cell r="E296" t="str">
            <v>PCOH</v>
          </cell>
          <cell r="F296" t="e">
            <v>#N/A</v>
          </cell>
          <cell r="G296" t="e">
            <v>#N/A</v>
          </cell>
          <cell r="H296" t="e">
            <v>#N/A</v>
          </cell>
          <cell r="I296">
            <v>99</v>
          </cell>
          <cell r="J296" t="e">
            <v>#N/A</v>
          </cell>
          <cell r="K296" t="e">
            <v>#N/A</v>
          </cell>
          <cell r="L296" t="e">
            <v>#N/A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3</v>
          </cell>
        </row>
        <row r="297">
          <cell r="E297" t="str">
            <v>PCOLA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1</v>
          </cell>
          <cell r="K297">
            <v>1</v>
          </cell>
          <cell r="L297">
            <v>1</v>
          </cell>
          <cell r="M297">
            <v>1</v>
          </cell>
          <cell r="N297">
            <v>180</v>
          </cell>
          <cell r="O297">
            <v>180</v>
          </cell>
          <cell r="P297">
            <v>180</v>
          </cell>
          <cell r="Q297">
            <v>90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180</v>
          </cell>
          <cell r="W297">
            <v>180</v>
          </cell>
          <cell r="X297">
            <v>180</v>
          </cell>
          <cell r="Y297">
            <v>90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72</v>
          </cell>
          <cell r="AI297">
            <v>72</v>
          </cell>
          <cell r="AJ297">
            <v>72</v>
          </cell>
          <cell r="AK297">
            <v>36</v>
          </cell>
          <cell r="AL297">
            <v>2</v>
          </cell>
          <cell r="AM297">
            <v>2</v>
          </cell>
          <cell r="AN297">
            <v>2</v>
          </cell>
          <cell r="AO297">
            <v>2</v>
          </cell>
        </row>
        <row r="298">
          <cell r="E298" t="str">
            <v>PCOLB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1</v>
          </cell>
          <cell r="K298">
            <v>1</v>
          </cell>
          <cell r="L298">
            <v>1</v>
          </cell>
          <cell r="M298">
            <v>1</v>
          </cell>
          <cell r="N298">
            <v>180</v>
          </cell>
          <cell r="O298">
            <v>180</v>
          </cell>
          <cell r="P298">
            <v>180</v>
          </cell>
          <cell r="Q298">
            <v>180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180</v>
          </cell>
          <cell r="W298">
            <v>180</v>
          </cell>
          <cell r="X298">
            <v>180</v>
          </cell>
          <cell r="Y298">
            <v>180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72</v>
          </cell>
          <cell r="AI298">
            <v>72</v>
          </cell>
          <cell r="AJ298">
            <v>72</v>
          </cell>
          <cell r="AK298">
            <v>72</v>
          </cell>
          <cell r="AL298">
            <v>2</v>
          </cell>
          <cell r="AM298">
            <v>2</v>
          </cell>
          <cell r="AN298">
            <v>2</v>
          </cell>
          <cell r="AO298">
            <v>2</v>
          </cell>
        </row>
        <row r="299">
          <cell r="E299" t="str">
            <v>PCOM</v>
          </cell>
          <cell r="F299" t="e">
            <v>#N/A</v>
          </cell>
          <cell r="G299" t="e">
            <v>#N/A</v>
          </cell>
          <cell r="H299">
            <v>0</v>
          </cell>
          <cell r="I299">
            <v>0</v>
          </cell>
          <cell r="J299" t="e">
            <v>#N/A</v>
          </cell>
          <cell r="K299" t="e">
            <v>#N/A</v>
          </cell>
          <cell r="L299">
            <v>1</v>
          </cell>
          <cell r="M299">
            <v>1</v>
          </cell>
          <cell r="N299">
            <v>0</v>
          </cell>
          <cell r="O299">
            <v>0</v>
          </cell>
          <cell r="P299">
            <v>45</v>
          </cell>
          <cell r="Q299">
            <v>45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45</v>
          </cell>
          <cell r="Y299">
            <v>45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18</v>
          </cell>
          <cell r="AK299">
            <v>18</v>
          </cell>
          <cell r="AL299">
            <v>0</v>
          </cell>
          <cell r="AM299">
            <v>0</v>
          </cell>
          <cell r="AN299">
            <v>3</v>
          </cell>
          <cell r="AO299">
            <v>3</v>
          </cell>
        </row>
        <row r="300">
          <cell r="E300" t="str">
            <v>PCOMA</v>
          </cell>
          <cell r="F300">
            <v>0</v>
          </cell>
          <cell r="G300">
            <v>0</v>
          </cell>
          <cell r="H300" t="e">
            <v>#N/A</v>
          </cell>
          <cell r="I300" t="e">
            <v>#N/A</v>
          </cell>
          <cell r="J300">
            <v>1</v>
          </cell>
          <cell r="K300">
            <v>1</v>
          </cell>
          <cell r="L300" t="e">
            <v>#N/A</v>
          </cell>
          <cell r="M300" t="e">
            <v>#N/A</v>
          </cell>
          <cell r="N300">
            <v>45</v>
          </cell>
          <cell r="O300">
            <v>45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9</v>
          </cell>
          <cell r="AI300">
            <v>9</v>
          </cell>
          <cell r="AJ300">
            <v>0</v>
          </cell>
          <cell r="AK300">
            <v>0</v>
          </cell>
          <cell r="AL300">
            <v>2</v>
          </cell>
          <cell r="AM300">
            <v>2</v>
          </cell>
          <cell r="AN300">
            <v>0</v>
          </cell>
          <cell r="AO300">
            <v>0</v>
          </cell>
        </row>
        <row r="301">
          <cell r="E301" t="str">
            <v>PCOMB</v>
          </cell>
          <cell r="F301">
            <v>0</v>
          </cell>
          <cell r="G301">
            <v>0</v>
          </cell>
          <cell r="H301" t="e">
            <v>#N/A</v>
          </cell>
          <cell r="I301" t="e">
            <v>#N/A</v>
          </cell>
          <cell r="J301">
            <v>1</v>
          </cell>
          <cell r="K301">
            <v>1</v>
          </cell>
          <cell r="L301" t="e">
            <v>#N/A</v>
          </cell>
          <cell r="M301" t="e">
            <v>#N/A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45</v>
          </cell>
          <cell r="W301">
            <v>45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9</v>
          </cell>
          <cell r="AI301">
            <v>9</v>
          </cell>
          <cell r="AJ301">
            <v>0</v>
          </cell>
          <cell r="AK301">
            <v>0</v>
          </cell>
          <cell r="AL301">
            <v>2</v>
          </cell>
          <cell r="AM301">
            <v>2</v>
          </cell>
          <cell r="AN301">
            <v>0</v>
          </cell>
          <cell r="AO301">
            <v>0</v>
          </cell>
        </row>
        <row r="302">
          <cell r="E302" t="str">
            <v>PLRSA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1</v>
          </cell>
          <cell r="K302">
            <v>1</v>
          </cell>
          <cell r="L302">
            <v>1</v>
          </cell>
          <cell r="M302">
            <v>1</v>
          </cell>
          <cell r="N302">
            <v>60</v>
          </cell>
          <cell r="O302">
            <v>60</v>
          </cell>
          <cell r="P302">
            <v>60</v>
          </cell>
          <cell r="Q302">
            <v>30</v>
          </cell>
          <cell r="R302">
            <v>60</v>
          </cell>
          <cell r="S302">
            <v>60</v>
          </cell>
          <cell r="T302">
            <v>60</v>
          </cell>
          <cell r="U302">
            <v>30</v>
          </cell>
          <cell r="V302">
            <v>60</v>
          </cell>
          <cell r="W302">
            <v>60</v>
          </cell>
          <cell r="X302">
            <v>60</v>
          </cell>
          <cell r="Y302">
            <v>30</v>
          </cell>
          <cell r="Z302">
            <v>120</v>
          </cell>
          <cell r="AA302">
            <v>120</v>
          </cell>
          <cell r="AB302">
            <v>75</v>
          </cell>
          <cell r="AC302">
            <v>90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60</v>
          </cell>
          <cell r="AI302">
            <v>60</v>
          </cell>
          <cell r="AJ302">
            <v>51</v>
          </cell>
          <cell r="AK302">
            <v>36</v>
          </cell>
          <cell r="AL302">
            <v>3</v>
          </cell>
          <cell r="AM302">
            <v>3</v>
          </cell>
          <cell r="AN302">
            <v>3</v>
          </cell>
          <cell r="AO302">
            <v>3</v>
          </cell>
        </row>
        <row r="303">
          <cell r="E303" t="str">
            <v>PLRSB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1</v>
          </cell>
          <cell r="K303">
            <v>1</v>
          </cell>
          <cell r="L303">
            <v>1</v>
          </cell>
          <cell r="M303">
            <v>1</v>
          </cell>
          <cell r="N303">
            <v>60</v>
          </cell>
          <cell r="O303">
            <v>60</v>
          </cell>
          <cell r="P303">
            <v>60</v>
          </cell>
          <cell r="Q303">
            <v>30</v>
          </cell>
          <cell r="R303">
            <v>60</v>
          </cell>
          <cell r="S303">
            <v>60</v>
          </cell>
          <cell r="T303">
            <v>60</v>
          </cell>
          <cell r="U303">
            <v>30</v>
          </cell>
          <cell r="V303">
            <v>60</v>
          </cell>
          <cell r="W303">
            <v>60</v>
          </cell>
          <cell r="X303">
            <v>60</v>
          </cell>
          <cell r="Y303">
            <v>30</v>
          </cell>
          <cell r="Z303">
            <v>120</v>
          </cell>
          <cell r="AA303">
            <v>120</v>
          </cell>
          <cell r="AB303">
            <v>75</v>
          </cell>
          <cell r="AC303">
            <v>90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60</v>
          </cell>
          <cell r="AI303">
            <v>60</v>
          </cell>
          <cell r="AJ303">
            <v>51</v>
          </cell>
          <cell r="AK303">
            <v>36</v>
          </cell>
          <cell r="AL303">
            <v>3</v>
          </cell>
          <cell r="AM303">
            <v>3</v>
          </cell>
          <cell r="AN303">
            <v>3</v>
          </cell>
          <cell r="AO303">
            <v>3</v>
          </cell>
        </row>
        <row r="304">
          <cell r="E304" t="str">
            <v>PTAY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1</v>
          </cell>
          <cell r="K304">
            <v>1</v>
          </cell>
          <cell r="L304">
            <v>1</v>
          </cell>
          <cell r="M304">
            <v>1</v>
          </cell>
          <cell r="N304">
            <v>90</v>
          </cell>
          <cell r="O304">
            <v>90</v>
          </cell>
          <cell r="P304">
            <v>90</v>
          </cell>
          <cell r="Q304">
            <v>90</v>
          </cell>
          <cell r="R304">
            <v>0</v>
          </cell>
          <cell r="S304">
            <v>120</v>
          </cell>
          <cell r="T304">
            <v>120</v>
          </cell>
          <cell r="U304">
            <v>120</v>
          </cell>
          <cell r="V304">
            <v>180</v>
          </cell>
          <cell r="W304">
            <v>180</v>
          </cell>
          <cell r="X304">
            <v>90</v>
          </cell>
          <cell r="Y304">
            <v>90</v>
          </cell>
          <cell r="Z304">
            <v>120</v>
          </cell>
          <cell r="AA304">
            <v>120</v>
          </cell>
          <cell r="AB304">
            <v>120</v>
          </cell>
          <cell r="AC304">
            <v>120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78</v>
          </cell>
          <cell r="AI304">
            <v>102</v>
          </cell>
          <cell r="AJ304">
            <v>84</v>
          </cell>
          <cell r="AK304">
            <v>84</v>
          </cell>
          <cell r="AL304">
            <v>3</v>
          </cell>
          <cell r="AM304">
            <v>3</v>
          </cell>
          <cell r="AN304">
            <v>3</v>
          </cell>
          <cell r="AO304">
            <v>3</v>
          </cell>
        </row>
        <row r="305">
          <cell r="E305" t="str">
            <v>QM01</v>
          </cell>
          <cell r="F305" t="e">
            <v>#N/A</v>
          </cell>
          <cell r="G305" t="e">
            <v>#N/A</v>
          </cell>
          <cell r="H305">
            <v>99</v>
          </cell>
          <cell r="I305">
            <v>0</v>
          </cell>
          <cell r="J305" t="e">
            <v>#N/A</v>
          </cell>
          <cell r="K305" t="e">
            <v>#N/A</v>
          </cell>
          <cell r="L305">
            <v>0</v>
          </cell>
          <cell r="M305">
            <v>1</v>
          </cell>
          <cell r="N305">
            <v>0</v>
          </cell>
          <cell r="O305">
            <v>0</v>
          </cell>
          <cell r="P305">
            <v>0</v>
          </cell>
          <cell r="Q305">
            <v>15</v>
          </cell>
          <cell r="R305">
            <v>0</v>
          </cell>
          <cell r="S305">
            <v>0</v>
          </cell>
          <cell r="T305">
            <v>0</v>
          </cell>
          <cell r="U305">
            <v>20</v>
          </cell>
          <cell r="V305">
            <v>0</v>
          </cell>
          <cell r="W305">
            <v>0</v>
          </cell>
          <cell r="X305">
            <v>0</v>
          </cell>
          <cell r="Y305">
            <v>15</v>
          </cell>
          <cell r="Z305">
            <v>0</v>
          </cell>
          <cell r="AA305">
            <v>0</v>
          </cell>
          <cell r="AB305">
            <v>0</v>
          </cell>
          <cell r="AC305">
            <v>40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18</v>
          </cell>
          <cell r="AL305">
            <v>0</v>
          </cell>
          <cell r="AM305">
            <v>0</v>
          </cell>
          <cell r="AN305">
            <v>3</v>
          </cell>
          <cell r="AO305">
            <v>3</v>
          </cell>
        </row>
        <row r="306">
          <cell r="E306" t="str">
            <v>QM02</v>
          </cell>
          <cell r="F306" t="e">
            <v>#N/A</v>
          </cell>
          <cell r="G306" t="e">
            <v>#N/A</v>
          </cell>
          <cell r="H306" t="e">
            <v>#N/A</v>
          </cell>
          <cell r="I306">
            <v>0</v>
          </cell>
          <cell r="J306" t="e">
            <v>#N/A</v>
          </cell>
          <cell r="K306" t="e">
            <v>#N/A</v>
          </cell>
          <cell r="L306" t="e">
            <v>#N/A</v>
          </cell>
          <cell r="M306">
            <v>1</v>
          </cell>
          <cell r="N306">
            <v>0</v>
          </cell>
          <cell r="O306">
            <v>0</v>
          </cell>
          <cell r="P306">
            <v>0</v>
          </cell>
          <cell r="Q306">
            <v>90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90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/>
          <cell r="AH306">
            <v>0</v>
          </cell>
          <cell r="AI306">
            <v>0</v>
          </cell>
          <cell r="AJ306">
            <v>0</v>
          </cell>
          <cell r="AK306">
            <v>45</v>
          </cell>
          <cell r="AL306">
            <v>0</v>
          </cell>
          <cell r="AM306">
            <v>0</v>
          </cell>
          <cell r="AN306">
            <v>0</v>
          </cell>
          <cell r="AO306">
            <v>3</v>
          </cell>
        </row>
        <row r="307">
          <cell r="E307" t="str">
            <v>QM03</v>
          </cell>
          <cell r="F307" t="e">
            <v>#N/A</v>
          </cell>
          <cell r="G307" t="e">
            <v>#N/A</v>
          </cell>
          <cell r="H307" t="e">
            <v>#N/A</v>
          </cell>
          <cell r="I307">
            <v>0</v>
          </cell>
          <cell r="J307" t="e">
            <v>#N/A</v>
          </cell>
          <cell r="K307" t="e">
            <v>#N/A</v>
          </cell>
          <cell r="L307" t="e">
            <v>#N/A</v>
          </cell>
          <cell r="M307">
            <v>1</v>
          </cell>
          <cell r="N307">
            <v>0</v>
          </cell>
          <cell r="O307">
            <v>0</v>
          </cell>
          <cell r="P307">
            <v>0</v>
          </cell>
          <cell r="Q307">
            <v>60</v>
          </cell>
          <cell r="R307">
            <v>0</v>
          </cell>
          <cell r="S307">
            <v>0</v>
          </cell>
          <cell r="T307">
            <v>0</v>
          </cell>
          <cell r="U307">
            <v>60</v>
          </cell>
          <cell r="V307">
            <v>0</v>
          </cell>
          <cell r="W307">
            <v>0</v>
          </cell>
          <cell r="X307">
            <v>0</v>
          </cell>
          <cell r="Y307">
            <v>60</v>
          </cell>
          <cell r="Z307">
            <v>0</v>
          </cell>
          <cell r="AA307">
            <v>0</v>
          </cell>
          <cell r="AB307">
            <v>0</v>
          </cell>
          <cell r="AC307">
            <v>120</v>
          </cell>
          <cell r="AD307">
            <v>0</v>
          </cell>
          <cell r="AE307">
            <v>0</v>
          </cell>
          <cell r="AF307">
            <v>0</v>
          </cell>
          <cell r="AG307">
            <v>60</v>
          </cell>
          <cell r="AH307">
            <v>0</v>
          </cell>
          <cell r="AI307">
            <v>0</v>
          </cell>
          <cell r="AJ307">
            <v>0</v>
          </cell>
          <cell r="AK307">
            <v>72</v>
          </cell>
          <cell r="AL307">
            <v>0</v>
          </cell>
          <cell r="AM307">
            <v>0</v>
          </cell>
          <cell r="AN307">
            <v>0</v>
          </cell>
          <cell r="AO307">
            <v>3</v>
          </cell>
        </row>
        <row r="308">
          <cell r="E308" t="str">
            <v>QP01</v>
          </cell>
          <cell r="F308" t="e">
            <v>#N/A</v>
          </cell>
          <cell r="G308" t="e">
            <v>#N/A</v>
          </cell>
          <cell r="H308" t="e">
            <v>#N/A</v>
          </cell>
          <cell r="I308">
            <v>0</v>
          </cell>
          <cell r="J308" t="e">
            <v>#N/A</v>
          </cell>
          <cell r="K308" t="e">
            <v>#N/A</v>
          </cell>
          <cell r="L308" t="e">
            <v>#N/A</v>
          </cell>
          <cell r="M308">
            <v>1</v>
          </cell>
          <cell r="N308">
            <v>0</v>
          </cell>
          <cell r="O308">
            <v>0</v>
          </cell>
          <cell r="P308">
            <v>0</v>
          </cell>
          <cell r="Q308">
            <v>30</v>
          </cell>
          <cell r="R308">
            <v>0</v>
          </cell>
          <cell r="S308">
            <v>0</v>
          </cell>
          <cell r="T308">
            <v>0</v>
          </cell>
          <cell r="U308">
            <v>30</v>
          </cell>
          <cell r="V308">
            <v>0</v>
          </cell>
          <cell r="W308">
            <v>0</v>
          </cell>
          <cell r="X308">
            <v>0</v>
          </cell>
          <cell r="Y308">
            <v>30</v>
          </cell>
          <cell r="Z308">
            <v>0</v>
          </cell>
          <cell r="AA308">
            <v>0</v>
          </cell>
          <cell r="AB308">
            <v>0</v>
          </cell>
          <cell r="AC308">
            <v>60</v>
          </cell>
          <cell r="AD308">
            <v>0</v>
          </cell>
          <cell r="AE308">
            <v>0</v>
          </cell>
          <cell r="AF308">
            <v>0</v>
          </cell>
          <cell r="AG308">
            <v>60</v>
          </cell>
          <cell r="AH308">
            <v>0</v>
          </cell>
          <cell r="AI308">
            <v>0</v>
          </cell>
          <cell r="AJ308">
            <v>0</v>
          </cell>
          <cell r="AK308">
            <v>42</v>
          </cell>
          <cell r="AL308">
            <v>0</v>
          </cell>
          <cell r="AM308">
            <v>0</v>
          </cell>
          <cell r="AN308">
            <v>0</v>
          </cell>
          <cell r="AO308">
            <v>3</v>
          </cell>
        </row>
        <row r="309">
          <cell r="E309" t="str">
            <v>QP02</v>
          </cell>
          <cell r="F309" t="e">
            <v>#N/A</v>
          </cell>
          <cell r="G309" t="e">
            <v>#N/A</v>
          </cell>
          <cell r="H309" t="e">
            <v>#N/A</v>
          </cell>
          <cell r="I309">
            <v>0</v>
          </cell>
          <cell r="J309" t="e">
            <v>#N/A</v>
          </cell>
          <cell r="K309" t="e">
            <v>#N/A</v>
          </cell>
          <cell r="L309" t="e">
            <v>#N/A</v>
          </cell>
          <cell r="M309">
            <v>1</v>
          </cell>
          <cell r="N309">
            <v>0</v>
          </cell>
          <cell r="O309">
            <v>0</v>
          </cell>
          <cell r="P309">
            <v>0</v>
          </cell>
          <cell r="Q309">
            <v>20</v>
          </cell>
          <cell r="R309">
            <v>0</v>
          </cell>
          <cell r="S309">
            <v>0</v>
          </cell>
          <cell r="T309">
            <v>0</v>
          </cell>
          <cell r="U309">
            <v>20</v>
          </cell>
          <cell r="V309">
            <v>0</v>
          </cell>
          <cell r="W309">
            <v>0</v>
          </cell>
          <cell r="X309">
            <v>0</v>
          </cell>
          <cell r="Y309">
            <v>20</v>
          </cell>
          <cell r="Z309">
            <v>0</v>
          </cell>
          <cell r="AA309">
            <v>0</v>
          </cell>
          <cell r="AB309">
            <v>0</v>
          </cell>
          <cell r="AC309">
            <v>45</v>
          </cell>
          <cell r="AD309">
            <v>0</v>
          </cell>
          <cell r="AE309">
            <v>0</v>
          </cell>
          <cell r="AF309">
            <v>0</v>
          </cell>
          <cell r="AG309">
            <v>60</v>
          </cell>
          <cell r="AH309">
            <v>0</v>
          </cell>
          <cell r="AI309">
            <v>0</v>
          </cell>
          <cell r="AJ309">
            <v>0</v>
          </cell>
          <cell r="AK309">
            <v>33</v>
          </cell>
          <cell r="AL309">
            <v>0</v>
          </cell>
          <cell r="AM309">
            <v>0</v>
          </cell>
          <cell r="AN309">
            <v>0</v>
          </cell>
          <cell r="AO309">
            <v>3</v>
          </cell>
        </row>
        <row r="310">
          <cell r="E310" t="str">
            <v>QS_1</v>
          </cell>
          <cell r="F310" t="e">
            <v>#N/A</v>
          </cell>
          <cell r="G310" t="e">
            <v>#N/A</v>
          </cell>
          <cell r="H310" t="e">
            <v>#N/A</v>
          </cell>
          <cell r="I310">
            <v>0</v>
          </cell>
          <cell r="J310" t="e">
            <v>#N/A</v>
          </cell>
          <cell r="K310" t="e">
            <v>#N/A</v>
          </cell>
          <cell r="L310" t="e">
            <v>#N/A</v>
          </cell>
          <cell r="M310">
            <v>1</v>
          </cell>
          <cell r="N310">
            <v>0</v>
          </cell>
          <cell r="O310">
            <v>0</v>
          </cell>
          <cell r="P310">
            <v>0</v>
          </cell>
          <cell r="Q310">
            <v>10</v>
          </cell>
          <cell r="R310">
            <v>0</v>
          </cell>
          <cell r="S310">
            <v>0</v>
          </cell>
          <cell r="T310">
            <v>0</v>
          </cell>
          <cell r="U310">
            <v>15</v>
          </cell>
          <cell r="V310">
            <v>0</v>
          </cell>
          <cell r="W310">
            <v>0</v>
          </cell>
          <cell r="X310">
            <v>0</v>
          </cell>
          <cell r="Y310">
            <v>10</v>
          </cell>
          <cell r="Z310">
            <v>0</v>
          </cell>
          <cell r="AA310">
            <v>0</v>
          </cell>
          <cell r="AB310">
            <v>0</v>
          </cell>
          <cell r="AC310">
            <v>30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13</v>
          </cell>
          <cell r="AL310">
            <v>0</v>
          </cell>
          <cell r="AM310">
            <v>0</v>
          </cell>
          <cell r="AN310">
            <v>0</v>
          </cell>
          <cell r="AO310">
            <v>3</v>
          </cell>
        </row>
        <row r="311">
          <cell r="E311" t="str">
            <v>QS01</v>
          </cell>
          <cell r="F311" t="e">
            <v>#N/A</v>
          </cell>
          <cell r="G311" t="e">
            <v>#N/A</v>
          </cell>
          <cell r="H311">
            <v>99</v>
          </cell>
          <cell r="I311">
            <v>99</v>
          </cell>
          <cell r="J311" t="e">
            <v>#N/A</v>
          </cell>
          <cell r="K311" t="e">
            <v>#N/A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3</v>
          </cell>
          <cell r="AO311">
            <v>3</v>
          </cell>
        </row>
        <row r="312">
          <cell r="E312" t="str">
            <v>QS02</v>
          </cell>
          <cell r="F312" t="e">
            <v>#N/A</v>
          </cell>
          <cell r="G312" t="e">
            <v>#N/A</v>
          </cell>
          <cell r="H312" t="e">
            <v>#N/A</v>
          </cell>
          <cell r="I312">
            <v>0</v>
          </cell>
          <cell r="J312" t="e">
            <v>#N/A</v>
          </cell>
          <cell r="K312" t="e">
            <v>#N/A</v>
          </cell>
          <cell r="L312" t="e">
            <v>#N/A</v>
          </cell>
          <cell r="M312">
            <v>1</v>
          </cell>
          <cell r="N312">
            <v>0</v>
          </cell>
          <cell r="O312">
            <v>0</v>
          </cell>
          <cell r="P312">
            <v>0</v>
          </cell>
          <cell r="Q312">
            <v>20</v>
          </cell>
          <cell r="R312">
            <v>0</v>
          </cell>
          <cell r="S312">
            <v>0</v>
          </cell>
          <cell r="T312">
            <v>0</v>
          </cell>
          <cell r="U312">
            <v>20</v>
          </cell>
          <cell r="V312">
            <v>0</v>
          </cell>
          <cell r="W312">
            <v>0</v>
          </cell>
          <cell r="X312">
            <v>0</v>
          </cell>
          <cell r="Y312">
            <v>20</v>
          </cell>
          <cell r="Z312">
            <v>0</v>
          </cell>
          <cell r="AA312">
            <v>0</v>
          </cell>
          <cell r="AB312">
            <v>0</v>
          </cell>
          <cell r="AC312">
            <v>45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21</v>
          </cell>
          <cell r="AL312">
            <v>0</v>
          </cell>
          <cell r="AM312">
            <v>0</v>
          </cell>
          <cell r="AN312">
            <v>0</v>
          </cell>
          <cell r="AO312">
            <v>3</v>
          </cell>
        </row>
        <row r="313">
          <cell r="E313" t="str">
            <v>QS03</v>
          </cell>
          <cell r="F313" t="e">
            <v>#N/A</v>
          </cell>
          <cell r="G313" t="e">
            <v>#N/A</v>
          </cell>
          <cell r="H313" t="e">
            <v>#N/A</v>
          </cell>
          <cell r="I313">
            <v>0</v>
          </cell>
          <cell r="J313" t="e">
            <v>#N/A</v>
          </cell>
          <cell r="K313" t="e">
            <v>#N/A</v>
          </cell>
          <cell r="L313" t="e">
            <v>#N/A</v>
          </cell>
          <cell r="M313">
            <v>1</v>
          </cell>
          <cell r="N313">
            <v>0</v>
          </cell>
          <cell r="O313">
            <v>0</v>
          </cell>
          <cell r="P313">
            <v>0</v>
          </cell>
          <cell r="Q313">
            <v>11</v>
          </cell>
          <cell r="R313">
            <v>0</v>
          </cell>
          <cell r="S313">
            <v>0</v>
          </cell>
          <cell r="T313">
            <v>0</v>
          </cell>
          <cell r="U313">
            <v>11</v>
          </cell>
          <cell r="V313">
            <v>0</v>
          </cell>
          <cell r="W313">
            <v>0</v>
          </cell>
          <cell r="X313">
            <v>0</v>
          </cell>
          <cell r="Y313">
            <v>11</v>
          </cell>
          <cell r="Z313">
            <v>0</v>
          </cell>
          <cell r="AA313">
            <v>0</v>
          </cell>
          <cell r="AB313">
            <v>0</v>
          </cell>
          <cell r="AC313">
            <v>26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11.8</v>
          </cell>
          <cell r="AL313">
            <v>0</v>
          </cell>
          <cell r="AM313">
            <v>0</v>
          </cell>
          <cell r="AN313">
            <v>0</v>
          </cell>
          <cell r="AO313">
            <v>3</v>
          </cell>
        </row>
        <row r="314">
          <cell r="E314" t="str">
            <v>QS04A</v>
          </cell>
          <cell r="F314" t="e">
            <v>#N/A</v>
          </cell>
          <cell r="G314" t="e">
            <v>#N/A</v>
          </cell>
          <cell r="H314" t="e">
            <v>#N/A</v>
          </cell>
          <cell r="I314">
            <v>0</v>
          </cell>
          <cell r="J314" t="e">
            <v>#N/A</v>
          </cell>
          <cell r="K314" t="e">
            <v>#N/A</v>
          </cell>
          <cell r="L314" t="e">
            <v>#N/A</v>
          </cell>
          <cell r="M314">
            <v>1</v>
          </cell>
          <cell r="N314">
            <v>0</v>
          </cell>
          <cell r="O314">
            <v>0</v>
          </cell>
          <cell r="P314">
            <v>0</v>
          </cell>
          <cell r="Q314">
            <v>20</v>
          </cell>
          <cell r="R314">
            <v>0</v>
          </cell>
          <cell r="S314">
            <v>0</v>
          </cell>
          <cell r="T314">
            <v>0</v>
          </cell>
          <cell r="U314">
            <v>25</v>
          </cell>
          <cell r="V314">
            <v>0</v>
          </cell>
          <cell r="W314">
            <v>0</v>
          </cell>
          <cell r="X314">
            <v>0</v>
          </cell>
          <cell r="Y314">
            <v>20</v>
          </cell>
          <cell r="Z314">
            <v>0</v>
          </cell>
          <cell r="AA314">
            <v>0</v>
          </cell>
          <cell r="AB314">
            <v>0</v>
          </cell>
          <cell r="AC314">
            <v>57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24.4</v>
          </cell>
          <cell r="AL314">
            <v>0</v>
          </cell>
          <cell r="AM314">
            <v>0</v>
          </cell>
          <cell r="AN314">
            <v>0</v>
          </cell>
          <cell r="AO314">
            <v>3</v>
          </cell>
        </row>
        <row r="315">
          <cell r="E315" t="str">
            <v>QS04B</v>
          </cell>
          <cell r="F315" t="e">
            <v>#N/A</v>
          </cell>
          <cell r="G315" t="e">
            <v>#N/A</v>
          </cell>
          <cell r="H315" t="e">
            <v>#N/A</v>
          </cell>
          <cell r="I315">
            <v>0</v>
          </cell>
          <cell r="J315" t="e">
            <v>#N/A</v>
          </cell>
          <cell r="K315" t="e">
            <v>#N/A</v>
          </cell>
          <cell r="L315" t="e">
            <v>#N/A</v>
          </cell>
          <cell r="M315">
            <v>1</v>
          </cell>
          <cell r="N315">
            <v>0</v>
          </cell>
          <cell r="O315">
            <v>0</v>
          </cell>
          <cell r="P315">
            <v>0</v>
          </cell>
          <cell r="Q315">
            <v>20</v>
          </cell>
          <cell r="R315">
            <v>0</v>
          </cell>
          <cell r="S315">
            <v>0</v>
          </cell>
          <cell r="T315">
            <v>0</v>
          </cell>
          <cell r="U315">
            <v>20</v>
          </cell>
          <cell r="V315">
            <v>0</v>
          </cell>
          <cell r="W315">
            <v>0</v>
          </cell>
          <cell r="X315">
            <v>0</v>
          </cell>
          <cell r="Y315">
            <v>20</v>
          </cell>
          <cell r="Z315">
            <v>0</v>
          </cell>
          <cell r="AA315">
            <v>0</v>
          </cell>
          <cell r="AB315">
            <v>0</v>
          </cell>
          <cell r="AC315">
            <v>60</v>
          </cell>
          <cell r="AD315">
            <v>0</v>
          </cell>
          <cell r="AE315">
            <v>0</v>
          </cell>
          <cell r="AF315">
            <v>0</v>
          </cell>
          <cell r="AG315">
            <v>60</v>
          </cell>
          <cell r="AH315">
            <v>0</v>
          </cell>
          <cell r="AI315">
            <v>0</v>
          </cell>
          <cell r="AJ315">
            <v>0</v>
          </cell>
          <cell r="AK315">
            <v>36</v>
          </cell>
          <cell r="AL315">
            <v>0</v>
          </cell>
          <cell r="AM315">
            <v>0</v>
          </cell>
          <cell r="AN315">
            <v>0</v>
          </cell>
          <cell r="AO315">
            <v>3</v>
          </cell>
        </row>
        <row r="316">
          <cell r="E316" t="str">
            <v>QS05A</v>
          </cell>
          <cell r="F316" t="e">
            <v>#N/A</v>
          </cell>
          <cell r="G316" t="e">
            <v>#N/A</v>
          </cell>
          <cell r="H316" t="e">
            <v>#N/A</v>
          </cell>
          <cell r="I316">
            <v>0</v>
          </cell>
          <cell r="J316" t="e">
            <v>#N/A</v>
          </cell>
          <cell r="K316" t="e">
            <v>#N/A</v>
          </cell>
          <cell r="L316" t="e">
            <v>#N/A</v>
          </cell>
          <cell r="M316">
            <v>1</v>
          </cell>
          <cell r="N316">
            <v>0</v>
          </cell>
          <cell r="O316">
            <v>0</v>
          </cell>
          <cell r="P316">
            <v>0</v>
          </cell>
          <cell r="Q316">
            <v>20</v>
          </cell>
          <cell r="R316">
            <v>0</v>
          </cell>
          <cell r="S316">
            <v>0</v>
          </cell>
          <cell r="T316">
            <v>0</v>
          </cell>
          <cell r="U316">
            <v>25</v>
          </cell>
          <cell r="V316">
            <v>0</v>
          </cell>
          <cell r="W316">
            <v>0</v>
          </cell>
          <cell r="X316">
            <v>0</v>
          </cell>
          <cell r="Y316">
            <v>20</v>
          </cell>
          <cell r="Z316">
            <v>0</v>
          </cell>
          <cell r="AA316">
            <v>0</v>
          </cell>
          <cell r="AB316">
            <v>0</v>
          </cell>
          <cell r="AC316">
            <v>57</v>
          </cell>
          <cell r="AD316">
            <v>0</v>
          </cell>
          <cell r="AE316">
            <v>0</v>
          </cell>
          <cell r="AF316">
            <v>0</v>
          </cell>
          <cell r="AG316">
            <v>60</v>
          </cell>
          <cell r="AH316">
            <v>0</v>
          </cell>
          <cell r="AI316">
            <v>0</v>
          </cell>
          <cell r="AJ316">
            <v>0</v>
          </cell>
          <cell r="AK316">
            <v>36.4</v>
          </cell>
          <cell r="AL316">
            <v>0</v>
          </cell>
          <cell r="AM316">
            <v>0</v>
          </cell>
          <cell r="AN316">
            <v>0</v>
          </cell>
          <cell r="AO316">
            <v>3</v>
          </cell>
        </row>
        <row r="317">
          <cell r="E317" t="str">
            <v>QS05B</v>
          </cell>
          <cell r="F317" t="e">
            <v>#N/A</v>
          </cell>
          <cell r="G317" t="e">
            <v>#N/A</v>
          </cell>
          <cell r="H317" t="e">
            <v>#N/A</v>
          </cell>
          <cell r="I317">
            <v>0</v>
          </cell>
          <cell r="J317" t="e">
            <v>#N/A</v>
          </cell>
          <cell r="K317" t="e">
            <v>#N/A</v>
          </cell>
          <cell r="L317" t="e">
            <v>#N/A</v>
          </cell>
          <cell r="M317">
            <v>1</v>
          </cell>
          <cell r="N317">
            <v>0</v>
          </cell>
          <cell r="O317">
            <v>0</v>
          </cell>
          <cell r="P317">
            <v>0</v>
          </cell>
          <cell r="Q317">
            <v>30</v>
          </cell>
          <cell r="R317">
            <v>0</v>
          </cell>
          <cell r="S317">
            <v>0</v>
          </cell>
          <cell r="T317">
            <v>0</v>
          </cell>
          <cell r="U317">
            <v>30</v>
          </cell>
          <cell r="V317">
            <v>0</v>
          </cell>
          <cell r="W317">
            <v>0</v>
          </cell>
          <cell r="X317">
            <v>0</v>
          </cell>
          <cell r="Y317">
            <v>30</v>
          </cell>
          <cell r="Z317">
            <v>0</v>
          </cell>
          <cell r="AA317">
            <v>0</v>
          </cell>
          <cell r="AB317">
            <v>0</v>
          </cell>
          <cell r="AC317">
            <v>60</v>
          </cell>
          <cell r="AD317">
            <v>0</v>
          </cell>
          <cell r="AE317">
            <v>0</v>
          </cell>
          <cell r="AF317">
            <v>0</v>
          </cell>
          <cell r="AG317">
            <v>60</v>
          </cell>
          <cell r="AH317">
            <v>0</v>
          </cell>
          <cell r="AI317">
            <v>0</v>
          </cell>
          <cell r="AJ317">
            <v>0</v>
          </cell>
          <cell r="AK317">
            <v>42</v>
          </cell>
          <cell r="AL317">
            <v>0</v>
          </cell>
          <cell r="AM317">
            <v>0</v>
          </cell>
          <cell r="AN317">
            <v>0</v>
          </cell>
          <cell r="AO317">
            <v>3</v>
          </cell>
        </row>
        <row r="318">
          <cell r="E318" t="str">
            <v>QS06</v>
          </cell>
          <cell r="F318" t="e">
            <v>#N/A</v>
          </cell>
          <cell r="G318" t="e">
            <v>#N/A</v>
          </cell>
          <cell r="H318" t="e">
            <v>#N/A</v>
          </cell>
          <cell r="I318">
            <v>0</v>
          </cell>
          <cell r="J318" t="e">
            <v>#N/A</v>
          </cell>
          <cell r="K318" t="e">
            <v>#N/A</v>
          </cell>
          <cell r="L318" t="e">
            <v>#N/A</v>
          </cell>
          <cell r="M318">
            <v>1</v>
          </cell>
          <cell r="N318">
            <v>0</v>
          </cell>
          <cell r="O318">
            <v>0</v>
          </cell>
          <cell r="P318">
            <v>0</v>
          </cell>
          <cell r="Q318">
            <v>15</v>
          </cell>
          <cell r="R318">
            <v>0</v>
          </cell>
          <cell r="S318">
            <v>0</v>
          </cell>
          <cell r="T318">
            <v>0</v>
          </cell>
          <cell r="U318">
            <v>15</v>
          </cell>
          <cell r="V318">
            <v>0</v>
          </cell>
          <cell r="W318">
            <v>0</v>
          </cell>
          <cell r="X318">
            <v>0</v>
          </cell>
          <cell r="Y318">
            <v>15</v>
          </cell>
          <cell r="Z318">
            <v>0</v>
          </cell>
          <cell r="AA318">
            <v>0</v>
          </cell>
          <cell r="AB318">
            <v>0</v>
          </cell>
          <cell r="AC318">
            <v>35</v>
          </cell>
          <cell r="AD318">
            <v>0</v>
          </cell>
          <cell r="AE318">
            <v>0</v>
          </cell>
          <cell r="AF318">
            <v>0</v>
          </cell>
          <cell r="AG318">
            <v>60</v>
          </cell>
          <cell r="AH318">
            <v>0</v>
          </cell>
          <cell r="AI318">
            <v>0</v>
          </cell>
          <cell r="AJ318">
            <v>0</v>
          </cell>
          <cell r="AK318">
            <v>28</v>
          </cell>
          <cell r="AL318">
            <v>0</v>
          </cell>
          <cell r="AM318">
            <v>0</v>
          </cell>
          <cell r="AN318">
            <v>0</v>
          </cell>
          <cell r="AO318">
            <v>3</v>
          </cell>
        </row>
        <row r="319">
          <cell r="E319" t="str">
            <v>QS07</v>
          </cell>
          <cell r="F319" t="e">
            <v>#N/A</v>
          </cell>
          <cell r="G319" t="e">
            <v>#N/A</v>
          </cell>
          <cell r="H319" t="e">
            <v>#N/A</v>
          </cell>
          <cell r="I319">
            <v>99</v>
          </cell>
          <cell r="J319" t="e">
            <v>#N/A</v>
          </cell>
          <cell r="K319" t="e">
            <v>#N/A</v>
          </cell>
          <cell r="L319" t="e">
            <v>#N/A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/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3</v>
          </cell>
        </row>
        <row r="320">
          <cell r="E320" t="str">
            <v>QS08</v>
          </cell>
          <cell r="F320" t="e">
            <v>#N/A</v>
          </cell>
          <cell r="G320" t="e">
            <v>#N/A</v>
          </cell>
          <cell r="H320" t="e">
            <v>#N/A</v>
          </cell>
          <cell r="I320">
            <v>0</v>
          </cell>
          <cell r="J320" t="e">
            <v>#N/A</v>
          </cell>
          <cell r="K320" t="e">
            <v>#N/A</v>
          </cell>
          <cell r="L320" t="e">
            <v>#N/A</v>
          </cell>
          <cell r="M320">
            <v>1</v>
          </cell>
          <cell r="N320">
            <v>0</v>
          </cell>
          <cell r="O320">
            <v>0</v>
          </cell>
          <cell r="P320">
            <v>0</v>
          </cell>
          <cell r="Q320">
            <v>20</v>
          </cell>
          <cell r="R320">
            <v>0</v>
          </cell>
          <cell r="S320">
            <v>0</v>
          </cell>
          <cell r="T320">
            <v>0</v>
          </cell>
          <cell r="U320">
            <v>20</v>
          </cell>
          <cell r="V320">
            <v>0</v>
          </cell>
          <cell r="W320">
            <v>0</v>
          </cell>
          <cell r="X320">
            <v>0</v>
          </cell>
          <cell r="Y320">
            <v>20</v>
          </cell>
          <cell r="Z320">
            <v>0</v>
          </cell>
          <cell r="AA320">
            <v>0</v>
          </cell>
          <cell r="AB320">
            <v>0</v>
          </cell>
          <cell r="AC320">
            <v>45</v>
          </cell>
          <cell r="AD320">
            <v>0</v>
          </cell>
          <cell r="AE320">
            <v>0</v>
          </cell>
          <cell r="AF320">
            <v>0</v>
          </cell>
          <cell r="AG320">
            <v>60</v>
          </cell>
          <cell r="AH320">
            <v>0</v>
          </cell>
          <cell r="AI320">
            <v>0</v>
          </cell>
          <cell r="AJ320">
            <v>0</v>
          </cell>
          <cell r="AK320">
            <v>33</v>
          </cell>
          <cell r="AL320">
            <v>0</v>
          </cell>
          <cell r="AM320">
            <v>0</v>
          </cell>
          <cell r="AN320">
            <v>0</v>
          </cell>
          <cell r="AO320">
            <v>3</v>
          </cell>
        </row>
        <row r="321">
          <cell r="E321" t="str">
            <v>QS10</v>
          </cell>
          <cell r="F321" t="e">
            <v>#N/A</v>
          </cell>
          <cell r="G321" t="e">
            <v>#N/A</v>
          </cell>
          <cell r="H321" t="e">
            <v>#N/A</v>
          </cell>
          <cell r="I321">
            <v>0</v>
          </cell>
          <cell r="J321" t="e">
            <v>#N/A</v>
          </cell>
          <cell r="K321" t="e">
            <v>#N/A</v>
          </cell>
          <cell r="L321" t="e">
            <v>#N/A</v>
          </cell>
          <cell r="M321">
            <v>1</v>
          </cell>
          <cell r="N321">
            <v>0</v>
          </cell>
          <cell r="O321">
            <v>0</v>
          </cell>
          <cell r="P321">
            <v>0</v>
          </cell>
          <cell r="Q321">
            <v>20</v>
          </cell>
          <cell r="R321">
            <v>0</v>
          </cell>
          <cell r="S321">
            <v>0</v>
          </cell>
          <cell r="T321">
            <v>0</v>
          </cell>
          <cell r="U321">
            <v>20</v>
          </cell>
          <cell r="V321">
            <v>0</v>
          </cell>
          <cell r="W321">
            <v>0</v>
          </cell>
          <cell r="X321">
            <v>0</v>
          </cell>
          <cell r="Y321">
            <v>20</v>
          </cell>
          <cell r="Z321">
            <v>0</v>
          </cell>
          <cell r="AA321">
            <v>0</v>
          </cell>
          <cell r="AB321">
            <v>0</v>
          </cell>
          <cell r="AC321">
            <v>45</v>
          </cell>
          <cell r="AD321">
            <v>0</v>
          </cell>
          <cell r="AE321">
            <v>0</v>
          </cell>
          <cell r="AF321">
            <v>0</v>
          </cell>
          <cell r="AG321">
            <v>60</v>
          </cell>
          <cell r="AH321">
            <v>0</v>
          </cell>
          <cell r="AI321">
            <v>0</v>
          </cell>
          <cell r="AJ321">
            <v>0</v>
          </cell>
          <cell r="AK321">
            <v>33</v>
          </cell>
          <cell r="AL321">
            <v>0</v>
          </cell>
          <cell r="AM321">
            <v>0</v>
          </cell>
          <cell r="AN321">
            <v>0</v>
          </cell>
          <cell r="AO321">
            <v>3</v>
          </cell>
        </row>
        <row r="322">
          <cell r="E322" t="str">
            <v>QS11</v>
          </cell>
          <cell r="F322" t="e">
            <v>#N/A</v>
          </cell>
          <cell r="G322" t="e">
            <v>#N/A</v>
          </cell>
          <cell r="H322" t="e">
            <v>#N/A</v>
          </cell>
          <cell r="I322">
            <v>0</v>
          </cell>
          <cell r="J322" t="e">
            <v>#N/A</v>
          </cell>
          <cell r="K322" t="e">
            <v>#N/A</v>
          </cell>
          <cell r="L322" t="e">
            <v>#N/A</v>
          </cell>
          <cell r="M322">
            <v>1</v>
          </cell>
          <cell r="N322">
            <v>0</v>
          </cell>
          <cell r="O322">
            <v>0</v>
          </cell>
          <cell r="P322">
            <v>0</v>
          </cell>
          <cell r="Q322">
            <v>30</v>
          </cell>
          <cell r="R322">
            <v>0</v>
          </cell>
          <cell r="S322">
            <v>0</v>
          </cell>
          <cell r="T322">
            <v>0</v>
          </cell>
          <cell r="U322">
            <v>30</v>
          </cell>
          <cell r="V322">
            <v>0</v>
          </cell>
          <cell r="W322">
            <v>0</v>
          </cell>
          <cell r="X322">
            <v>0</v>
          </cell>
          <cell r="Y322">
            <v>30</v>
          </cell>
          <cell r="Z322">
            <v>0</v>
          </cell>
          <cell r="AA322">
            <v>0</v>
          </cell>
          <cell r="AB322">
            <v>0</v>
          </cell>
          <cell r="AC322">
            <v>60</v>
          </cell>
          <cell r="AD322">
            <v>0</v>
          </cell>
          <cell r="AE322">
            <v>0</v>
          </cell>
          <cell r="AF322">
            <v>0</v>
          </cell>
          <cell r="AG322">
            <v>60</v>
          </cell>
          <cell r="AH322">
            <v>0</v>
          </cell>
          <cell r="AI322">
            <v>0</v>
          </cell>
          <cell r="AJ322">
            <v>0</v>
          </cell>
          <cell r="AK322">
            <v>42</v>
          </cell>
          <cell r="AL322">
            <v>0</v>
          </cell>
          <cell r="AM322">
            <v>0</v>
          </cell>
          <cell r="AN322">
            <v>0</v>
          </cell>
          <cell r="AO322">
            <v>3</v>
          </cell>
        </row>
        <row r="323">
          <cell r="E323" t="str">
            <v>QS12</v>
          </cell>
          <cell r="F323" t="e">
            <v>#N/A</v>
          </cell>
          <cell r="G323" t="e">
            <v>#N/A</v>
          </cell>
          <cell r="H323" t="e">
            <v>#N/A</v>
          </cell>
          <cell r="I323">
            <v>0</v>
          </cell>
          <cell r="J323" t="e">
            <v>#N/A</v>
          </cell>
          <cell r="K323" t="e">
            <v>#N/A</v>
          </cell>
          <cell r="L323" t="e">
            <v>#N/A</v>
          </cell>
          <cell r="M323">
            <v>1</v>
          </cell>
          <cell r="N323">
            <v>0</v>
          </cell>
          <cell r="O323">
            <v>0</v>
          </cell>
          <cell r="P323">
            <v>0</v>
          </cell>
          <cell r="Q323">
            <v>18</v>
          </cell>
          <cell r="R323">
            <v>0</v>
          </cell>
          <cell r="S323">
            <v>0</v>
          </cell>
          <cell r="T323">
            <v>0</v>
          </cell>
          <cell r="U323">
            <v>18</v>
          </cell>
          <cell r="V323">
            <v>0</v>
          </cell>
          <cell r="W323">
            <v>0</v>
          </cell>
          <cell r="X323">
            <v>0</v>
          </cell>
          <cell r="Y323">
            <v>18</v>
          </cell>
          <cell r="Z323">
            <v>0</v>
          </cell>
          <cell r="AA323">
            <v>0</v>
          </cell>
          <cell r="AB323">
            <v>0</v>
          </cell>
          <cell r="AC323">
            <v>40</v>
          </cell>
          <cell r="AD323">
            <v>0</v>
          </cell>
          <cell r="AE323">
            <v>0</v>
          </cell>
          <cell r="AF323">
            <v>0</v>
          </cell>
          <cell r="AG323">
            <v>60</v>
          </cell>
          <cell r="AH323">
            <v>0</v>
          </cell>
          <cell r="AI323">
            <v>0</v>
          </cell>
          <cell r="AJ323">
            <v>0</v>
          </cell>
          <cell r="AK323">
            <v>30.8</v>
          </cell>
          <cell r="AL323">
            <v>0</v>
          </cell>
          <cell r="AM323">
            <v>0</v>
          </cell>
          <cell r="AN323">
            <v>0</v>
          </cell>
          <cell r="AO323">
            <v>3</v>
          </cell>
        </row>
        <row r="324">
          <cell r="E324" t="str">
            <v>QS23</v>
          </cell>
          <cell r="F324" t="e">
            <v>#N/A</v>
          </cell>
          <cell r="G324" t="e">
            <v>#N/A</v>
          </cell>
          <cell r="H324" t="e">
            <v>#N/A</v>
          </cell>
          <cell r="I324">
            <v>0</v>
          </cell>
          <cell r="J324" t="e">
            <v>#N/A</v>
          </cell>
          <cell r="K324" t="e">
            <v>#N/A</v>
          </cell>
          <cell r="L324" t="e">
            <v>#N/A</v>
          </cell>
          <cell r="M324">
            <v>1</v>
          </cell>
          <cell r="N324">
            <v>0</v>
          </cell>
          <cell r="O324">
            <v>0</v>
          </cell>
          <cell r="P324">
            <v>0</v>
          </cell>
          <cell r="Q324">
            <v>15</v>
          </cell>
          <cell r="R324">
            <v>0</v>
          </cell>
          <cell r="S324">
            <v>0</v>
          </cell>
          <cell r="T324">
            <v>0</v>
          </cell>
          <cell r="U324">
            <v>15</v>
          </cell>
          <cell r="V324">
            <v>0</v>
          </cell>
          <cell r="W324">
            <v>0</v>
          </cell>
          <cell r="X324">
            <v>0</v>
          </cell>
          <cell r="Y324">
            <v>15</v>
          </cell>
          <cell r="Z324">
            <v>0</v>
          </cell>
          <cell r="AA324">
            <v>0</v>
          </cell>
          <cell r="AB324">
            <v>0</v>
          </cell>
          <cell r="AC324">
            <v>30</v>
          </cell>
          <cell r="AD324">
            <v>0</v>
          </cell>
          <cell r="AE324">
            <v>0</v>
          </cell>
          <cell r="AF324">
            <v>0</v>
          </cell>
          <cell r="AG324">
            <v>60</v>
          </cell>
          <cell r="AH324">
            <v>0</v>
          </cell>
          <cell r="AI324">
            <v>0</v>
          </cell>
          <cell r="AJ324">
            <v>0</v>
          </cell>
          <cell r="AK324">
            <v>27</v>
          </cell>
          <cell r="AL324">
            <v>0</v>
          </cell>
          <cell r="AM324">
            <v>0</v>
          </cell>
          <cell r="AN324">
            <v>0</v>
          </cell>
          <cell r="AO324">
            <v>3</v>
          </cell>
        </row>
        <row r="325">
          <cell r="E325" t="str">
            <v>QS29</v>
          </cell>
          <cell r="F325" t="e">
            <v>#N/A</v>
          </cell>
          <cell r="G325" t="e">
            <v>#N/A</v>
          </cell>
          <cell r="H325" t="e">
            <v>#N/A</v>
          </cell>
          <cell r="I325">
            <v>0</v>
          </cell>
          <cell r="J325" t="e">
            <v>#N/A</v>
          </cell>
          <cell r="K325" t="e">
            <v>#N/A</v>
          </cell>
          <cell r="L325" t="e">
            <v>#N/A</v>
          </cell>
          <cell r="M325">
            <v>1</v>
          </cell>
          <cell r="N325">
            <v>0</v>
          </cell>
          <cell r="O325">
            <v>0</v>
          </cell>
          <cell r="P325">
            <v>0</v>
          </cell>
          <cell r="Q325">
            <v>10</v>
          </cell>
          <cell r="R325">
            <v>0</v>
          </cell>
          <cell r="S325">
            <v>0</v>
          </cell>
          <cell r="T325">
            <v>0</v>
          </cell>
          <cell r="U325">
            <v>15</v>
          </cell>
          <cell r="V325">
            <v>0</v>
          </cell>
          <cell r="W325">
            <v>0</v>
          </cell>
          <cell r="X325">
            <v>0</v>
          </cell>
          <cell r="Y325">
            <v>10</v>
          </cell>
          <cell r="Z325">
            <v>0</v>
          </cell>
          <cell r="AA325">
            <v>0</v>
          </cell>
          <cell r="AB325">
            <v>0</v>
          </cell>
          <cell r="AC325">
            <v>30</v>
          </cell>
          <cell r="AD325">
            <v>0</v>
          </cell>
          <cell r="AE325">
            <v>0</v>
          </cell>
          <cell r="AF325">
            <v>0</v>
          </cell>
          <cell r="AG325">
            <v>60</v>
          </cell>
          <cell r="AH325">
            <v>0</v>
          </cell>
          <cell r="AI325">
            <v>0</v>
          </cell>
          <cell r="AJ325">
            <v>0</v>
          </cell>
          <cell r="AK325">
            <v>25</v>
          </cell>
          <cell r="AL325">
            <v>0</v>
          </cell>
          <cell r="AM325">
            <v>0</v>
          </cell>
          <cell r="AN325">
            <v>0</v>
          </cell>
          <cell r="AO325">
            <v>3</v>
          </cell>
        </row>
        <row r="326">
          <cell r="E326" t="str">
            <v>QS50A</v>
          </cell>
          <cell r="F326" t="e">
            <v>#N/A</v>
          </cell>
          <cell r="G326" t="e">
            <v>#N/A</v>
          </cell>
          <cell r="H326">
            <v>0</v>
          </cell>
          <cell r="I326">
            <v>0</v>
          </cell>
          <cell r="J326" t="e">
            <v>#N/A</v>
          </cell>
          <cell r="K326" t="e">
            <v>#N/A</v>
          </cell>
          <cell r="L326">
            <v>1</v>
          </cell>
          <cell r="M326">
            <v>1</v>
          </cell>
          <cell r="N326">
            <v>0</v>
          </cell>
          <cell r="O326">
            <v>0</v>
          </cell>
          <cell r="P326">
            <v>10</v>
          </cell>
          <cell r="Q326">
            <v>10</v>
          </cell>
          <cell r="R326">
            <v>0</v>
          </cell>
          <cell r="S326">
            <v>0</v>
          </cell>
          <cell r="T326">
            <v>15</v>
          </cell>
          <cell r="U326">
            <v>15</v>
          </cell>
          <cell r="V326">
            <v>0</v>
          </cell>
          <cell r="W326">
            <v>0</v>
          </cell>
          <cell r="X326">
            <v>10</v>
          </cell>
          <cell r="Y326">
            <v>10</v>
          </cell>
          <cell r="Z326">
            <v>0</v>
          </cell>
          <cell r="AA326">
            <v>0</v>
          </cell>
          <cell r="AB326">
            <v>35</v>
          </cell>
          <cell r="AC326">
            <v>35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14</v>
          </cell>
          <cell r="AK326">
            <v>14</v>
          </cell>
          <cell r="AL326">
            <v>0</v>
          </cell>
          <cell r="AM326">
            <v>0</v>
          </cell>
          <cell r="AN326">
            <v>3</v>
          </cell>
          <cell r="AO326">
            <v>3</v>
          </cell>
        </row>
        <row r="327">
          <cell r="E327" t="str">
            <v>QS50B</v>
          </cell>
          <cell r="F327" t="e">
            <v>#N/A</v>
          </cell>
          <cell r="G327" t="e">
            <v>#N/A</v>
          </cell>
          <cell r="H327">
            <v>0</v>
          </cell>
          <cell r="I327">
            <v>0</v>
          </cell>
          <cell r="J327" t="e">
            <v>#N/A</v>
          </cell>
          <cell r="K327" t="e">
            <v>#N/A</v>
          </cell>
          <cell r="L327">
            <v>1</v>
          </cell>
          <cell r="M327">
            <v>1</v>
          </cell>
          <cell r="N327">
            <v>0</v>
          </cell>
          <cell r="O327">
            <v>0</v>
          </cell>
          <cell r="P327">
            <v>10</v>
          </cell>
          <cell r="Q327">
            <v>10</v>
          </cell>
          <cell r="R327">
            <v>0</v>
          </cell>
          <cell r="S327">
            <v>0</v>
          </cell>
          <cell r="T327">
            <v>15</v>
          </cell>
          <cell r="U327">
            <v>15</v>
          </cell>
          <cell r="V327">
            <v>0</v>
          </cell>
          <cell r="W327">
            <v>0</v>
          </cell>
          <cell r="X327">
            <v>10</v>
          </cell>
          <cell r="Y327">
            <v>10</v>
          </cell>
          <cell r="Z327">
            <v>0</v>
          </cell>
          <cell r="AA327">
            <v>0</v>
          </cell>
          <cell r="AB327">
            <v>35</v>
          </cell>
          <cell r="AC327">
            <v>35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14</v>
          </cell>
          <cell r="AK327">
            <v>14</v>
          </cell>
          <cell r="AL327">
            <v>0</v>
          </cell>
          <cell r="AM327">
            <v>0</v>
          </cell>
          <cell r="AN327">
            <v>3</v>
          </cell>
          <cell r="AO327">
            <v>3</v>
          </cell>
        </row>
        <row r="328">
          <cell r="E328" t="str">
            <v>QS51A</v>
          </cell>
          <cell r="F328" t="e">
            <v>#N/A</v>
          </cell>
          <cell r="G328" t="e">
            <v>#N/A</v>
          </cell>
          <cell r="H328" t="e">
            <v>#N/A</v>
          </cell>
          <cell r="I328">
            <v>99</v>
          </cell>
          <cell r="J328" t="e">
            <v>#N/A</v>
          </cell>
          <cell r="K328" t="e">
            <v>#N/A</v>
          </cell>
          <cell r="L328" t="e">
            <v>#N/A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3</v>
          </cell>
        </row>
        <row r="329">
          <cell r="E329" t="str">
            <v>QS51B</v>
          </cell>
          <cell r="F329" t="e">
            <v>#N/A</v>
          </cell>
          <cell r="G329" t="e">
            <v>#N/A</v>
          </cell>
          <cell r="H329" t="e">
            <v>#N/A</v>
          </cell>
          <cell r="I329">
            <v>99</v>
          </cell>
          <cell r="J329" t="e">
            <v>#N/A</v>
          </cell>
          <cell r="K329" t="e">
            <v>#N/A</v>
          </cell>
          <cell r="L329" t="e">
            <v>#N/A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3</v>
          </cell>
        </row>
        <row r="330">
          <cell r="E330" t="str">
            <v>QS80A</v>
          </cell>
          <cell r="F330" t="e">
            <v>#N/A</v>
          </cell>
          <cell r="G330" t="e">
            <v>#N/A</v>
          </cell>
          <cell r="H330" t="e">
            <v>#N/A</v>
          </cell>
          <cell r="I330">
            <v>0</v>
          </cell>
          <cell r="J330" t="e">
            <v>#N/A</v>
          </cell>
          <cell r="K330" t="e">
            <v>#N/A</v>
          </cell>
          <cell r="L330" t="e">
            <v>#N/A</v>
          </cell>
          <cell r="M330">
            <v>1</v>
          </cell>
          <cell r="N330">
            <v>0</v>
          </cell>
          <cell r="O330">
            <v>0</v>
          </cell>
          <cell r="P330">
            <v>0</v>
          </cell>
          <cell r="Q330">
            <v>15</v>
          </cell>
          <cell r="R330">
            <v>0</v>
          </cell>
          <cell r="S330">
            <v>0</v>
          </cell>
          <cell r="T330">
            <v>0</v>
          </cell>
          <cell r="U330">
            <v>20</v>
          </cell>
          <cell r="V330">
            <v>0</v>
          </cell>
          <cell r="W330">
            <v>0</v>
          </cell>
          <cell r="X330">
            <v>0</v>
          </cell>
          <cell r="Y330">
            <v>15</v>
          </cell>
          <cell r="Z330">
            <v>0</v>
          </cell>
          <cell r="AA330">
            <v>0</v>
          </cell>
          <cell r="AB330">
            <v>0</v>
          </cell>
          <cell r="AC330">
            <v>40</v>
          </cell>
          <cell r="AD330">
            <v>0</v>
          </cell>
          <cell r="AE330">
            <v>0</v>
          </cell>
          <cell r="AF330">
            <v>0</v>
          </cell>
          <cell r="AG330">
            <v>60</v>
          </cell>
          <cell r="AH330">
            <v>0</v>
          </cell>
          <cell r="AI330">
            <v>0</v>
          </cell>
          <cell r="AJ330">
            <v>0</v>
          </cell>
          <cell r="AK330">
            <v>30</v>
          </cell>
          <cell r="AL330">
            <v>0</v>
          </cell>
          <cell r="AM330">
            <v>0</v>
          </cell>
          <cell r="AN330">
            <v>0</v>
          </cell>
          <cell r="AO330">
            <v>3</v>
          </cell>
        </row>
        <row r="331">
          <cell r="E331" t="str">
            <v>QS80B</v>
          </cell>
          <cell r="F331" t="e">
            <v>#N/A</v>
          </cell>
          <cell r="G331" t="e">
            <v>#N/A</v>
          </cell>
          <cell r="H331" t="e">
            <v>#N/A</v>
          </cell>
          <cell r="I331">
            <v>0</v>
          </cell>
          <cell r="J331" t="e">
            <v>#N/A</v>
          </cell>
          <cell r="K331" t="e">
            <v>#N/A</v>
          </cell>
          <cell r="L331" t="e">
            <v>#N/A</v>
          </cell>
          <cell r="M331">
            <v>1</v>
          </cell>
          <cell r="N331">
            <v>0</v>
          </cell>
          <cell r="O331">
            <v>0</v>
          </cell>
          <cell r="P331">
            <v>0</v>
          </cell>
          <cell r="Q331">
            <v>15</v>
          </cell>
          <cell r="R331">
            <v>0</v>
          </cell>
          <cell r="S331">
            <v>0</v>
          </cell>
          <cell r="T331">
            <v>0</v>
          </cell>
          <cell r="U331">
            <v>20</v>
          </cell>
          <cell r="V331">
            <v>0</v>
          </cell>
          <cell r="W331">
            <v>0</v>
          </cell>
          <cell r="X331">
            <v>0</v>
          </cell>
          <cell r="Y331">
            <v>15</v>
          </cell>
          <cell r="Z331">
            <v>0</v>
          </cell>
          <cell r="AA331">
            <v>0</v>
          </cell>
          <cell r="AB331">
            <v>0</v>
          </cell>
          <cell r="AC331">
            <v>40</v>
          </cell>
          <cell r="AD331">
            <v>0</v>
          </cell>
          <cell r="AE331">
            <v>0</v>
          </cell>
          <cell r="AF331">
            <v>0</v>
          </cell>
          <cell r="AG331">
            <v>60</v>
          </cell>
          <cell r="AH331">
            <v>0</v>
          </cell>
          <cell r="AI331">
            <v>0</v>
          </cell>
          <cell r="AJ331">
            <v>0</v>
          </cell>
          <cell r="AK331">
            <v>30</v>
          </cell>
          <cell r="AL331">
            <v>0</v>
          </cell>
          <cell r="AM331">
            <v>0</v>
          </cell>
          <cell r="AN331">
            <v>0</v>
          </cell>
          <cell r="AO331">
            <v>3</v>
          </cell>
        </row>
        <row r="332">
          <cell r="E332" t="str">
            <v>QU03</v>
          </cell>
          <cell r="F332" t="e">
            <v>#N/A</v>
          </cell>
          <cell r="G332" t="e">
            <v>#N/A</v>
          </cell>
          <cell r="H332">
            <v>0</v>
          </cell>
          <cell r="I332">
            <v>0</v>
          </cell>
          <cell r="J332" t="e">
            <v>#N/A</v>
          </cell>
          <cell r="K332" t="e">
            <v>#N/A</v>
          </cell>
          <cell r="L332">
            <v>1</v>
          </cell>
          <cell r="M332">
            <v>1</v>
          </cell>
          <cell r="N332">
            <v>0</v>
          </cell>
          <cell r="O332">
            <v>0</v>
          </cell>
          <cell r="P332">
            <v>60</v>
          </cell>
          <cell r="Q332">
            <v>30</v>
          </cell>
          <cell r="R332">
            <v>0</v>
          </cell>
          <cell r="S332">
            <v>0</v>
          </cell>
          <cell r="T332">
            <v>60</v>
          </cell>
          <cell r="U332">
            <v>30</v>
          </cell>
          <cell r="V332">
            <v>0</v>
          </cell>
          <cell r="W332">
            <v>0</v>
          </cell>
          <cell r="X332">
            <v>60</v>
          </cell>
          <cell r="Y332">
            <v>30</v>
          </cell>
          <cell r="Z332">
            <v>0</v>
          </cell>
          <cell r="AA332">
            <v>0</v>
          </cell>
          <cell r="AB332">
            <v>75</v>
          </cell>
          <cell r="AC332">
            <v>70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51</v>
          </cell>
          <cell r="AK332">
            <v>32</v>
          </cell>
          <cell r="AL332">
            <v>0</v>
          </cell>
          <cell r="AM332">
            <v>0</v>
          </cell>
          <cell r="AN332">
            <v>3</v>
          </cell>
          <cell r="AO332">
            <v>3</v>
          </cell>
        </row>
        <row r="333">
          <cell r="E333" t="str">
            <v>QU04</v>
          </cell>
          <cell r="F333" t="e">
            <v>#N/A</v>
          </cell>
          <cell r="G333" t="e">
            <v>#N/A</v>
          </cell>
          <cell r="H333">
            <v>0</v>
          </cell>
          <cell r="I333">
            <v>0</v>
          </cell>
          <cell r="J333" t="e">
            <v>#N/A</v>
          </cell>
          <cell r="K333" t="e">
            <v>#N/A</v>
          </cell>
          <cell r="L333">
            <v>1</v>
          </cell>
          <cell r="M333">
            <v>1</v>
          </cell>
          <cell r="N333">
            <v>0</v>
          </cell>
          <cell r="O333">
            <v>0</v>
          </cell>
          <cell r="P333">
            <v>60</v>
          </cell>
          <cell r="Q333">
            <v>60</v>
          </cell>
          <cell r="R333">
            <v>0</v>
          </cell>
          <cell r="S333">
            <v>0</v>
          </cell>
          <cell r="T333">
            <v>60</v>
          </cell>
          <cell r="U333">
            <v>60</v>
          </cell>
          <cell r="V333">
            <v>0</v>
          </cell>
          <cell r="W333">
            <v>0</v>
          </cell>
          <cell r="X333">
            <v>60</v>
          </cell>
          <cell r="Y333">
            <v>60</v>
          </cell>
          <cell r="Z333">
            <v>0</v>
          </cell>
          <cell r="AA333">
            <v>0</v>
          </cell>
          <cell r="AB333">
            <v>75</v>
          </cell>
          <cell r="AC333">
            <v>120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51</v>
          </cell>
          <cell r="AK333">
            <v>60</v>
          </cell>
          <cell r="AL333">
            <v>0</v>
          </cell>
          <cell r="AM333">
            <v>0</v>
          </cell>
          <cell r="AN333">
            <v>3</v>
          </cell>
          <cell r="AO333">
            <v>3</v>
          </cell>
        </row>
        <row r="334">
          <cell r="E334" t="str">
            <v>QU05</v>
          </cell>
          <cell r="F334" t="e">
            <v>#N/A</v>
          </cell>
          <cell r="G334" t="e">
            <v>#N/A</v>
          </cell>
          <cell r="H334">
            <v>0</v>
          </cell>
          <cell r="I334">
            <v>0</v>
          </cell>
          <cell r="J334" t="e">
            <v>#N/A</v>
          </cell>
          <cell r="K334" t="e">
            <v>#N/A</v>
          </cell>
          <cell r="L334">
            <v>1</v>
          </cell>
          <cell r="M334">
            <v>1</v>
          </cell>
          <cell r="N334">
            <v>0</v>
          </cell>
          <cell r="O334">
            <v>0</v>
          </cell>
          <cell r="P334">
            <v>60</v>
          </cell>
          <cell r="Q334">
            <v>30</v>
          </cell>
          <cell r="R334">
            <v>0</v>
          </cell>
          <cell r="S334">
            <v>0</v>
          </cell>
          <cell r="T334">
            <v>60</v>
          </cell>
          <cell r="U334">
            <v>30</v>
          </cell>
          <cell r="V334">
            <v>0</v>
          </cell>
          <cell r="W334">
            <v>0</v>
          </cell>
          <cell r="X334">
            <v>60</v>
          </cell>
          <cell r="Y334">
            <v>30</v>
          </cell>
          <cell r="Z334">
            <v>0</v>
          </cell>
          <cell r="AA334">
            <v>0</v>
          </cell>
          <cell r="AB334">
            <v>75</v>
          </cell>
          <cell r="AC334">
            <v>70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51</v>
          </cell>
          <cell r="AK334">
            <v>32</v>
          </cell>
          <cell r="AL334">
            <v>0</v>
          </cell>
          <cell r="AM334">
            <v>0</v>
          </cell>
          <cell r="AN334">
            <v>3</v>
          </cell>
          <cell r="AO334">
            <v>3</v>
          </cell>
        </row>
        <row r="335">
          <cell r="E335" t="str">
            <v>QY01</v>
          </cell>
          <cell r="F335" t="e">
            <v>#N/A</v>
          </cell>
          <cell r="G335" t="e">
            <v>#N/A</v>
          </cell>
          <cell r="H335" t="e">
            <v>#N/A</v>
          </cell>
          <cell r="I335">
            <v>0</v>
          </cell>
          <cell r="J335" t="e">
            <v>#N/A</v>
          </cell>
          <cell r="K335" t="e">
            <v>#N/A</v>
          </cell>
          <cell r="L335" t="e">
            <v>#N/A</v>
          </cell>
          <cell r="M335">
            <v>1</v>
          </cell>
          <cell r="N335">
            <v>0</v>
          </cell>
          <cell r="O335">
            <v>0</v>
          </cell>
          <cell r="P335">
            <v>0</v>
          </cell>
          <cell r="Q335">
            <v>21</v>
          </cell>
          <cell r="R335">
            <v>0</v>
          </cell>
          <cell r="S335">
            <v>0</v>
          </cell>
          <cell r="T335">
            <v>0</v>
          </cell>
          <cell r="U335">
            <v>21</v>
          </cell>
          <cell r="V335">
            <v>0</v>
          </cell>
          <cell r="W335">
            <v>0</v>
          </cell>
          <cell r="X335">
            <v>0</v>
          </cell>
          <cell r="Y335">
            <v>21</v>
          </cell>
          <cell r="Z335">
            <v>0</v>
          </cell>
          <cell r="AA335">
            <v>0</v>
          </cell>
          <cell r="AB335">
            <v>0</v>
          </cell>
          <cell r="AC335">
            <v>48</v>
          </cell>
          <cell r="AD335">
            <v>0</v>
          </cell>
          <cell r="AE335">
            <v>0</v>
          </cell>
          <cell r="AF335">
            <v>0</v>
          </cell>
          <cell r="AG335">
            <v>60</v>
          </cell>
          <cell r="AH335">
            <v>0</v>
          </cell>
          <cell r="AI335">
            <v>0</v>
          </cell>
          <cell r="AJ335">
            <v>0</v>
          </cell>
          <cell r="AK335">
            <v>34.200000000000003</v>
          </cell>
          <cell r="AL335">
            <v>0</v>
          </cell>
          <cell r="AM335">
            <v>0</v>
          </cell>
          <cell r="AN335">
            <v>0</v>
          </cell>
          <cell r="AO335">
            <v>3</v>
          </cell>
        </row>
        <row r="336">
          <cell r="E336" t="str">
            <v>QY36A</v>
          </cell>
          <cell r="F336" t="e">
            <v>#N/A</v>
          </cell>
          <cell r="G336" t="e">
            <v>#N/A</v>
          </cell>
          <cell r="H336">
            <v>0</v>
          </cell>
          <cell r="I336">
            <v>0</v>
          </cell>
          <cell r="J336" t="e">
            <v>#N/A</v>
          </cell>
          <cell r="K336" t="e">
            <v>#N/A</v>
          </cell>
          <cell r="L336">
            <v>1</v>
          </cell>
          <cell r="M336">
            <v>1</v>
          </cell>
          <cell r="N336">
            <v>0</v>
          </cell>
          <cell r="O336">
            <v>0</v>
          </cell>
          <cell r="P336">
            <v>80</v>
          </cell>
          <cell r="Q336">
            <v>80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80</v>
          </cell>
          <cell r="Y336">
            <v>80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32</v>
          </cell>
          <cell r="AK336">
            <v>32</v>
          </cell>
          <cell r="AL336">
            <v>0</v>
          </cell>
          <cell r="AM336">
            <v>0</v>
          </cell>
          <cell r="AN336">
            <v>3</v>
          </cell>
          <cell r="AO336">
            <v>3</v>
          </cell>
        </row>
        <row r="337">
          <cell r="E337" t="str">
            <v>QY36B</v>
          </cell>
          <cell r="F337" t="e">
            <v>#N/A</v>
          </cell>
          <cell r="G337" t="e">
            <v>#N/A</v>
          </cell>
          <cell r="H337">
            <v>0</v>
          </cell>
          <cell r="I337">
            <v>0</v>
          </cell>
          <cell r="J337" t="e">
            <v>#N/A</v>
          </cell>
          <cell r="K337" t="e">
            <v>#N/A</v>
          </cell>
          <cell r="L337">
            <v>1</v>
          </cell>
          <cell r="M337">
            <v>1</v>
          </cell>
          <cell r="N337">
            <v>0</v>
          </cell>
          <cell r="O337">
            <v>0</v>
          </cell>
          <cell r="P337">
            <v>80</v>
          </cell>
          <cell r="Q337">
            <v>80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80</v>
          </cell>
          <cell r="Y337">
            <v>80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32</v>
          </cell>
          <cell r="AK337">
            <v>32</v>
          </cell>
          <cell r="AL337">
            <v>0</v>
          </cell>
          <cell r="AM337">
            <v>0</v>
          </cell>
          <cell r="AN337">
            <v>3</v>
          </cell>
          <cell r="AO337">
            <v>3</v>
          </cell>
        </row>
        <row r="338">
          <cell r="E338" t="str">
            <v>QY37A</v>
          </cell>
          <cell r="F338" t="e">
            <v>#N/A</v>
          </cell>
          <cell r="G338" t="e">
            <v>#N/A</v>
          </cell>
          <cell r="H338">
            <v>0</v>
          </cell>
          <cell r="I338">
            <v>0</v>
          </cell>
          <cell r="J338" t="e">
            <v>#N/A</v>
          </cell>
          <cell r="K338" t="e">
            <v>#N/A</v>
          </cell>
          <cell r="L338">
            <v>1</v>
          </cell>
          <cell r="M338">
            <v>1</v>
          </cell>
          <cell r="N338">
            <v>0</v>
          </cell>
          <cell r="O338">
            <v>0</v>
          </cell>
          <cell r="P338">
            <v>80</v>
          </cell>
          <cell r="Q338">
            <v>80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80</v>
          </cell>
          <cell r="Y338">
            <v>80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32</v>
          </cell>
          <cell r="AK338">
            <v>32</v>
          </cell>
          <cell r="AL338">
            <v>0</v>
          </cell>
          <cell r="AM338">
            <v>0</v>
          </cell>
          <cell r="AN338">
            <v>3</v>
          </cell>
          <cell r="AO338">
            <v>3</v>
          </cell>
        </row>
        <row r="339">
          <cell r="E339" t="str">
            <v>QY37B</v>
          </cell>
          <cell r="F339" t="e">
            <v>#N/A</v>
          </cell>
          <cell r="G339" t="e">
            <v>#N/A</v>
          </cell>
          <cell r="H339">
            <v>0</v>
          </cell>
          <cell r="I339">
            <v>0</v>
          </cell>
          <cell r="J339" t="e">
            <v>#N/A</v>
          </cell>
          <cell r="K339" t="e">
            <v>#N/A</v>
          </cell>
          <cell r="L339">
            <v>1</v>
          </cell>
          <cell r="M339">
            <v>1</v>
          </cell>
          <cell r="N339">
            <v>0</v>
          </cell>
          <cell r="O339">
            <v>0</v>
          </cell>
          <cell r="P339">
            <v>80</v>
          </cell>
          <cell r="Q339">
            <v>80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80</v>
          </cell>
          <cell r="Y339">
            <v>80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32</v>
          </cell>
          <cell r="AK339">
            <v>32</v>
          </cell>
          <cell r="AL339">
            <v>0</v>
          </cell>
          <cell r="AM339">
            <v>0</v>
          </cell>
          <cell r="AN339">
            <v>3</v>
          </cell>
          <cell r="AO339">
            <v>3</v>
          </cell>
        </row>
        <row r="340">
          <cell r="E340" t="str">
            <v>QY38A</v>
          </cell>
          <cell r="F340" t="e">
            <v>#N/A</v>
          </cell>
          <cell r="G340" t="e">
            <v>#N/A</v>
          </cell>
          <cell r="H340">
            <v>0</v>
          </cell>
          <cell r="I340">
            <v>0</v>
          </cell>
          <cell r="J340" t="e">
            <v>#N/A</v>
          </cell>
          <cell r="K340" t="e">
            <v>#N/A</v>
          </cell>
          <cell r="L340">
            <v>1</v>
          </cell>
          <cell r="M340">
            <v>1</v>
          </cell>
          <cell r="N340">
            <v>0</v>
          </cell>
          <cell r="O340">
            <v>0</v>
          </cell>
          <cell r="P340">
            <v>80</v>
          </cell>
          <cell r="Q340">
            <v>80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80</v>
          </cell>
          <cell r="Y340">
            <v>80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32</v>
          </cell>
          <cell r="AK340">
            <v>32</v>
          </cell>
          <cell r="AL340">
            <v>0</v>
          </cell>
          <cell r="AM340">
            <v>0</v>
          </cell>
          <cell r="AN340">
            <v>3</v>
          </cell>
          <cell r="AO340">
            <v>3</v>
          </cell>
        </row>
        <row r="341">
          <cell r="E341" t="str">
            <v>QY38B</v>
          </cell>
          <cell r="F341" t="e">
            <v>#N/A</v>
          </cell>
          <cell r="G341" t="e">
            <v>#N/A</v>
          </cell>
          <cell r="H341">
            <v>0</v>
          </cell>
          <cell r="I341">
            <v>0</v>
          </cell>
          <cell r="J341" t="e">
            <v>#N/A</v>
          </cell>
          <cell r="K341" t="e">
            <v>#N/A</v>
          </cell>
          <cell r="L341">
            <v>1</v>
          </cell>
          <cell r="M341">
            <v>1</v>
          </cell>
          <cell r="N341">
            <v>0</v>
          </cell>
          <cell r="O341">
            <v>0</v>
          </cell>
          <cell r="P341">
            <v>80</v>
          </cell>
          <cell r="Q341">
            <v>80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80</v>
          </cell>
          <cell r="Y341">
            <v>80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32</v>
          </cell>
          <cell r="AK341">
            <v>32</v>
          </cell>
          <cell r="AL341">
            <v>0</v>
          </cell>
          <cell r="AM341">
            <v>0</v>
          </cell>
          <cell r="AN341">
            <v>3</v>
          </cell>
          <cell r="AO341">
            <v>3</v>
          </cell>
        </row>
        <row r="342">
          <cell r="E342" t="str">
            <v>QY39A</v>
          </cell>
          <cell r="F342" t="e">
            <v>#N/A</v>
          </cell>
          <cell r="G342" t="e">
            <v>#N/A</v>
          </cell>
          <cell r="H342" t="e">
            <v>#N/A</v>
          </cell>
          <cell r="I342">
            <v>0</v>
          </cell>
          <cell r="J342" t="e">
            <v>#N/A</v>
          </cell>
          <cell r="K342" t="e">
            <v>#N/A</v>
          </cell>
          <cell r="L342" t="e">
            <v>#N/A</v>
          </cell>
          <cell r="M342">
            <v>1</v>
          </cell>
          <cell r="N342">
            <v>0</v>
          </cell>
          <cell r="O342">
            <v>0</v>
          </cell>
          <cell r="P342">
            <v>0</v>
          </cell>
          <cell r="Q342">
            <v>15</v>
          </cell>
          <cell r="R342">
            <v>0</v>
          </cell>
          <cell r="S342">
            <v>0</v>
          </cell>
          <cell r="T342">
            <v>0</v>
          </cell>
          <cell r="U342">
            <v>15</v>
          </cell>
          <cell r="V342">
            <v>0</v>
          </cell>
          <cell r="W342">
            <v>0</v>
          </cell>
          <cell r="X342">
            <v>0</v>
          </cell>
          <cell r="Y342">
            <v>15</v>
          </cell>
          <cell r="Z342">
            <v>0</v>
          </cell>
          <cell r="AA342">
            <v>0</v>
          </cell>
          <cell r="AB342">
            <v>0</v>
          </cell>
          <cell r="AC342">
            <v>45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18</v>
          </cell>
          <cell r="AL342">
            <v>0</v>
          </cell>
          <cell r="AM342">
            <v>0</v>
          </cell>
          <cell r="AN342">
            <v>0</v>
          </cell>
          <cell r="AO342">
            <v>3</v>
          </cell>
        </row>
        <row r="343">
          <cell r="E343" t="str">
            <v>QY39B</v>
          </cell>
          <cell r="F343" t="e">
            <v>#N/A</v>
          </cell>
          <cell r="G343" t="e">
            <v>#N/A</v>
          </cell>
          <cell r="H343" t="e">
            <v>#N/A</v>
          </cell>
          <cell r="I343">
            <v>0</v>
          </cell>
          <cell r="J343" t="e">
            <v>#N/A</v>
          </cell>
          <cell r="K343" t="e">
            <v>#N/A</v>
          </cell>
          <cell r="L343" t="e">
            <v>#N/A</v>
          </cell>
          <cell r="M343">
            <v>1</v>
          </cell>
          <cell r="N343">
            <v>0</v>
          </cell>
          <cell r="O343">
            <v>0</v>
          </cell>
          <cell r="P343">
            <v>0</v>
          </cell>
          <cell r="Q343">
            <v>15</v>
          </cell>
          <cell r="R343">
            <v>0</v>
          </cell>
          <cell r="S343">
            <v>0</v>
          </cell>
          <cell r="T343">
            <v>0</v>
          </cell>
          <cell r="U343">
            <v>15</v>
          </cell>
          <cell r="V343">
            <v>0</v>
          </cell>
          <cell r="W343">
            <v>0</v>
          </cell>
          <cell r="X343">
            <v>0</v>
          </cell>
          <cell r="Y343">
            <v>15</v>
          </cell>
          <cell r="Z343">
            <v>0</v>
          </cell>
          <cell r="AA343">
            <v>0</v>
          </cell>
          <cell r="AB343">
            <v>0</v>
          </cell>
          <cell r="AC343">
            <v>45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18</v>
          </cell>
          <cell r="AL343">
            <v>0</v>
          </cell>
          <cell r="AM343">
            <v>0</v>
          </cell>
          <cell r="AN343">
            <v>0</v>
          </cell>
          <cell r="AO343">
            <v>3</v>
          </cell>
        </row>
        <row r="344">
          <cell r="E344" t="str">
            <v>QY45</v>
          </cell>
          <cell r="F344" t="e">
            <v>#N/A</v>
          </cell>
          <cell r="G344" t="e">
            <v>#N/A</v>
          </cell>
          <cell r="H344">
            <v>0</v>
          </cell>
          <cell r="I344">
            <v>0</v>
          </cell>
          <cell r="J344" t="e">
            <v>#N/A</v>
          </cell>
          <cell r="K344" t="e">
            <v>#N/A</v>
          </cell>
          <cell r="L344">
            <v>1</v>
          </cell>
          <cell r="M344">
            <v>1</v>
          </cell>
          <cell r="N344">
            <v>0</v>
          </cell>
          <cell r="O344">
            <v>0</v>
          </cell>
          <cell r="P344">
            <v>50</v>
          </cell>
          <cell r="Q344">
            <v>50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50</v>
          </cell>
          <cell r="Y344">
            <v>50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20</v>
          </cell>
          <cell r="AK344">
            <v>20</v>
          </cell>
          <cell r="AL344">
            <v>0</v>
          </cell>
          <cell r="AM344">
            <v>0</v>
          </cell>
          <cell r="AN344">
            <v>3</v>
          </cell>
          <cell r="AO344">
            <v>3</v>
          </cell>
        </row>
        <row r="345">
          <cell r="E345" t="str">
            <v>qY48</v>
          </cell>
          <cell r="F345" t="e">
            <v>#N/A</v>
          </cell>
          <cell r="G345" t="e">
            <v>#N/A</v>
          </cell>
          <cell r="H345">
            <v>0</v>
          </cell>
          <cell r="I345">
            <v>0</v>
          </cell>
          <cell r="J345" t="e">
            <v>#N/A</v>
          </cell>
          <cell r="K345" t="e">
            <v>#N/A</v>
          </cell>
          <cell r="L345">
            <v>1</v>
          </cell>
          <cell r="M345">
            <v>1</v>
          </cell>
          <cell r="N345">
            <v>0</v>
          </cell>
          <cell r="O345">
            <v>0</v>
          </cell>
          <cell r="P345">
            <v>40</v>
          </cell>
          <cell r="Q345">
            <v>20</v>
          </cell>
          <cell r="R345">
            <v>0</v>
          </cell>
          <cell r="S345">
            <v>0</v>
          </cell>
          <cell r="T345">
            <v>0</v>
          </cell>
          <cell r="U345">
            <v>30</v>
          </cell>
          <cell r="V345">
            <v>0</v>
          </cell>
          <cell r="W345">
            <v>0</v>
          </cell>
          <cell r="X345">
            <v>40</v>
          </cell>
          <cell r="Y345">
            <v>20</v>
          </cell>
          <cell r="Z345">
            <v>0</v>
          </cell>
          <cell r="AA345">
            <v>0</v>
          </cell>
          <cell r="AB345">
            <v>0</v>
          </cell>
          <cell r="AC345">
            <v>60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16</v>
          </cell>
          <cell r="AK345">
            <v>26</v>
          </cell>
          <cell r="AL345">
            <v>0</v>
          </cell>
          <cell r="AM345">
            <v>0</v>
          </cell>
          <cell r="AN345">
            <v>3</v>
          </cell>
          <cell r="AO345">
            <v>3</v>
          </cell>
        </row>
        <row r="346">
          <cell r="E346" t="str">
            <v>R_1MA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1</v>
          </cell>
          <cell r="K346">
            <v>1</v>
          </cell>
          <cell r="L346">
            <v>1</v>
          </cell>
          <cell r="M346">
            <v>1</v>
          </cell>
          <cell r="N346">
            <v>180</v>
          </cell>
          <cell r="O346">
            <v>180</v>
          </cell>
          <cell r="P346">
            <v>180</v>
          </cell>
          <cell r="Q346">
            <v>90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36</v>
          </cell>
          <cell r="AI346">
            <v>36</v>
          </cell>
          <cell r="AJ346">
            <v>36</v>
          </cell>
          <cell r="AK346">
            <v>18</v>
          </cell>
          <cell r="AL346">
            <v>2</v>
          </cell>
          <cell r="AM346">
            <v>2</v>
          </cell>
          <cell r="AN346">
            <v>2</v>
          </cell>
          <cell r="AO346">
            <v>2</v>
          </cell>
        </row>
        <row r="347">
          <cell r="E347" t="str">
            <v>R_1MB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1</v>
          </cell>
          <cell r="K347">
            <v>1</v>
          </cell>
          <cell r="L347">
            <v>1</v>
          </cell>
          <cell r="M347">
            <v>1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180</v>
          </cell>
          <cell r="W347">
            <v>180</v>
          </cell>
          <cell r="X347">
            <v>180</v>
          </cell>
          <cell r="Y347">
            <v>90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36</v>
          </cell>
          <cell r="AI347">
            <v>36</v>
          </cell>
          <cell r="AJ347">
            <v>36</v>
          </cell>
          <cell r="AK347">
            <v>18</v>
          </cell>
          <cell r="AL347">
            <v>2</v>
          </cell>
          <cell r="AM347">
            <v>2</v>
          </cell>
          <cell r="AN347">
            <v>2</v>
          </cell>
          <cell r="AO347">
            <v>2</v>
          </cell>
        </row>
        <row r="348">
          <cell r="E348" t="str">
            <v>R_2MA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1</v>
          </cell>
          <cell r="K348">
            <v>1</v>
          </cell>
          <cell r="L348">
            <v>1</v>
          </cell>
          <cell r="M348">
            <v>1</v>
          </cell>
          <cell r="N348">
            <v>180</v>
          </cell>
          <cell r="O348">
            <v>180</v>
          </cell>
          <cell r="P348">
            <v>180</v>
          </cell>
          <cell r="Q348">
            <v>90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36</v>
          </cell>
          <cell r="AI348">
            <v>36</v>
          </cell>
          <cell r="AJ348">
            <v>36</v>
          </cell>
          <cell r="AK348">
            <v>18</v>
          </cell>
          <cell r="AL348">
            <v>2</v>
          </cell>
          <cell r="AM348">
            <v>2</v>
          </cell>
          <cell r="AN348">
            <v>2</v>
          </cell>
          <cell r="AO348">
            <v>2</v>
          </cell>
        </row>
        <row r="349">
          <cell r="E349" t="str">
            <v>R_2MB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1</v>
          </cell>
          <cell r="K349">
            <v>1</v>
          </cell>
          <cell r="L349">
            <v>1</v>
          </cell>
          <cell r="M349">
            <v>1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180</v>
          </cell>
          <cell r="W349">
            <v>180</v>
          </cell>
          <cell r="X349">
            <v>180</v>
          </cell>
          <cell r="Y349">
            <v>90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36</v>
          </cell>
          <cell r="AI349">
            <v>36</v>
          </cell>
          <cell r="AJ349">
            <v>36</v>
          </cell>
          <cell r="AK349">
            <v>18</v>
          </cell>
          <cell r="AL349">
            <v>2</v>
          </cell>
          <cell r="AM349">
            <v>2</v>
          </cell>
          <cell r="AN349">
            <v>2</v>
          </cell>
          <cell r="AO349">
            <v>2</v>
          </cell>
        </row>
        <row r="350">
          <cell r="E350" t="str">
            <v>R_3MA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1</v>
          </cell>
          <cell r="K350">
            <v>1</v>
          </cell>
          <cell r="L350">
            <v>1</v>
          </cell>
          <cell r="M350">
            <v>1</v>
          </cell>
          <cell r="N350">
            <v>180</v>
          </cell>
          <cell r="O350">
            <v>180</v>
          </cell>
          <cell r="P350">
            <v>180</v>
          </cell>
          <cell r="Q350">
            <v>90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36</v>
          </cell>
          <cell r="AI350">
            <v>36</v>
          </cell>
          <cell r="AJ350">
            <v>36</v>
          </cell>
          <cell r="AK350">
            <v>18</v>
          </cell>
          <cell r="AL350">
            <v>2</v>
          </cell>
          <cell r="AM350">
            <v>2</v>
          </cell>
          <cell r="AN350">
            <v>2</v>
          </cell>
          <cell r="AO350">
            <v>2</v>
          </cell>
        </row>
        <row r="351">
          <cell r="E351" t="str">
            <v>R_3MB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1</v>
          </cell>
          <cell r="K351">
            <v>1</v>
          </cell>
          <cell r="L351">
            <v>1</v>
          </cell>
          <cell r="M351">
            <v>1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180</v>
          </cell>
          <cell r="W351">
            <v>180</v>
          </cell>
          <cell r="X351">
            <v>180</v>
          </cell>
          <cell r="Y351">
            <v>90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36</v>
          </cell>
          <cell r="AI351">
            <v>36</v>
          </cell>
          <cell r="AJ351">
            <v>36</v>
          </cell>
          <cell r="AK351">
            <v>18</v>
          </cell>
          <cell r="AL351">
            <v>2</v>
          </cell>
          <cell r="AM351">
            <v>2</v>
          </cell>
          <cell r="AN351">
            <v>2</v>
          </cell>
          <cell r="AO351">
            <v>2</v>
          </cell>
        </row>
        <row r="352">
          <cell r="E352" t="str">
            <v>R_4MA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1</v>
          </cell>
          <cell r="K352">
            <v>1</v>
          </cell>
          <cell r="L352">
            <v>1</v>
          </cell>
          <cell r="M352">
            <v>1</v>
          </cell>
          <cell r="N352">
            <v>180</v>
          </cell>
          <cell r="O352">
            <v>180</v>
          </cell>
          <cell r="P352">
            <v>180</v>
          </cell>
          <cell r="Q352">
            <v>90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36</v>
          </cell>
          <cell r="AI352">
            <v>36</v>
          </cell>
          <cell r="AJ352">
            <v>36</v>
          </cell>
          <cell r="AK352">
            <v>18</v>
          </cell>
          <cell r="AL352">
            <v>2</v>
          </cell>
          <cell r="AM352">
            <v>2</v>
          </cell>
          <cell r="AN352">
            <v>2</v>
          </cell>
          <cell r="AO352">
            <v>2</v>
          </cell>
        </row>
        <row r="353">
          <cell r="E353" t="str">
            <v>R_4MB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1</v>
          </cell>
          <cell r="K353">
            <v>1</v>
          </cell>
          <cell r="L353">
            <v>1</v>
          </cell>
          <cell r="M353">
            <v>1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180</v>
          </cell>
          <cell r="W353">
            <v>180</v>
          </cell>
          <cell r="X353">
            <v>180</v>
          </cell>
          <cell r="Y353">
            <v>90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36</v>
          </cell>
          <cell r="AI353">
            <v>36</v>
          </cell>
          <cell r="AJ353">
            <v>36</v>
          </cell>
          <cell r="AK353">
            <v>18</v>
          </cell>
          <cell r="AL353">
            <v>2</v>
          </cell>
          <cell r="AM353">
            <v>2</v>
          </cell>
          <cell r="AN353">
            <v>2</v>
          </cell>
          <cell r="AO353">
            <v>2</v>
          </cell>
        </row>
        <row r="354">
          <cell r="E354" t="str">
            <v>R_5MA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1</v>
          </cell>
          <cell r="K354">
            <v>1</v>
          </cell>
          <cell r="L354">
            <v>1</v>
          </cell>
          <cell r="M354">
            <v>1</v>
          </cell>
          <cell r="N354">
            <v>180</v>
          </cell>
          <cell r="O354">
            <v>180</v>
          </cell>
          <cell r="P354">
            <v>180</v>
          </cell>
          <cell r="Q354">
            <v>90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36</v>
          </cell>
          <cell r="AI354">
            <v>36</v>
          </cell>
          <cell r="AJ354">
            <v>36</v>
          </cell>
          <cell r="AK354">
            <v>18</v>
          </cell>
          <cell r="AL354">
            <v>2</v>
          </cell>
          <cell r="AM354">
            <v>2</v>
          </cell>
          <cell r="AN354">
            <v>2</v>
          </cell>
          <cell r="AO354">
            <v>2</v>
          </cell>
        </row>
        <row r="355">
          <cell r="E355" t="str">
            <v>R_5MB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1</v>
          </cell>
          <cell r="K355">
            <v>1</v>
          </cell>
          <cell r="L355">
            <v>1</v>
          </cell>
          <cell r="M355">
            <v>1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180</v>
          </cell>
          <cell r="W355">
            <v>180</v>
          </cell>
          <cell r="X355">
            <v>180</v>
          </cell>
          <cell r="Y355">
            <v>90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36</v>
          </cell>
          <cell r="AI355">
            <v>36</v>
          </cell>
          <cell r="AJ355">
            <v>36</v>
          </cell>
          <cell r="AK355">
            <v>18</v>
          </cell>
          <cell r="AL355">
            <v>2</v>
          </cell>
          <cell r="AM355">
            <v>2</v>
          </cell>
          <cell r="AN355">
            <v>2</v>
          </cell>
          <cell r="AO355">
            <v>2</v>
          </cell>
        </row>
        <row r="356">
          <cell r="E356" t="str">
            <v>R_6MA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1</v>
          </cell>
          <cell r="K356">
            <v>1</v>
          </cell>
          <cell r="L356">
            <v>1</v>
          </cell>
          <cell r="M356">
            <v>1</v>
          </cell>
          <cell r="N356">
            <v>180</v>
          </cell>
          <cell r="O356">
            <v>180</v>
          </cell>
          <cell r="P356">
            <v>180</v>
          </cell>
          <cell r="Q356">
            <v>90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36</v>
          </cell>
          <cell r="AI356">
            <v>36</v>
          </cell>
          <cell r="AJ356">
            <v>36</v>
          </cell>
          <cell r="AK356">
            <v>18</v>
          </cell>
          <cell r="AL356">
            <v>2</v>
          </cell>
          <cell r="AM356">
            <v>2</v>
          </cell>
          <cell r="AN356">
            <v>2</v>
          </cell>
          <cell r="AO356">
            <v>2</v>
          </cell>
        </row>
        <row r="357">
          <cell r="E357" t="str">
            <v>R_6MB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1</v>
          </cell>
          <cell r="K357">
            <v>1</v>
          </cell>
          <cell r="L357">
            <v>1</v>
          </cell>
          <cell r="M357">
            <v>1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180</v>
          </cell>
          <cell r="W357">
            <v>180</v>
          </cell>
          <cell r="X357">
            <v>180</v>
          </cell>
          <cell r="Y357">
            <v>90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36</v>
          </cell>
          <cell r="AI357">
            <v>36</v>
          </cell>
          <cell r="AJ357">
            <v>36</v>
          </cell>
          <cell r="AK357">
            <v>18</v>
          </cell>
          <cell r="AL357">
            <v>2</v>
          </cell>
          <cell r="AM357">
            <v>2</v>
          </cell>
          <cell r="AN357">
            <v>2</v>
          </cell>
          <cell r="AO357">
            <v>2</v>
          </cell>
        </row>
        <row r="358">
          <cell r="E358" t="str">
            <v>R_7MA</v>
          </cell>
          <cell r="F358" t="e">
            <v>#N/A</v>
          </cell>
          <cell r="G358">
            <v>0</v>
          </cell>
          <cell r="H358">
            <v>0</v>
          </cell>
          <cell r="I358">
            <v>0</v>
          </cell>
          <cell r="J358" t="e">
            <v>#N/A</v>
          </cell>
          <cell r="K358">
            <v>1</v>
          </cell>
          <cell r="L358">
            <v>1</v>
          </cell>
          <cell r="M358">
            <v>1</v>
          </cell>
          <cell r="N358">
            <v>0</v>
          </cell>
          <cell r="O358">
            <v>180</v>
          </cell>
          <cell r="P358">
            <v>180</v>
          </cell>
          <cell r="Q358">
            <v>90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36</v>
          </cell>
          <cell r="AJ358">
            <v>36</v>
          </cell>
          <cell r="AK358">
            <v>18</v>
          </cell>
          <cell r="AL358">
            <v>0</v>
          </cell>
          <cell r="AM358">
            <v>2</v>
          </cell>
          <cell r="AN358">
            <v>2</v>
          </cell>
          <cell r="AO358">
            <v>2</v>
          </cell>
        </row>
        <row r="359">
          <cell r="E359" t="str">
            <v>R_7MB</v>
          </cell>
          <cell r="F359" t="e">
            <v>#N/A</v>
          </cell>
          <cell r="G359">
            <v>0</v>
          </cell>
          <cell r="H359">
            <v>0</v>
          </cell>
          <cell r="I359">
            <v>0</v>
          </cell>
          <cell r="J359" t="e">
            <v>#N/A</v>
          </cell>
          <cell r="K359">
            <v>1</v>
          </cell>
          <cell r="L359">
            <v>1</v>
          </cell>
          <cell r="M359">
            <v>1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180</v>
          </cell>
          <cell r="X359">
            <v>180</v>
          </cell>
          <cell r="Y359">
            <v>90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36</v>
          </cell>
          <cell r="AJ359">
            <v>36</v>
          </cell>
          <cell r="AK359">
            <v>18</v>
          </cell>
          <cell r="AL359">
            <v>0</v>
          </cell>
          <cell r="AM359">
            <v>2</v>
          </cell>
          <cell r="AN359">
            <v>2</v>
          </cell>
          <cell r="AO359">
            <v>2</v>
          </cell>
        </row>
        <row r="360">
          <cell r="E360" t="str">
            <v>R_8MA</v>
          </cell>
          <cell r="F360" t="e">
            <v>#N/A</v>
          </cell>
          <cell r="G360">
            <v>0</v>
          </cell>
          <cell r="H360">
            <v>0</v>
          </cell>
          <cell r="I360">
            <v>0</v>
          </cell>
          <cell r="J360" t="e">
            <v>#N/A</v>
          </cell>
          <cell r="K360">
            <v>1</v>
          </cell>
          <cell r="L360">
            <v>1</v>
          </cell>
          <cell r="M360">
            <v>1</v>
          </cell>
          <cell r="N360">
            <v>0</v>
          </cell>
          <cell r="O360">
            <v>180</v>
          </cell>
          <cell r="P360">
            <v>180</v>
          </cell>
          <cell r="Q360">
            <v>180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36</v>
          </cell>
          <cell r="AJ360">
            <v>36</v>
          </cell>
          <cell r="AK360">
            <v>36</v>
          </cell>
          <cell r="AL360">
            <v>0</v>
          </cell>
          <cell r="AM360">
            <v>2</v>
          </cell>
          <cell r="AN360">
            <v>2</v>
          </cell>
          <cell r="AO360">
            <v>2</v>
          </cell>
        </row>
        <row r="361">
          <cell r="E361" t="str">
            <v>R_8MB</v>
          </cell>
          <cell r="F361" t="e">
            <v>#N/A</v>
          </cell>
          <cell r="G361">
            <v>0</v>
          </cell>
          <cell r="H361">
            <v>0</v>
          </cell>
          <cell r="I361">
            <v>0</v>
          </cell>
          <cell r="J361" t="e">
            <v>#N/A</v>
          </cell>
          <cell r="K361">
            <v>1</v>
          </cell>
          <cell r="L361">
            <v>1</v>
          </cell>
          <cell r="M361">
            <v>1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180</v>
          </cell>
          <cell r="X361">
            <v>180</v>
          </cell>
          <cell r="Y361">
            <v>180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36</v>
          </cell>
          <cell r="AJ361">
            <v>36</v>
          </cell>
          <cell r="AK361">
            <v>36</v>
          </cell>
          <cell r="AL361">
            <v>0</v>
          </cell>
          <cell r="AM361">
            <v>2</v>
          </cell>
          <cell r="AN361">
            <v>2</v>
          </cell>
          <cell r="AO361">
            <v>2</v>
          </cell>
        </row>
        <row r="362">
          <cell r="E362" t="str">
            <v>R51MA</v>
          </cell>
          <cell r="F362" t="e">
            <v>#N/A</v>
          </cell>
          <cell r="G362">
            <v>0</v>
          </cell>
          <cell r="H362">
            <v>99</v>
          </cell>
          <cell r="I362" t="e">
            <v>#N/A</v>
          </cell>
          <cell r="J362" t="e">
            <v>#N/A</v>
          </cell>
          <cell r="K362">
            <v>1</v>
          </cell>
          <cell r="L362">
            <v>0</v>
          </cell>
          <cell r="M362" t="e">
            <v>#N/A</v>
          </cell>
          <cell r="N362">
            <v>0</v>
          </cell>
          <cell r="O362">
            <v>180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36</v>
          </cell>
          <cell r="AJ362">
            <v>0</v>
          </cell>
          <cell r="AK362">
            <v>0</v>
          </cell>
          <cell r="AL362">
            <v>0</v>
          </cell>
          <cell r="AM362">
            <v>2</v>
          </cell>
          <cell r="AN362">
            <v>2</v>
          </cell>
          <cell r="AO362">
            <v>0</v>
          </cell>
        </row>
        <row r="363">
          <cell r="E363" t="str">
            <v>R51MB</v>
          </cell>
          <cell r="F363" t="e">
            <v>#N/A</v>
          </cell>
          <cell r="G363">
            <v>0</v>
          </cell>
          <cell r="H363">
            <v>99</v>
          </cell>
          <cell r="I363" t="e">
            <v>#N/A</v>
          </cell>
          <cell r="J363" t="e">
            <v>#N/A</v>
          </cell>
          <cell r="K363">
            <v>1</v>
          </cell>
          <cell r="L363">
            <v>0</v>
          </cell>
          <cell r="M363" t="e">
            <v>#N/A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180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36</v>
          </cell>
          <cell r="AJ363">
            <v>0</v>
          </cell>
          <cell r="AK363">
            <v>0</v>
          </cell>
          <cell r="AL363">
            <v>0</v>
          </cell>
          <cell r="AM363">
            <v>2</v>
          </cell>
          <cell r="AN363">
            <v>2</v>
          </cell>
          <cell r="AO363">
            <v>0</v>
          </cell>
        </row>
        <row r="364">
          <cell r="E364" t="str">
            <v>RABL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1</v>
          </cell>
          <cell r="K364">
            <v>1</v>
          </cell>
          <cell r="L364">
            <v>1</v>
          </cell>
          <cell r="M364">
            <v>1</v>
          </cell>
          <cell r="N364">
            <v>60</v>
          </cell>
          <cell r="O364">
            <v>30</v>
          </cell>
          <cell r="P364">
            <v>60</v>
          </cell>
          <cell r="Q364">
            <v>15</v>
          </cell>
          <cell r="R364">
            <v>60</v>
          </cell>
          <cell r="S364">
            <v>30</v>
          </cell>
          <cell r="T364">
            <v>60</v>
          </cell>
          <cell r="U364">
            <v>30</v>
          </cell>
          <cell r="V364">
            <v>60</v>
          </cell>
          <cell r="W364">
            <v>30</v>
          </cell>
          <cell r="X364">
            <v>60</v>
          </cell>
          <cell r="Y364">
            <v>15</v>
          </cell>
          <cell r="Z364">
            <v>120</v>
          </cell>
          <cell r="AA364">
            <v>108</v>
          </cell>
          <cell r="AB364">
            <v>75</v>
          </cell>
          <cell r="AC364">
            <v>90</v>
          </cell>
          <cell r="AD364">
            <v>120</v>
          </cell>
          <cell r="AE364">
            <v>90</v>
          </cell>
          <cell r="AF364">
            <v>90</v>
          </cell>
          <cell r="AG364">
            <v>90</v>
          </cell>
          <cell r="AH364">
            <v>84</v>
          </cell>
          <cell r="AI364">
            <v>57.6</v>
          </cell>
          <cell r="AJ364">
            <v>69</v>
          </cell>
          <cell r="AK364">
            <v>48</v>
          </cell>
          <cell r="AL364">
            <v>3</v>
          </cell>
          <cell r="AM364">
            <v>3</v>
          </cell>
          <cell r="AN364">
            <v>3</v>
          </cell>
          <cell r="AO364">
            <v>3</v>
          </cell>
        </row>
        <row r="365">
          <cell r="E365" t="str">
            <v>RCFL</v>
          </cell>
          <cell r="F365" t="e">
            <v>#N/A</v>
          </cell>
          <cell r="G365">
            <v>0</v>
          </cell>
          <cell r="H365">
            <v>0</v>
          </cell>
          <cell r="I365">
            <v>0</v>
          </cell>
          <cell r="J365" t="e">
            <v>#N/A</v>
          </cell>
          <cell r="K365">
            <v>1</v>
          </cell>
          <cell r="L365">
            <v>1</v>
          </cell>
          <cell r="M365">
            <v>1</v>
          </cell>
          <cell r="N365">
            <v>0</v>
          </cell>
          <cell r="O365">
            <v>90</v>
          </cell>
          <cell r="P365">
            <v>60</v>
          </cell>
          <cell r="Q365">
            <v>60</v>
          </cell>
          <cell r="R365">
            <v>0</v>
          </cell>
          <cell r="S365">
            <v>72</v>
          </cell>
          <cell r="T365">
            <v>60</v>
          </cell>
          <cell r="U365">
            <v>60</v>
          </cell>
          <cell r="V365">
            <v>0</v>
          </cell>
          <cell r="W365">
            <v>90</v>
          </cell>
          <cell r="X365">
            <v>60</v>
          </cell>
          <cell r="Y365">
            <v>60</v>
          </cell>
          <cell r="Z365">
            <v>0</v>
          </cell>
          <cell r="AA365">
            <v>0</v>
          </cell>
          <cell r="AB365">
            <v>120</v>
          </cell>
          <cell r="AC365">
            <v>120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50.4</v>
          </cell>
          <cell r="AJ365">
            <v>60</v>
          </cell>
          <cell r="AK365">
            <v>60</v>
          </cell>
          <cell r="AL365">
            <v>0</v>
          </cell>
          <cell r="AM365">
            <v>3</v>
          </cell>
          <cell r="AN365">
            <v>3</v>
          </cell>
          <cell r="AO365">
            <v>3</v>
          </cell>
        </row>
        <row r="366">
          <cell r="E366" t="str">
            <v>RCL_</v>
          </cell>
          <cell r="F366">
            <v>0</v>
          </cell>
          <cell r="G366">
            <v>99</v>
          </cell>
          <cell r="H366">
            <v>99</v>
          </cell>
          <cell r="I366">
            <v>99</v>
          </cell>
          <cell r="J366">
            <v>1</v>
          </cell>
          <cell r="K366">
            <v>0</v>
          </cell>
          <cell r="L366">
            <v>0</v>
          </cell>
          <cell r="M366">
            <v>0</v>
          </cell>
          <cell r="N366">
            <v>60</v>
          </cell>
          <cell r="O366">
            <v>0</v>
          </cell>
          <cell r="P366">
            <v>0</v>
          </cell>
          <cell r="Q366">
            <v>0</v>
          </cell>
          <cell r="R366">
            <v>60</v>
          </cell>
          <cell r="S366">
            <v>0</v>
          </cell>
          <cell r="T366">
            <v>0</v>
          </cell>
          <cell r="U366">
            <v>0</v>
          </cell>
          <cell r="V366">
            <v>60</v>
          </cell>
          <cell r="W366">
            <v>0</v>
          </cell>
          <cell r="X366">
            <v>0</v>
          </cell>
          <cell r="Y366">
            <v>0</v>
          </cell>
          <cell r="Z366">
            <v>120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60</v>
          </cell>
          <cell r="AI366">
            <v>0</v>
          </cell>
          <cell r="AJ366">
            <v>0</v>
          </cell>
          <cell r="AK366">
            <v>0</v>
          </cell>
          <cell r="AL366">
            <v>3</v>
          </cell>
          <cell r="AM366">
            <v>3</v>
          </cell>
          <cell r="AN366">
            <v>3</v>
          </cell>
          <cell r="AO366">
            <v>3</v>
          </cell>
        </row>
        <row r="367">
          <cell r="E367" t="str">
            <v>RDIL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1</v>
          </cell>
          <cell r="K367">
            <v>1</v>
          </cell>
          <cell r="L367">
            <v>1</v>
          </cell>
          <cell r="M367">
            <v>1</v>
          </cell>
          <cell r="N367">
            <v>60</v>
          </cell>
          <cell r="O367">
            <v>45</v>
          </cell>
          <cell r="P367">
            <v>60</v>
          </cell>
          <cell r="Q367">
            <v>60</v>
          </cell>
          <cell r="R367">
            <v>60</v>
          </cell>
          <cell r="S367">
            <v>60</v>
          </cell>
          <cell r="T367">
            <v>60</v>
          </cell>
          <cell r="U367">
            <v>60</v>
          </cell>
          <cell r="V367">
            <v>60</v>
          </cell>
          <cell r="W367">
            <v>60</v>
          </cell>
          <cell r="X367">
            <v>60</v>
          </cell>
          <cell r="Y367">
            <v>60</v>
          </cell>
          <cell r="Z367">
            <v>120</v>
          </cell>
          <cell r="AA367">
            <v>0</v>
          </cell>
          <cell r="AB367">
            <v>75</v>
          </cell>
          <cell r="AC367">
            <v>120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60</v>
          </cell>
          <cell r="AI367">
            <v>33</v>
          </cell>
          <cell r="AJ367">
            <v>51</v>
          </cell>
          <cell r="AK367">
            <v>60</v>
          </cell>
          <cell r="AL367">
            <v>3</v>
          </cell>
          <cell r="AM367">
            <v>3</v>
          </cell>
          <cell r="AN367">
            <v>3</v>
          </cell>
          <cell r="AO367">
            <v>3</v>
          </cell>
        </row>
        <row r="368">
          <cell r="E368" t="str">
            <v>REG_</v>
          </cell>
          <cell r="F368" t="e">
            <v>#N/A</v>
          </cell>
          <cell r="G368" t="e">
            <v>#N/A</v>
          </cell>
          <cell r="H368">
            <v>99</v>
          </cell>
          <cell r="I368">
            <v>0</v>
          </cell>
          <cell r="J368" t="e">
            <v>#N/A</v>
          </cell>
          <cell r="K368" t="e">
            <v>#N/A</v>
          </cell>
          <cell r="L368">
            <v>0</v>
          </cell>
          <cell r="M368">
            <v>1</v>
          </cell>
          <cell r="N368">
            <v>0</v>
          </cell>
          <cell r="O368">
            <v>0</v>
          </cell>
          <cell r="P368">
            <v>0</v>
          </cell>
          <cell r="Q368">
            <v>30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30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120</v>
          </cell>
          <cell r="AH368">
            <v>0</v>
          </cell>
          <cell r="AI368">
            <v>0</v>
          </cell>
          <cell r="AJ368">
            <v>0</v>
          </cell>
          <cell r="AK368">
            <v>36</v>
          </cell>
          <cell r="AL368">
            <v>0</v>
          </cell>
          <cell r="AM368">
            <v>0</v>
          </cell>
          <cell r="AN368">
            <v>2</v>
          </cell>
          <cell r="AO368">
            <v>2</v>
          </cell>
        </row>
        <row r="369">
          <cell r="E369" t="str">
            <v>REGA</v>
          </cell>
          <cell r="F369">
            <v>0</v>
          </cell>
          <cell r="G369">
            <v>0</v>
          </cell>
          <cell r="H369">
            <v>0</v>
          </cell>
          <cell r="I369" t="e">
            <v>#N/A</v>
          </cell>
          <cell r="J369">
            <v>1</v>
          </cell>
          <cell r="K369">
            <v>1</v>
          </cell>
          <cell r="L369">
            <v>1</v>
          </cell>
          <cell r="M369" t="e">
            <v>#N/A</v>
          </cell>
          <cell r="N369">
            <v>180</v>
          </cell>
          <cell r="O369">
            <v>180</v>
          </cell>
          <cell r="P369">
            <v>180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180</v>
          </cell>
          <cell r="W369">
            <v>180</v>
          </cell>
          <cell r="X369">
            <v>180</v>
          </cell>
          <cell r="Y369">
            <v>0</v>
          </cell>
          <cell r="Z369">
            <v>120</v>
          </cell>
          <cell r="AA369">
            <v>120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96</v>
          </cell>
          <cell r="AI369">
            <v>96</v>
          </cell>
          <cell r="AJ369">
            <v>72</v>
          </cell>
          <cell r="AK369">
            <v>0</v>
          </cell>
          <cell r="AL369">
            <v>2</v>
          </cell>
          <cell r="AM369">
            <v>2</v>
          </cell>
          <cell r="AN369">
            <v>2</v>
          </cell>
          <cell r="AO369">
            <v>0</v>
          </cell>
        </row>
        <row r="370">
          <cell r="E370" t="str">
            <v>REGR</v>
          </cell>
          <cell r="F370" t="e">
            <v>#N/A</v>
          </cell>
          <cell r="G370" t="e">
            <v>#N/A</v>
          </cell>
          <cell r="H370">
            <v>99</v>
          </cell>
          <cell r="I370">
            <v>99</v>
          </cell>
          <cell r="J370" t="e">
            <v>#N/A</v>
          </cell>
          <cell r="K370" t="e">
            <v>#N/A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2</v>
          </cell>
          <cell r="AO370">
            <v>2</v>
          </cell>
        </row>
        <row r="371">
          <cell r="E371" t="str">
            <v>REGX</v>
          </cell>
          <cell r="F371">
            <v>0</v>
          </cell>
          <cell r="G371">
            <v>0</v>
          </cell>
          <cell r="H371">
            <v>0</v>
          </cell>
          <cell r="I371" t="e">
            <v>#N/A</v>
          </cell>
          <cell r="J371">
            <v>1</v>
          </cell>
          <cell r="K371">
            <v>1</v>
          </cell>
          <cell r="L371">
            <v>1</v>
          </cell>
          <cell r="M371" t="e">
            <v>#N/A</v>
          </cell>
          <cell r="N371">
            <v>60</v>
          </cell>
          <cell r="O371">
            <v>60</v>
          </cell>
          <cell r="P371">
            <v>60</v>
          </cell>
          <cell r="Q371">
            <v>0</v>
          </cell>
          <cell r="R371">
            <v>90</v>
          </cell>
          <cell r="S371">
            <v>90</v>
          </cell>
          <cell r="T371">
            <v>90</v>
          </cell>
          <cell r="U371">
            <v>0</v>
          </cell>
          <cell r="V371">
            <v>60</v>
          </cell>
          <cell r="W371">
            <v>60</v>
          </cell>
          <cell r="X371">
            <v>60</v>
          </cell>
          <cell r="Y371">
            <v>0</v>
          </cell>
          <cell r="Z371">
            <v>135</v>
          </cell>
          <cell r="AA371">
            <v>120</v>
          </cell>
          <cell r="AB371">
            <v>113</v>
          </cell>
          <cell r="AC371">
            <v>0</v>
          </cell>
          <cell r="AD371">
            <v>180</v>
          </cell>
          <cell r="AE371">
            <v>180</v>
          </cell>
          <cell r="AF371">
            <v>180</v>
          </cell>
          <cell r="AG371">
            <v>0</v>
          </cell>
          <cell r="AH371">
            <v>105</v>
          </cell>
          <cell r="AI371">
            <v>102</v>
          </cell>
          <cell r="AJ371">
            <v>100.6</v>
          </cell>
          <cell r="AK371">
            <v>0</v>
          </cell>
          <cell r="AL371">
            <v>2</v>
          </cell>
          <cell r="AM371">
            <v>2</v>
          </cell>
          <cell r="AN371">
            <v>2</v>
          </cell>
          <cell r="AO371">
            <v>0</v>
          </cell>
        </row>
        <row r="372">
          <cell r="E372" t="str">
            <v>REL_</v>
          </cell>
          <cell r="F372">
            <v>0</v>
          </cell>
          <cell r="G372">
            <v>99</v>
          </cell>
          <cell r="H372">
            <v>99</v>
          </cell>
          <cell r="I372">
            <v>99</v>
          </cell>
          <cell r="J372">
            <v>1</v>
          </cell>
          <cell r="K372">
            <v>0</v>
          </cell>
          <cell r="L372">
            <v>0</v>
          </cell>
          <cell r="M372">
            <v>0</v>
          </cell>
          <cell r="N372">
            <v>60</v>
          </cell>
          <cell r="O372">
            <v>0</v>
          </cell>
          <cell r="P372">
            <v>0</v>
          </cell>
          <cell r="Q372">
            <v>0</v>
          </cell>
          <cell r="R372">
            <v>60</v>
          </cell>
          <cell r="S372">
            <v>0</v>
          </cell>
          <cell r="T372">
            <v>0</v>
          </cell>
          <cell r="U372">
            <v>0</v>
          </cell>
          <cell r="V372">
            <v>60</v>
          </cell>
          <cell r="W372">
            <v>0</v>
          </cell>
          <cell r="X372">
            <v>0</v>
          </cell>
          <cell r="Y372">
            <v>0</v>
          </cell>
          <cell r="Z372">
            <v>120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60</v>
          </cell>
          <cell r="AI372">
            <v>0</v>
          </cell>
          <cell r="AJ372">
            <v>0</v>
          </cell>
          <cell r="AK372">
            <v>0</v>
          </cell>
          <cell r="AL372">
            <v>3</v>
          </cell>
          <cell r="AM372">
            <v>3</v>
          </cell>
          <cell r="AN372">
            <v>3</v>
          </cell>
          <cell r="AO372">
            <v>3</v>
          </cell>
        </row>
        <row r="373">
          <cell r="E373" t="str">
            <v>RFL_</v>
          </cell>
          <cell r="F373">
            <v>0</v>
          </cell>
          <cell r="G373">
            <v>99</v>
          </cell>
          <cell r="H373">
            <v>99</v>
          </cell>
          <cell r="I373">
            <v>99</v>
          </cell>
          <cell r="J373">
            <v>1</v>
          </cell>
          <cell r="K373">
            <v>0</v>
          </cell>
          <cell r="L373">
            <v>0</v>
          </cell>
          <cell r="M373">
            <v>0</v>
          </cell>
          <cell r="N373">
            <v>60</v>
          </cell>
          <cell r="O373">
            <v>0</v>
          </cell>
          <cell r="P373">
            <v>0</v>
          </cell>
          <cell r="Q373">
            <v>0</v>
          </cell>
          <cell r="R373">
            <v>60</v>
          </cell>
          <cell r="S373">
            <v>0</v>
          </cell>
          <cell r="T373">
            <v>0</v>
          </cell>
          <cell r="U373">
            <v>0</v>
          </cell>
          <cell r="V373">
            <v>60</v>
          </cell>
          <cell r="W373">
            <v>0</v>
          </cell>
          <cell r="X373">
            <v>0</v>
          </cell>
          <cell r="Y373">
            <v>0</v>
          </cell>
          <cell r="Z373">
            <v>120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60</v>
          </cell>
          <cell r="AI373">
            <v>0</v>
          </cell>
          <cell r="AJ373">
            <v>0</v>
          </cell>
          <cell r="AK373">
            <v>0</v>
          </cell>
          <cell r="AL373">
            <v>3</v>
          </cell>
          <cell r="AM373">
            <v>3</v>
          </cell>
          <cell r="AN373">
            <v>3</v>
          </cell>
          <cell r="AO373">
            <v>3</v>
          </cell>
        </row>
        <row r="374">
          <cell r="E374" t="str">
            <v>RGELA</v>
          </cell>
          <cell r="F374" t="e">
            <v>#N/A</v>
          </cell>
          <cell r="G374">
            <v>0</v>
          </cell>
          <cell r="H374">
            <v>0</v>
          </cell>
          <cell r="I374">
            <v>0</v>
          </cell>
          <cell r="J374" t="e">
            <v>#N/A</v>
          </cell>
          <cell r="K374">
            <v>1</v>
          </cell>
          <cell r="L374">
            <v>1</v>
          </cell>
          <cell r="M374">
            <v>1</v>
          </cell>
          <cell r="N374">
            <v>0</v>
          </cell>
          <cell r="O374">
            <v>90</v>
          </cell>
          <cell r="P374">
            <v>90</v>
          </cell>
          <cell r="Q374">
            <v>90</v>
          </cell>
          <cell r="R374">
            <v>0</v>
          </cell>
          <cell r="S374">
            <v>72</v>
          </cell>
          <cell r="T374">
            <v>72</v>
          </cell>
          <cell r="U374">
            <v>72</v>
          </cell>
          <cell r="V374">
            <v>0</v>
          </cell>
          <cell r="W374">
            <v>90</v>
          </cell>
          <cell r="X374">
            <v>90</v>
          </cell>
          <cell r="Y374">
            <v>90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50.4</v>
          </cell>
          <cell r="AJ374">
            <v>50.4</v>
          </cell>
          <cell r="AK374">
            <v>50.4</v>
          </cell>
          <cell r="AL374">
            <v>0</v>
          </cell>
          <cell r="AM374">
            <v>3</v>
          </cell>
          <cell r="AN374">
            <v>3</v>
          </cell>
          <cell r="AO374">
            <v>3</v>
          </cell>
        </row>
        <row r="375">
          <cell r="E375" t="str">
            <v>RGELB</v>
          </cell>
          <cell r="F375" t="e">
            <v>#N/A</v>
          </cell>
          <cell r="G375">
            <v>0</v>
          </cell>
          <cell r="H375">
            <v>0</v>
          </cell>
          <cell r="I375">
            <v>0</v>
          </cell>
          <cell r="J375" t="e">
            <v>#N/A</v>
          </cell>
          <cell r="K375">
            <v>1</v>
          </cell>
          <cell r="L375">
            <v>1</v>
          </cell>
          <cell r="M375">
            <v>1</v>
          </cell>
          <cell r="N375">
            <v>0</v>
          </cell>
          <cell r="O375">
            <v>90</v>
          </cell>
          <cell r="P375">
            <v>90</v>
          </cell>
          <cell r="Q375">
            <v>90</v>
          </cell>
          <cell r="R375">
            <v>0</v>
          </cell>
          <cell r="S375">
            <v>72</v>
          </cell>
          <cell r="T375">
            <v>72</v>
          </cell>
          <cell r="U375">
            <v>72</v>
          </cell>
          <cell r="V375">
            <v>0</v>
          </cell>
          <cell r="W375">
            <v>90</v>
          </cell>
          <cell r="X375">
            <v>90</v>
          </cell>
          <cell r="Y375">
            <v>90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50.4</v>
          </cell>
          <cell r="AJ375">
            <v>50.4</v>
          </cell>
          <cell r="AK375">
            <v>50.4</v>
          </cell>
          <cell r="AL375">
            <v>0</v>
          </cell>
          <cell r="AM375">
            <v>3</v>
          </cell>
          <cell r="AN375">
            <v>3</v>
          </cell>
          <cell r="AO375">
            <v>3</v>
          </cell>
        </row>
        <row r="376">
          <cell r="E376" t="str">
            <v>RGL_</v>
          </cell>
          <cell r="F376">
            <v>0</v>
          </cell>
          <cell r="G376">
            <v>99</v>
          </cell>
          <cell r="H376">
            <v>99</v>
          </cell>
          <cell r="I376">
            <v>0</v>
          </cell>
          <cell r="J376">
            <v>1</v>
          </cell>
          <cell r="K376">
            <v>0</v>
          </cell>
          <cell r="L376">
            <v>0</v>
          </cell>
          <cell r="M376">
            <v>1</v>
          </cell>
          <cell r="N376">
            <v>60</v>
          </cell>
          <cell r="O376">
            <v>0</v>
          </cell>
          <cell r="P376">
            <v>0</v>
          </cell>
          <cell r="Q376">
            <v>90</v>
          </cell>
          <cell r="R376">
            <v>60</v>
          </cell>
          <cell r="S376">
            <v>0</v>
          </cell>
          <cell r="T376">
            <v>0</v>
          </cell>
          <cell r="U376">
            <v>72</v>
          </cell>
          <cell r="V376">
            <v>60</v>
          </cell>
          <cell r="W376">
            <v>0</v>
          </cell>
          <cell r="X376">
            <v>0</v>
          </cell>
          <cell r="Y376">
            <v>90</v>
          </cell>
          <cell r="Z376">
            <v>120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60</v>
          </cell>
          <cell r="AI376">
            <v>0</v>
          </cell>
          <cell r="AJ376">
            <v>0</v>
          </cell>
          <cell r="AK376">
            <v>50.4</v>
          </cell>
          <cell r="AL376">
            <v>3</v>
          </cell>
          <cell r="AM376">
            <v>3</v>
          </cell>
          <cell r="AN376">
            <v>3</v>
          </cell>
          <cell r="AO376">
            <v>3</v>
          </cell>
        </row>
        <row r="377">
          <cell r="E377" t="str">
            <v>RHL_</v>
          </cell>
          <cell r="F377">
            <v>0</v>
          </cell>
          <cell r="G377">
            <v>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1</v>
          </cell>
          <cell r="N377">
            <v>90</v>
          </cell>
          <cell r="O377">
            <v>0</v>
          </cell>
          <cell r="P377">
            <v>60</v>
          </cell>
          <cell r="Q377">
            <v>60</v>
          </cell>
          <cell r="R377">
            <v>60</v>
          </cell>
          <cell r="S377">
            <v>0</v>
          </cell>
          <cell r="T377">
            <v>60</v>
          </cell>
          <cell r="U377">
            <v>60</v>
          </cell>
          <cell r="V377">
            <v>60</v>
          </cell>
          <cell r="W377">
            <v>0</v>
          </cell>
          <cell r="X377">
            <v>60</v>
          </cell>
          <cell r="Y377">
            <v>60</v>
          </cell>
          <cell r="Z377">
            <v>0</v>
          </cell>
          <cell r="AA377">
            <v>0</v>
          </cell>
          <cell r="AB377">
            <v>75</v>
          </cell>
          <cell r="AC377">
            <v>75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42</v>
          </cell>
          <cell r="AI377">
            <v>0</v>
          </cell>
          <cell r="AJ377">
            <v>51</v>
          </cell>
          <cell r="AK377">
            <v>51</v>
          </cell>
          <cell r="AL377">
            <v>3</v>
          </cell>
          <cell r="AM377">
            <v>3</v>
          </cell>
          <cell r="AN377">
            <v>3</v>
          </cell>
          <cell r="AO377">
            <v>3</v>
          </cell>
        </row>
        <row r="378">
          <cell r="E378" t="str">
            <v>RJL_</v>
          </cell>
          <cell r="F378">
            <v>0</v>
          </cell>
          <cell r="G378">
            <v>99</v>
          </cell>
          <cell r="H378">
            <v>99</v>
          </cell>
          <cell r="I378">
            <v>99</v>
          </cell>
          <cell r="J378">
            <v>1</v>
          </cell>
          <cell r="K378">
            <v>0</v>
          </cell>
          <cell r="L378">
            <v>0</v>
          </cell>
          <cell r="M378">
            <v>0</v>
          </cell>
          <cell r="N378">
            <v>60</v>
          </cell>
          <cell r="O378">
            <v>0</v>
          </cell>
          <cell r="P378">
            <v>0</v>
          </cell>
          <cell r="Q378">
            <v>0</v>
          </cell>
          <cell r="R378">
            <v>60</v>
          </cell>
          <cell r="S378">
            <v>0</v>
          </cell>
          <cell r="T378">
            <v>0</v>
          </cell>
          <cell r="U378">
            <v>0</v>
          </cell>
          <cell r="V378">
            <v>60</v>
          </cell>
          <cell r="W378">
            <v>0</v>
          </cell>
          <cell r="X378">
            <v>0</v>
          </cell>
          <cell r="Y378">
            <v>0</v>
          </cell>
          <cell r="Z378">
            <v>120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60</v>
          </cell>
          <cell r="AI378">
            <v>0</v>
          </cell>
          <cell r="AJ378">
            <v>0</v>
          </cell>
          <cell r="AK378">
            <v>0</v>
          </cell>
          <cell r="AL378">
            <v>3</v>
          </cell>
          <cell r="AM378">
            <v>3</v>
          </cell>
          <cell r="AN378">
            <v>3</v>
          </cell>
          <cell r="AO378">
            <v>3</v>
          </cell>
        </row>
        <row r="379">
          <cell r="E379" t="str">
            <v>RKL_</v>
          </cell>
          <cell r="F379">
            <v>0</v>
          </cell>
          <cell r="G379">
            <v>99</v>
          </cell>
          <cell r="H379">
            <v>99</v>
          </cell>
          <cell r="I379">
            <v>0</v>
          </cell>
          <cell r="J379">
            <v>1</v>
          </cell>
          <cell r="K379">
            <v>0</v>
          </cell>
          <cell r="L379">
            <v>0</v>
          </cell>
          <cell r="M379">
            <v>1</v>
          </cell>
          <cell r="N379">
            <v>60</v>
          </cell>
          <cell r="O379">
            <v>0</v>
          </cell>
          <cell r="P379">
            <v>0</v>
          </cell>
          <cell r="Q379">
            <v>60</v>
          </cell>
          <cell r="R379">
            <v>60</v>
          </cell>
          <cell r="S379">
            <v>0</v>
          </cell>
          <cell r="T379">
            <v>0</v>
          </cell>
          <cell r="U379">
            <v>60</v>
          </cell>
          <cell r="V379">
            <v>60</v>
          </cell>
          <cell r="W379">
            <v>0</v>
          </cell>
          <cell r="X379">
            <v>0</v>
          </cell>
          <cell r="Y379">
            <v>60</v>
          </cell>
          <cell r="Z379">
            <v>120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60</v>
          </cell>
          <cell r="AI379">
            <v>0</v>
          </cell>
          <cell r="AJ379">
            <v>0</v>
          </cell>
          <cell r="AK379">
            <v>36</v>
          </cell>
          <cell r="AL379">
            <v>3</v>
          </cell>
          <cell r="AM379">
            <v>3</v>
          </cell>
          <cell r="AN379">
            <v>3</v>
          </cell>
          <cell r="AO379">
            <v>3</v>
          </cell>
        </row>
        <row r="380">
          <cell r="E380" t="str">
            <v>RLL_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1</v>
          </cell>
          <cell r="K380">
            <v>1</v>
          </cell>
          <cell r="L380">
            <v>1</v>
          </cell>
          <cell r="M380">
            <v>1</v>
          </cell>
          <cell r="N380">
            <v>60</v>
          </cell>
          <cell r="O380">
            <v>60</v>
          </cell>
          <cell r="P380">
            <v>60</v>
          </cell>
          <cell r="Q380">
            <v>60</v>
          </cell>
          <cell r="R380">
            <v>60</v>
          </cell>
          <cell r="S380">
            <v>72</v>
          </cell>
          <cell r="T380">
            <v>72</v>
          </cell>
          <cell r="U380">
            <v>60</v>
          </cell>
          <cell r="V380">
            <v>60</v>
          </cell>
          <cell r="W380">
            <v>60</v>
          </cell>
          <cell r="X380">
            <v>60</v>
          </cell>
          <cell r="Y380">
            <v>60</v>
          </cell>
          <cell r="Z380">
            <v>120</v>
          </cell>
          <cell r="AA380">
            <v>0</v>
          </cell>
          <cell r="AB380">
            <v>0</v>
          </cell>
          <cell r="AC380">
            <v>120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60</v>
          </cell>
          <cell r="AI380">
            <v>38.4</v>
          </cell>
          <cell r="AJ380">
            <v>38.4</v>
          </cell>
          <cell r="AK380">
            <v>60</v>
          </cell>
          <cell r="AL380">
            <v>3</v>
          </cell>
          <cell r="AM380">
            <v>3</v>
          </cell>
          <cell r="AN380">
            <v>3</v>
          </cell>
          <cell r="AO380">
            <v>3</v>
          </cell>
        </row>
        <row r="381">
          <cell r="E381" t="str">
            <v>RM2L</v>
          </cell>
          <cell r="F381" t="e">
            <v>#N/A</v>
          </cell>
          <cell r="G381">
            <v>99</v>
          </cell>
          <cell r="H381" t="e">
            <v>#N/A</v>
          </cell>
          <cell r="I381">
            <v>0</v>
          </cell>
          <cell r="J381" t="e">
            <v>#N/A</v>
          </cell>
          <cell r="K381">
            <v>0</v>
          </cell>
          <cell r="L381" t="e">
            <v>#N/A</v>
          </cell>
          <cell r="M381">
            <v>1</v>
          </cell>
          <cell r="N381">
            <v>0</v>
          </cell>
          <cell r="O381">
            <v>0</v>
          </cell>
          <cell r="P381">
            <v>0</v>
          </cell>
          <cell r="Q381">
            <v>30</v>
          </cell>
          <cell r="R381">
            <v>0</v>
          </cell>
          <cell r="S381">
            <v>0</v>
          </cell>
          <cell r="T381">
            <v>0</v>
          </cell>
          <cell r="U381">
            <v>30</v>
          </cell>
          <cell r="V381">
            <v>0</v>
          </cell>
          <cell r="W381">
            <v>0</v>
          </cell>
          <cell r="X381">
            <v>0</v>
          </cell>
          <cell r="Y381">
            <v>30</v>
          </cell>
          <cell r="Z381">
            <v>0</v>
          </cell>
          <cell r="AA381">
            <v>0</v>
          </cell>
          <cell r="AB381">
            <v>0</v>
          </cell>
          <cell r="AC381">
            <v>62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30.4</v>
          </cell>
          <cell r="AL381">
            <v>0</v>
          </cell>
          <cell r="AM381">
            <v>3</v>
          </cell>
          <cell r="AN381">
            <v>0</v>
          </cell>
          <cell r="AO381">
            <v>3</v>
          </cell>
        </row>
        <row r="382">
          <cell r="E382" t="str">
            <v>RML_</v>
          </cell>
          <cell r="F382">
            <v>0</v>
          </cell>
          <cell r="G382">
            <v>0</v>
          </cell>
          <cell r="H382">
            <v>0</v>
          </cell>
          <cell r="I382">
            <v>99</v>
          </cell>
          <cell r="J382">
            <v>1</v>
          </cell>
          <cell r="K382">
            <v>1</v>
          </cell>
          <cell r="L382">
            <v>1</v>
          </cell>
          <cell r="M382">
            <v>0</v>
          </cell>
          <cell r="N382">
            <v>60</v>
          </cell>
          <cell r="O382">
            <v>60</v>
          </cell>
          <cell r="P382">
            <v>60</v>
          </cell>
          <cell r="Q382">
            <v>0</v>
          </cell>
          <cell r="R382">
            <v>60</v>
          </cell>
          <cell r="S382">
            <v>60</v>
          </cell>
          <cell r="T382">
            <v>60</v>
          </cell>
          <cell r="U382">
            <v>0</v>
          </cell>
          <cell r="V382">
            <v>60</v>
          </cell>
          <cell r="W382">
            <v>60</v>
          </cell>
          <cell r="X382">
            <v>60</v>
          </cell>
          <cell r="Y382">
            <v>0</v>
          </cell>
          <cell r="Z382">
            <v>120</v>
          </cell>
          <cell r="AA382">
            <v>108</v>
          </cell>
          <cell r="AB382">
            <v>75</v>
          </cell>
          <cell r="AC382">
            <v>0</v>
          </cell>
          <cell r="AD382">
            <v>90</v>
          </cell>
          <cell r="AE382">
            <v>90</v>
          </cell>
          <cell r="AF382">
            <v>90</v>
          </cell>
          <cell r="AG382">
            <v>0</v>
          </cell>
          <cell r="AH382">
            <v>78</v>
          </cell>
          <cell r="AI382">
            <v>75.599999999999994</v>
          </cell>
          <cell r="AJ382">
            <v>69</v>
          </cell>
          <cell r="AK382">
            <v>0</v>
          </cell>
          <cell r="AL382">
            <v>3</v>
          </cell>
          <cell r="AM382">
            <v>3</v>
          </cell>
          <cell r="AN382">
            <v>3</v>
          </cell>
          <cell r="AO382">
            <v>3</v>
          </cell>
        </row>
        <row r="383">
          <cell r="E383" t="str">
            <v>RRL_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1</v>
          </cell>
          <cell r="K383">
            <v>1</v>
          </cell>
          <cell r="L383">
            <v>1</v>
          </cell>
          <cell r="M383">
            <v>1</v>
          </cell>
          <cell r="N383">
            <v>90</v>
          </cell>
          <cell r="O383">
            <v>90</v>
          </cell>
          <cell r="P383">
            <v>60</v>
          </cell>
          <cell r="Q383">
            <v>60</v>
          </cell>
          <cell r="R383">
            <v>0</v>
          </cell>
          <cell r="S383">
            <v>0</v>
          </cell>
          <cell r="T383">
            <v>0</v>
          </cell>
          <cell r="U383">
            <v>60</v>
          </cell>
          <cell r="V383">
            <v>90</v>
          </cell>
          <cell r="W383">
            <v>90</v>
          </cell>
          <cell r="X383">
            <v>60</v>
          </cell>
          <cell r="Y383">
            <v>60</v>
          </cell>
          <cell r="Z383">
            <v>0</v>
          </cell>
          <cell r="AA383">
            <v>0</v>
          </cell>
          <cell r="AB383">
            <v>0</v>
          </cell>
          <cell r="AC383">
            <v>120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36</v>
          </cell>
          <cell r="AI383">
            <v>36</v>
          </cell>
          <cell r="AJ383">
            <v>24</v>
          </cell>
          <cell r="AK383">
            <v>60</v>
          </cell>
          <cell r="AL383">
            <v>3</v>
          </cell>
          <cell r="AM383">
            <v>3</v>
          </cell>
          <cell r="AN383">
            <v>3</v>
          </cell>
          <cell r="AO383">
            <v>3</v>
          </cell>
        </row>
        <row r="384">
          <cell r="E384" t="str">
            <v>RS2LA</v>
          </cell>
          <cell r="F384" t="e">
            <v>#N/A</v>
          </cell>
          <cell r="G384">
            <v>0</v>
          </cell>
          <cell r="H384">
            <v>0</v>
          </cell>
          <cell r="I384">
            <v>0</v>
          </cell>
          <cell r="J384" t="e">
            <v>#N/A</v>
          </cell>
          <cell r="K384">
            <v>1</v>
          </cell>
          <cell r="L384">
            <v>1</v>
          </cell>
          <cell r="M384">
            <v>1</v>
          </cell>
          <cell r="N384">
            <v>0</v>
          </cell>
          <cell r="O384">
            <v>90</v>
          </cell>
          <cell r="P384">
            <v>60</v>
          </cell>
          <cell r="Q384">
            <v>60</v>
          </cell>
          <cell r="R384">
            <v>0</v>
          </cell>
          <cell r="S384">
            <v>72</v>
          </cell>
          <cell r="T384">
            <v>75</v>
          </cell>
          <cell r="U384">
            <v>75</v>
          </cell>
          <cell r="V384">
            <v>0</v>
          </cell>
          <cell r="W384">
            <v>90</v>
          </cell>
          <cell r="X384">
            <v>60</v>
          </cell>
          <cell r="Y384">
            <v>60</v>
          </cell>
          <cell r="Z384">
            <v>0</v>
          </cell>
          <cell r="AA384">
            <v>0</v>
          </cell>
          <cell r="AB384">
            <v>120</v>
          </cell>
          <cell r="AC384">
            <v>120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50.4</v>
          </cell>
          <cell r="AJ384">
            <v>63</v>
          </cell>
          <cell r="AK384">
            <v>63</v>
          </cell>
          <cell r="AL384">
            <v>0</v>
          </cell>
          <cell r="AM384">
            <v>3</v>
          </cell>
          <cell r="AN384">
            <v>3</v>
          </cell>
          <cell r="AO384">
            <v>3</v>
          </cell>
        </row>
        <row r="385">
          <cell r="E385" t="str">
            <v>RS2LB</v>
          </cell>
          <cell r="F385" t="e">
            <v>#N/A</v>
          </cell>
          <cell r="G385">
            <v>0</v>
          </cell>
          <cell r="H385">
            <v>0</v>
          </cell>
          <cell r="I385">
            <v>0</v>
          </cell>
          <cell r="J385" t="e">
            <v>#N/A</v>
          </cell>
          <cell r="K385">
            <v>1</v>
          </cell>
          <cell r="L385">
            <v>1</v>
          </cell>
          <cell r="M385">
            <v>1</v>
          </cell>
          <cell r="N385">
            <v>0</v>
          </cell>
          <cell r="O385">
            <v>90</v>
          </cell>
          <cell r="P385">
            <v>90</v>
          </cell>
          <cell r="Q385">
            <v>90</v>
          </cell>
          <cell r="R385">
            <v>0</v>
          </cell>
          <cell r="S385">
            <v>72</v>
          </cell>
          <cell r="T385">
            <v>72</v>
          </cell>
          <cell r="U385">
            <v>72</v>
          </cell>
          <cell r="V385">
            <v>0</v>
          </cell>
          <cell r="W385">
            <v>90</v>
          </cell>
          <cell r="X385">
            <v>90</v>
          </cell>
          <cell r="Y385">
            <v>90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50.4</v>
          </cell>
          <cell r="AJ385">
            <v>50.4</v>
          </cell>
          <cell r="AK385">
            <v>50.4</v>
          </cell>
          <cell r="AL385">
            <v>0</v>
          </cell>
          <cell r="AM385">
            <v>3</v>
          </cell>
          <cell r="AN385">
            <v>3</v>
          </cell>
          <cell r="AO385">
            <v>3</v>
          </cell>
        </row>
        <row r="386">
          <cell r="E386" t="str">
            <v>RSL_A</v>
          </cell>
          <cell r="F386" t="e">
            <v>#N/A</v>
          </cell>
          <cell r="G386">
            <v>99</v>
          </cell>
          <cell r="H386">
            <v>99</v>
          </cell>
          <cell r="I386">
            <v>99</v>
          </cell>
          <cell r="J386" t="e">
            <v>#N/A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3</v>
          </cell>
          <cell r="AN386">
            <v>3</v>
          </cell>
          <cell r="AO386">
            <v>3</v>
          </cell>
        </row>
        <row r="387">
          <cell r="E387" t="str">
            <v>RSL_B</v>
          </cell>
          <cell r="F387" t="e">
            <v>#N/A</v>
          </cell>
          <cell r="G387">
            <v>99</v>
          </cell>
          <cell r="H387">
            <v>99</v>
          </cell>
          <cell r="I387">
            <v>99</v>
          </cell>
          <cell r="J387" t="e">
            <v>#N/A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3</v>
          </cell>
          <cell r="AN387">
            <v>3</v>
          </cell>
          <cell r="AO387">
            <v>3</v>
          </cell>
        </row>
        <row r="388">
          <cell r="E388" t="str">
            <v>RWSR</v>
          </cell>
          <cell r="F388" t="e">
            <v>#N/A</v>
          </cell>
          <cell r="G388" t="e">
            <v>#N/A</v>
          </cell>
          <cell r="H388">
            <v>0</v>
          </cell>
          <cell r="I388">
            <v>0</v>
          </cell>
          <cell r="J388" t="e">
            <v>#N/A</v>
          </cell>
          <cell r="K388" t="e">
            <v>#N/A</v>
          </cell>
          <cell r="L388">
            <v>1</v>
          </cell>
          <cell r="M388">
            <v>1</v>
          </cell>
          <cell r="N388">
            <v>0</v>
          </cell>
          <cell r="O388">
            <v>0</v>
          </cell>
          <cell r="P388">
            <v>90</v>
          </cell>
          <cell r="Q388">
            <v>78</v>
          </cell>
          <cell r="R388">
            <v>0</v>
          </cell>
          <cell r="S388">
            <v>0</v>
          </cell>
          <cell r="T388">
            <v>90</v>
          </cell>
          <cell r="U388">
            <v>78</v>
          </cell>
          <cell r="V388">
            <v>0</v>
          </cell>
          <cell r="W388">
            <v>0</v>
          </cell>
          <cell r="X388">
            <v>90</v>
          </cell>
          <cell r="Y388">
            <v>78</v>
          </cell>
          <cell r="Z388">
            <v>0</v>
          </cell>
          <cell r="AA388">
            <v>0</v>
          </cell>
          <cell r="AB388">
            <v>120</v>
          </cell>
          <cell r="AC388">
            <v>120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78</v>
          </cell>
          <cell r="AK388">
            <v>70.8</v>
          </cell>
          <cell r="AL388">
            <v>0</v>
          </cell>
          <cell r="AM388">
            <v>0</v>
          </cell>
          <cell r="AN388">
            <v>3</v>
          </cell>
          <cell r="AO388">
            <v>3</v>
          </cell>
        </row>
        <row r="389">
          <cell r="E389" t="str">
            <v>S001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1</v>
          </cell>
          <cell r="K389">
            <v>1</v>
          </cell>
          <cell r="L389">
            <v>1</v>
          </cell>
          <cell r="M389">
            <v>1</v>
          </cell>
          <cell r="N389">
            <v>30</v>
          </cell>
          <cell r="O389">
            <v>30</v>
          </cell>
          <cell r="P389">
            <v>30</v>
          </cell>
          <cell r="Q389">
            <v>20</v>
          </cell>
          <cell r="R389">
            <v>30</v>
          </cell>
          <cell r="S389">
            <v>30</v>
          </cell>
          <cell r="T389">
            <v>30</v>
          </cell>
          <cell r="U389">
            <v>20</v>
          </cell>
          <cell r="V389">
            <v>30</v>
          </cell>
          <cell r="W389">
            <v>30</v>
          </cell>
          <cell r="X389">
            <v>30</v>
          </cell>
          <cell r="Y389">
            <v>20</v>
          </cell>
          <cell r="Z389">
            <v>0</v>
          </cell>
          <cell r="AA389">
            <v>0</v>
          </cell>
          <cell r="AB389">
            <v>30</v>
          </cell>
          <cell r="AC389">
            <v>41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18</v>
          </cell>
          <cell r="AI389">
            <v>18</v>
          </cell>
          <cell r="AJ389">
            <v>24</v>
          </cell>
          <cell r="AK389">
            <v>20.2</v>
          </cell>
          <cell r="AL389">
            <v>3</v>
          </cell>
          <cell r="AM389">
            <v>3</v>
          </cell>
          <cell r="AN389">
            <v>3</v>
          </cell>
          <cell r="AO389">
            <v>3</v>
          </cell>
        </row>
        <row r="390">
          <cell r="E390" t="str">
            <v>S002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1</v>
          </cell>
          <cell r="K390">
            <v>1</v>
          </cell>
          <cell r="L390">
            <v>1</v>
          </cell>
          <cell r="M390">
            <v>1</v>
          </cell>
          <cell r="N390">
            <v>30</v>
          </cell>
          <cell r="O390">
            <v>30</v>
          </cell>
          <cell r="P390">
            <v>30</v>
          </cell>
          <cell r="Q390">
            <v>20</v>
          </cell>
          <cell r="R390">
            <v>30</v>
          </cell>
          <cell r="S390">
            <v>30</v>
          </cell>
          <cell r="T390">
            <v>30</v>
          </cell>
          <cell r="U390">
            <v>20</v>
          </cell>
          <cell r="V390">
            <v>30</v>
          </cell>
          <cell r="W390">
            <v>30</v>
          </cell>
          <cell r="X390">
            <v>30</v>
          </cell>
          <cell r="Y390">
            <v>20</v>
          </cell>
          <cell r="Z390">
            <v>0</v>
          </cell>
          <cell r="AA390">
            <v>0</v>
          </cell>
          <cell r="AB390">
            <v>38</v>
          </cell>
          <cell r="AC390">
            <v>45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18</v>
          </cell>
          <cell r="AI390">
            <v>18</v>
          </cell>
          <cell r="AJ390">
            <v>25.6</v>
          </cell>
          <cell r="AK390">
            <v>21</v>
          </cell>
          <cell r="AL390">
            <v>3</v>
          </cell>
          <cell r="AM390">
            <v>3</v>
          </cell>
          <cell r="AN390">
            <v>3</v>
          </cell>
          <cell r="AO390">
            <v>3</v>
          </cell>
        </row>
        <row r="391">
          <cell r="E391" t="str">
            <v>S003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1</v>
          </cell>
          <cell r="K391">
            <v>1</v>
          </cell>
          <cell r="L391">
            <v>1</v>
          </cell>
          <cell r="M391">
            <v>1</v>
          </cell>
          <cell r="N391">
            <v>60</v>
          </cell>
          <cell r="O391">
            <v>30</v>
          </cell>
          <cell r="P391">
            <v>60</v>
          </cell>
          <cell r="Q391">
            <v>20</v>
          </cell>
          <cell r="R391">
            <v>60</v>
          </cell>
          <cell r="S391">
            <v>30</v>
          </cell>
          <cell r="T391">
            <v>60</v>
          </cell>
          <cell r="U391">
            <v>20</v>
          </cell>
          <cell r="V391">
            <v>60</v>
          </cell>
          <cell r="W391">
            <v>30</v>
          </cell>
          <cell r="X391">
            <v>60</v>
          </cell>
          <cell r="Y391">
            <v>20</v>
          </cell>
          <cell r="Z391">
            <v>0</v>
          </cell>
          <cell r="AA391">
            <v>0</v>
          </cell>
          <cell r="AB391">
            <v>60</v>
          </cell>
          <cell r="AC391">
            <v>60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36</v>
          </cell>
          <cell r="AI391">
            <v>18</v>
          </cell>
          <cell r="AJ391">
            <v>48</v>
          </cell>
          <cell r="AK391">
            <v>24</v>
          </cell>
          <cell r="AL391">
            <v>3</v>
          </cell>
          <cell r="AM391">
            <v>3</v>
          </cell>
          <cell r="AN391">
            <v>3</v>
          </cell>
          <cell r="AO391">
            <v>3</v>
          </cell>
        </row>
        <row r="392">
          <cell r="E392" t="str">
            <v>S004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1</v>
          </cell>
          <cell r="K392">
            <v>1</v>
          </cell>
          <cell r="L392">
            <v>1</v>
          </cell>
          <cell r="M392">
            <v>1</v>
          </cell>
          <cell r="N392">
            <v>60</v>
          </cell>
          <cell r="O392">
            <v>60</v>
          </cell>
          <cell r="P392">
            <v>30</v>
          </cell>
          <cell r="Q392">
            <v>20</v>
          </cell>
          <cell r="R392">
            <v>60</v>
          </cell>
          <cell r="S392">
            <v>60</v>
          </cell>
          <cell r="T392">
            <v>30</v>
          </cell>
          <cell r="U392">
            <v>20</v>
          </cell>
          <cell r="V392">
            <v>60</v>
          </cell>
          <cell r="W392">
            <v>60</v>
          </cell>
          <cell r="X392">
            <v>30</v>
          </cell>
          <cell r="Y392">
            <v>20</v>
          </cell>
          <cell r="Z392">
            <v>0</v>
          </cell>
          <cell r="AA392">
            <v>0</v>
          </cell>
          <cell r="AB392">
            <v>45</v>
          </cell>
          <cell r="AC392">
            <v>60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36</v>
          </cell>
          <cell r="AI392">
            <v>36</v>
          </cell>
          <cell r="AJ392">
            <v>27</v>
          </cell>
          <cell r="AK392">
            <v>24</v>
          </cell>
          <cell r="AL392">
            <v>3</v>
          </cell>
          <cell r="AM392">
            <v>3</v>
          </cell>
          <cell r="AN392">
            <v>3</v>
          </cell>
          <cell r="AO392">
            <v>3</v>
          </cell>
        </row>
        <row r="393">
          <cell r="E393" t="str">
            <v>S005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1</v>
          </cell>
          <cell r="K393">
            <v>1</v>
          </cell>
          <cell r="L393">
            <v>1</v>
          </cell>
          <cell r="M393">
            <v>1</v>
          </cell>
          <cell r="N393">
            <v>60</v>
          </cell>
          <cell r="O393">
            <v>60</v>
          </cell>
          <cell r="P393">
            <v>60</v>
          </cell>
          <cell r="Q393">
            <v>30</v>
          </cell>
          <cell r="R393">
            <v>60</v>
          </cell>
          <cell r="S393">
            <v>60</v>
          </cell>
          <cell r="T393">
            <v>60</v>
          </cell>
          <cell r="U393">
            <v>30</v>
          </cell>
          <cell r="V393">
            <v>60</v>
          </cell>
          <cell r="W393">
            <v>60</v>
          </cell>
          <cell r="X393">
            <v>60</v>
          </cell>
          <cell r="Y393">
            <v>30</v>
          </cell>
          <cell r="Z393">
            <v>0</v>
          </cell>
          <cell r="AA393">
            <v>0</v>
          </cell>
          <cell r="AB393">
            <v>75</v>
          </cell>
          <cell r="AC393">
            <v>62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36</v>
          </cell>
          <cell r="AI393">
            <v>36</v>
          </cell>
          <cell r="AJ393">
            <v>51</v>
          </cell>
          <cell r="AK393">
            <v>30.4</v>
          </cell>
          <cell r="AL393">
            <v>3</v>
          </cell>
          <cell r="AM393">
            <v>3</v>
          </cell>
          <cell r="AN393">
            <v>3</v>
          </cell>
          <cell r="AO393">
            <v>3</v>
          </cell>
        </row>
        <row r="394">
          <cell r="E394" t="str">
            <v>S006</v>
          </cell>
          <cell r="F394" t="e">
            <v>#N/A</v>
          </cell>
          <cell r="G394">
            <v>0</v>
          </cell>
          <cell r="H394">
            <v>0</v>
          </cell>
          <cell r="I394">
            <v>0</v>
          </cell>
          <cell r="J394" t="e">
            <v>#N/A</v>
          </cell>
          <cell r="K394">
            <v>1</v>
          </cell>
          <cell r="L394">
            <v>1</v>
          </cell>
          <cell r="M394">
            <v>1</v>
          </cell>
          <cell r="N394">
            <v>0</v>
          </cell>
          <cell r="O394">
            <v>80</v>
          </cell>
          <cell r="P394">
            <v>80</v>
          </cell>
          <cell r="Q394">
            <v>80</v>
          </cell>
          <cell r="R394">
            <v>0</v>
          </cell>
          <cell r="S394">
            <v>60</v>
          </cell>
          <cell r="T394">
            <v>60</v>
          </cell>
          <cell r="U394">
            <v>60</v>
          </cell>
          <cell r="V394">
            <v>0</v>
          </cell>
          <cell r="W394">
            <v>60</v>
          </cell>
          <cell r="X394">
            <v>60</v>
          </cell>
          <cell r="Y394">
            <v>60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40</v>
          </cell>
          <cell r="AJ394">
            <v>40</v>
          </cell>
          <cell r="AK394">
            <v>40</v>
          </cell>
          <cell r="AL394">
            <v>0</v>
          </cell>
          <cell r="AM394">
            <v>3</v>
          </cell>
          <cell r="AN394">
            <v>3</v>
          </cell>
          <cell r="AO394">
            <v>3</v>
          </cell>
        </row>
        <row r="395">
          <cell r="E395" t="str">
            <v>S251</v>
          </cell>
          <cell r="F395" t="e">
            <v>#N/A</v>
          </cell>
          <cell r="G395" t="e">
            <v>#N/A</v>
          </cell>
          <cell r="H395">
            <v>99</v>
          </cell>
          <cell r="I395">
            <v>99</v>
          </cell>
          <cell r="J395" t="e">
            <v>#N/A</v>
          </cell>
          <cell r="K395" t="e">
            <v>#N/A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3</v>
          </cell>
          <cell r="AO395">
            <v>3</v>
          </cell>
        </row>
        <row r="396">
          <cell r="E396" t="str">
            <v>S252</v>
          </cell>
          <cell r="F396" t="e">
            <v>#N/A</v>
          </cell>
          <cell r="G396" t="e">
            <v>#N/A</v>
          </cell>
          <cell r="H396">
            <v>99</v>
          </cell>
          <cell r="I396">
            <v>99</v>
          </cell>
          <cell r="J396" t="e">
            <v>#N/A</v>
          </cell>
          <cell r="K396" t="e">
            <v>#N/A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3</v>
          </cell>
          <cell r="AO396">
            <v>3</v>
          </cell>
        </row>
        <row r="397">
          <cell r="E397" t="str">
            <v>S253</v>
          </cell>
          <cell r="F397" t="e">
            <v>#N/A</v>
          </cell>
          <cell r="G397" t="e">
            <v>#N/A</v>
          </cell>
          <cell r="H397">
            <v>99</v>
          </cell>
          <cell r="I397">
            <v>0</v>
          </cell>
          <cell r="J397" t="e">
            <v>#N/A</v>
          </cell>
          <cell r="K397" t="e">
            <v>#N/A</v>
          </cell>
          <cell r="L397">
            <v>0</v>
          </cell>
          <cell r="M397">
            <v>1</v>
          </cell>
          <cell r="N397">
            <v>0</v>
          </cell>
          <cell r="O397">
            <v>0</v>
          </cell>
          <cell r="P397">
            <v>0</v>
          </cell>
          <cell r="Q397">
            <v>30</v>
          </cell>
          <cell r="R397">
            <v>0</v>
          </cell>
          <cell r="S397">
            <v>0</v>
          </cell>
          <cell r="T397">
            <v>0</v>
          </cell>
          <cell r="U397">
            <v>30</v>
          </cell>
          <cell r="V397">
            <v>0</v>
          </cell>
          <cell r="W397">
            <v>0</v>
          </cell>
          <cell r="X397">
            <v>0</v>
          </cell>
          <cell r="Y397">
            <v>30</v>
          </cell>
          <cell r="Z397">
            <v>0</v>
          </cell>
          <cell r="AA397">
            <v>0</v>
          </cell>
          <cell r="AB397">
            <v>0</v>
          </cell>
          <cell r="AC397">
            <v>60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30</v>
          </cell>
          <cell r="AL397">
            <v>0</v>
          </cell>
          <cell r="AM397">
            <v>0</v>
          </cell>
          <cell r="AN397">
            <v>3</v>
          </cell>
          <cell r="AO397">
            <v>3</v>
          </cell>
        </row>
        <row r="398">
          <cell r="E398" t="str">
            <v>S65MA</v>
          </cell>
          <cell r="F398" t="e">
            <v>#N/A</v>
          </cell>
          <cell r="G398" t="e">
            <v>#N/A</v>
          </cell>
          <cell r="H398">
            <v>0</v>
          </cell>
          <cell r="I398">
            <v>0</v>
          </cell>
          <cell r="J398" t="e">
            <v>#N/A</v>
          </cell>
          <cell r="K398" t="e">
            <v>#N/A</v>
          </cell>
          <cell r="L398">
            <v>1</v>
          </cell>
          <cell r="M398">
            <v>1</v>
          </cell>
          <cell r="N398">
            <v>0</v>
          </cell>
          <cell r="O398">
            <v>0</v>
          </cell>
          <cell r="P398">
            <v>90</v>
          </cell>
          <cell r="Q398">
            <v>180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18</v>
          </cell>
          <cell r="AK398">
            <v>36</v>
          </cell>
          <cell r="AL398">
            <v>0</v>
          </cell>
          <cell r="AM398">
            <v>0</v>
          </cell>
          <cell r="AN398">
            <v>2</v>
          </cell>
          <cell r="AO398">
            <v>2</v>
          </cell>
        </row>
        <row r="399">
          <cell r="E399" t="str">
            <v>S65MB</v>
          </cell>
          <cell r="F399" t="e">
            <v>#N/A</v>
          </cell>
          <cell r="G399" t="e">
            <v>#N/A</v>
          </cell>
          <cell r="H399">
            <v>0</v>
          </cell>
          <cell r="I399">
            <v>0</v>
          </cell>
          <cell r="J399" t="e">
            <v>#N/A</v>
          </cell>
          <cell r="K399" t="e">
            <v>#N/A</v>
          </cell>
          <cell r="L399">
            <v>1</v>
          </cell>
          <cell r="M399">
            <v>1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90</v>
          </cell>
          <cell r="Y399">
            <v>180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18</v>
          </cell>
          <cell r="AK399">
            <v>36</v>
          </cell>
          <cell r="AL399">
            <v>0</v>
          </cell>
          <cell r="AM399">
            <v>0</v>
          </cell>
          <cell r="AN399">
            <v>2</v>
          </cell>
          <cell r="AO399">
            <v>2</v>
          </cell>
        </row>
        <row r="400">
          <cell r="E400" t="str">
            <v>S70HA</v>
          </cell>
          <cell r="F400" t="e">
            <v>#N/A</v>
          </cell>
          <cell r="G400" t="e">
            <v>#N/A</v>
          </cell>
          <cell r="H400" t="e">
            <v>#N/A</v>
          </cell>
          <cell r="I400">
            <v>0</v>
          </cell>
          <cell r="J400" t="e">
            <v>#N/A</v>
          </cell>
          <cell r="K400" t="e">
            <v>#N/A</v>
          </cell>
          <cell r="L400" t="e">
            <v>#N/A</v>
          </cell>
          <cell r="M400">
            <v>1</v>
          </cell>
          <cell r="N400">
            <v>0</v>
          </cell>
          <cell r="O400">
            <v>0</v>
          </cell>
          <cell r="P400">
            <v>0</v>
          </cell>
          <cell r="Q400">
            <v>30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6</v>
          </cell>
          <cell r="AL400">
            <v>0</v>
          </cell>
          <cell r="AM400">
            <v>0</v>
          </cell>
          <cell r="AN400">
            <v>0</v>
          </cell>
          <cell r="AO400">
            <v>2</v>
          </cell>
        </row>
        <row r="401">
          <cell r="E401" t="str">
            <v>S70HB</v>
          </cell>
          <cell r="F401" t="e">
            <v>#N/A</v>
          </cell>
          <cell r="G401" t="e">
            <v>#N/A</v>
          </cell>
          <cell r="H401" t="e">
            <v>#N/A</v>
          </cell>
          <cell r="I401">
            <v>0</v>
          </cell>
          <cell r="J401" t="e">
            <v>#N/A</v>
          </cell>
          <cell r="K401" t="e">
            <v>#N/A</v>
          </cell>
          <cell r="L401" t="e">
            <v>#N/A</v>
          </cell>
          <cell r="M401">
            <v>1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30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6</v>
          </cell>
          <cell r="AL401">
            <v>0</v>
          </cell>
          <cell r="AM401">
            <v>0</v>
          </cell>
          <cell r="AN401">
            <v>0</v>
          </cell>
          <cell r="AO401">
            <v>2</v>
          </cell>
        </row>
        <row r="402">
          <cell r="E402" t="str">
            <v>S70MA</v>
          </cell>
          <cell r="F402">
            <v>0</v>
          </cell>
          <cell r="G402">
            <v>0</v>
          </cell>
          <cell r="H402">
            <v>0</v>
          </cell>
          <cell r="I402">
            <v>99</v>
          </cell>
          <cell r="J402">
            <v>1</v>
          </cell>
          <cell r="K402">
            <v>1</v>
          </cell>
          <cell r="L402">
            <v>1</v>
          </cell>
          <cell r="M402">
            <v>0</v>
          </cell>
          <cell r="N402">
            <v>60</v>
          </cell>
          <cell r="O402">
            <v>60</v>
          </cell>
          <cell r="P402">
            <v>60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12</v>
          </cell>
          <cell r="AI402">
            <v>12</v>
          </cell>
          <cell r="AJ402">
            <v>12</v>
          </cell>
          <cell r="AK402">
            <v>0</v>
          </cell>
          <cell r="AL402">
            <v>2</v>
          </cell>
          <cell r="AM402">
            <v>2</v>
          </cell>
          <cell r="AN402">
            <v>2</v>
          </cell>
          <cell r="AO402">
            <v>2</v>
          </cell>
        </row>
        <row r="403">
          <cell r="E403" t="str">
            <v>S70MB</v>
          </cell>
          <cell r="F403">
            <v>0</v>
          </cell>
          <cell r="G403">
            <v>0</v>
          </cell>
          <cell r="H403">
            <v>0</v>
          </cell>
          <cell r="I403">
            <v>99</v>
          </cell>
          <cell r="J403">
            <v>1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60</v>
          </cell>
          <cell r="W403">
            <v>60</v>
          </cell>
          <cell r="X403">
            <v>60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12</v>
          </cell>
          <cell r="AI403">
            <v>12</v>
          </cell>
          <cell r="AJ403">
            <v>12</v>
          </cell>
          <cell r="AK403">
            <v>0</v>
          </cell>
          <cell r="AL403">
            <v>2</v>
          </cell>
          <cell r="AM403">
            <v>2</v>
          </cell>
          <cell r="AN403">
            <v>2</v>
          </cell>
          <cell r="AO403">
            <v>2</v>
          </cell>
        </row>
        <row r="404">
          <cell r="E404" t="str">
            <v>S99HA</v>
          </cell>
          <cell r="F404" t="e">
            <v>#N/A</v>
          </cell>
          <cell r="G404" t="e">
            <v>#N/A</v>
          </cell>
          <cell r="H404" t="e">
            <v>#N/A</v>
          </cell>
          <cell r="I404">
            <v>0</v>
          </cell>
          <cell r="J404" t="e">
            <v>#N/A</v>
          </cell>
          <cell r="K404" t="e">
            <v>#N/A</v>
          </cell>
          <cell r="L404" t="e">
            <v>#N/A</v>
          </cell>
          <cell r="M404">
            <v>1</v>
          </cell>
          <cell r="N404">
            <v>0</v>
          </cell>
          <cell r="O404">
            <v>0</v>
          </cell>
          <cell r="P404">
            <v>0</v>
          </cell>
          <cell r="Q404">
            <v>30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6</v>
          </cell>
          <cell r="AL404">
            <v>0</v>
          </cell>
          <cell r="AM404">
            <v>0</v>
          </cell>
          <cell r="AN404">
            <v>0</v>
          </cell>
          <cell r="AO404">
            <v>2</v>
          </cell>
        </row>
        <row r="405">
          <cell r="E405" t="str">
            <v>S99HB</v>
          </cell>
          <cell r="F405" t="e">
            <v>#N/A</v>
          </cell>
          <cell r="G405" t="e">
            <v>#N/A</v>
          </cell>
          <cell r="H405" t="e">
            <v>#N/A</v>
          </cell>
          <cell r="I405">
            <v>0</v>
          </cell>
          <cell r="J405" t="e">
            <v>#N/A</v>
          </cell>
          <cell r="K405" t="e">
            <v>#N/A</v>
          </cell>
          <cell r="L405" t="e">
            <v>#N/A</v>
          </cell>
          <cell r="M405">
            <v>1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30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6</v>
          </cell>
          <cell r="AL405">
            <v>0</v>
          </cell>
          <cell r="AM405">
            <v>0</v>
          </cell>
          <cell r="AN405">
            <v>0</v>
          </cell>
          <cell r="AO405">
            <v>2</v>
          </cell>
        </row>
        <row r="406">
          <cell r="E406" t="str">
            <v>S99MA</v>
          </cell>
          <cell r="F406">
            <v>0</v>
          </cell>
          <cell r="G406">
            <v>0</v>
          </cell>
          <cell r="H406">
            <v>0</v>
          </cell>
          <cell r="I406">
            <v>99</v>
          </cell>
          <cell r="J406">
            <v>1</v>
          </cell>
          <cell r="K406">
            <v>1</v>
          </cell>
          <cell r="L406">
            <v>1</v>
          </cell>
          <cell r="M406">
            <v>0</v>
          </cell>
          <cell r="N406">
            <v>30</v>
          </cell>
          <cell r="O406">
            <v>30</v>
          </cell>
          <cell r="P406">
            <v>40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6</v>
          </cell>
          <cell r="AI406">
            <v>6</v>
          </cell>
          <cell r="AJ406">
            <v>8</v>
          </cell>
          <cell r="AK406">
            <v>0</v>
          </cell>
          <cell r="AL406">
            <v>2</v>
          </cell>
          <cell r="AM406">
            <v>2</v>
          </cell>
          <cell r="AN406">
            <v>2</v>
          </cell>
          <cell r="AO406">
            <v>2</v>
          </cell>
        </row>
        <row r="407">
          <cell r="E407" t="str">
            <v>S99MB</v>
          </cell>
          <cell r="F407">
            <v>0</v>
          </cell>
          <cell r="G407">
            <v>0</v>
          </cell>
          <cell r="H407">
            <v>0</v>
          </cell>
          <cell r="I407">
            <v>99</v>
          </cell>
          <cell r="J407">
            <v>1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30</v>
          </cell>
          <cell r="W407">
            <v>30</v>
          </cell>
          <cell r="X407">
            <v>40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6</v>
          </cell>
          <cell r="AI407">
            <v>6</v>
          </cell>
          <cell r="AJ407">
            <v>8</v>
          </cell>
          <cell r="AK407">
            <v>0</v>
          </cell>
          <cell r="AL407">
            <v>2</v>
          </cell>
          <cell r="AM407">
            <v>2</v>
          </cell>
          <cell r="AN407">
            <v>2</v>
          </cell>
          <cell r="AO407">
            <v>2</v>
          </cell>
        </row>
        <row r="408">
          <cell r="E408" t="str">
            <v>SMDM</v>
          </cell>
          <cell r="F408" t="e">
            <v>#N/A</v>
          </cell>
          <cell r="G408">
            <v>0</v>
          </cell>
          <cell r="H408">
            <v>0</v>
          </cell>
          <cell r="I408">
            <v>0</v>
          </cell>
          <cell r="J408" t="e">
            <v>#N/A</v>
          </cell>
          <cell r="K408">
            <v>1</v>
          </cell>
          <cell r="L408">
            <v>1</v>
          </cell>
          <cell r="M408">
            <v>1</v>
          </cell>
          <cell r="N408">
            <v>0</v>
          </cell>
          <cell r="O408">
            <v>240</v>
          </cell>
          <cell r="P408">
            <v>240</v>
          </cell>
          <cell r="Q408">
            <v>120</v>
          </cell>
          <cell r="R408">
            <v>0</v>
          </cell>
          <cell r="S408">
            <v>180</v>
          </cell>
          <cell r="T408">
            <v>180</v>
          </cell>
          <cell r="U408">
            <v>120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84</v>
          </cell>
          <cell r="AJ408">
            <v>84</v>
          </cell>
          <cell r="AK408">
            <v>48</v>
          </cell>
          <cell r="AL408">
            <v>0</v>
          </cell>
          <cell r="AM408">
            <v>2</v>
          </cell>
          <cell r="AN408">
            <v>2</v>
          </cell>
          <cell r="AO408">
            <v>2</v>
          </cell>
        </row>
        <row r="409">
          <cell r="E409" t="str">
            <v>T001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1</v>
          </cell>
          <cell r="K409">
            <v>1</v>
          </cell>
          <cell r="L409">
            <v>1</v>
          </cell>
          <cell r="M409">
            <v>1</v>
          </cell>
          <cell r="N409">
            <v>180</v>
          </cell>
          <cell r="O409">
            <v>180</v>
          </cell>
          <cell r="P409">
            <v>180</v>
          </cell>
          <cell r="Q409">
            <v>90</v>
          </cell>
          <cell r="R409">
            <v>0</v>
          </cell>
          <cell r="S409">
            <v>180</v>
          </cell>
          <cell r="T409">
            <v>180</v>
          </cell>
          <cell r="U409">
            <v>90</v>
          </cell>
          <cell r="V409">
            <v>180</v>
          </cell>
          <cell r="W409">
            <v>180</v>
          </cell>
          <cell r="X409">
            <v>180</v>
          </cell>
          <cell r="Y409">
            <v>90</v>
          </cell>
          <cell r="Z409">
            <v>120</v>
          </cell>
          <cell r="AA409">
            <v>120</v>
          </cell>
          <cell r="AB409">
            <v>120</v>
          </cell>
          <cell r="AC409">
            <v>120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96</v>
          </cell>
          <cell r="AI409">
            <v>132</v>
          </cell>
          <cell r="AJ409">
            <v>132</v>
          </cell>
          <cell r="AK409">
            <v>78</v>
          </cell>
          <cell r="AL409">
            <v>3</v>
          </cell>
          <cell r="AM409">
            <v>3</v>
          </cell>
          <cell r="AN409">
            <v>3</v>
          </cell>
          <cell r="AO409">
            <v>3</v>
          </cell>
        </row>
        <row r="410">
          <cell r="E410" t="str">
            <v>T002</v>
          </cell>
          <cell r="F410" t="e">
            <v>#N/A</v>
          </cell>
          <cell r="G410" t="e">
            <v>#N/A</v>
          </cell>
          <cell r="H410">
            <v>0</v>
          </cell>
          <cell r="I410">
            <v>0</v>
          </cell>
          <cell r="J410" t="e">
            <v>#N/A</v>
          </cell>
          <cell r="K410" t="e">
            <v>#N/A</v>
          </cell>
          <cell r="L410">
            <v>1</v>
          </cell>
          <cell r="M410">
            <v>1</v>
          </cell>
          <cell r="N410">
            <v>0</v>
          </cell>
          <cell r="O410">
            <v>0</v>
          </cell>
          <cell r="P410">
            <v>60</v>
          </cell>
          <cell r="Q410">
            <v>60</v>
          </cell>
          <cell r="R410">
            <v>0</v>
          </cell>
          <cell r="S410">
            <v>0</v>
          </cell>
          <cell r="T410">
            <v>60</v>
          </cell>
          <cell r="U410">
            <v>60</v>
          </cell>
          <cell r="V410">
            <v>0</v>
          </cell>
          <cell r="W410">
            <v>0</v>
          </cell>
          <cell r="X410">
            <v>60</v>
          </cell>
          <cell r="Y410">
            <v>60</v>
          </cell>
          <cell r="Z410">
            <v>0</v>
          </cell>
          <cell r="AA410">
            <v>0</v>
          </cell>
          <cell r="AB410">
            <v>75</v>
          </cell>
          <cell r="AC410">
            <v>120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51</v>
          </cell>
          <cell r="AK410">
            <v>60</v>
          </cell>
          <cell r="AL410">
            <v>0</v>
          </cell>
          <cell r="AM410">
            <v>0</v>
          </cell>
          <cell r="AN410">
            <v>3</v>
          </cell>
          <cell r="AO410">
            <v>3</v>
          </cell>
        </row>
        <row r="411">
          <cell r="E411" t="str">
            <v>T002A</v>
          </cell>
          <cell r="F411">
            <v>0</v>
          </cell>
          <cell r="G411">
            <v>0</v>
          </cell>
          <cell r="H411" t="e">
            <v>#N/A</v>
          </cell>
          <cell r="I411" t="e">
            <v>#N/A</v>
          </cell>
          <cell r="J411">
            <v>1</v>
          </cell>
          <cell r="K411">
            <v>1</v>
          </cell>
          <cell r="L411" t="e">
            <v>#N/A</v>
          </cell>
          <cell r="M411" t="e">
            <v>#N/A</v>
          </cell>
          <cell r="N411">
            <v>60</v>
          </cell>
          <cell r="O411">
            <v>60</v>
          </cell>
          <cell r="P411">
            <v>0</v>
          </cell>
          <cell r="Q411">
            <v>0</v>
          </cell>
          <cell r="R411">
            <v>60</v>
          </cell>
          <cell r="S411">
            <v>60</v>
          </cell>
          <cell r="T411">
            <v>0</v>
          </cell>
          <cell r="U411">
            <v>0</v>
          </cell>
          <cell r="V411">
            <v>60</v>
          </cell>
          <cell r="W411">
            <v>60</v>
          </cell>
          <cell r="X411">
            <v>0</v>
          </cell>
          <cell r="Y411">
            <v>0</v>
          </cell>
          <cell r="Z411">
            <v>120</v>
          </cell>
          <cell r="AA411">
            <v>120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60</v>
          </cell>
          <cell r="AI411">
            <v>60</v>
          </cell>
          <cell r="AJ411">
            <v>0</v>
          </cell>
          <cell r="AK411">
            <v>0</v>
          </cell>
          <cell r="AL411">
            <v>3</v>
          </cell>
          <cell r="AM411">
            <v>3</v>
          </cell>
          <cell r="AN411">
            <v>0</v>
          </cell>
          <cell r="AO411">
            <v>0</v>
          </cell>
        </row>
        <row r="412">
          <cell r="E412" t="str">
            <v>T002B</v>
          </cell>
          <cell r="F412">
            <v>0</v>
          </cell>
          <cell r="G412">
            <v>0</v>
          </cell>
          <cell r="H412" t="e">
            <v>#N/A</v>
          </cell>
          <cell r="I412" t="e">
            <v>#N/A</v>
          </cell>
          <cell r="J412">
            <v>1</v>
          </cell>
          <cell r="K412">
            <v>1</v>
          </cell>
          <cell r="L412" t="e">
            <v>#N/A</v>
          </cell>
          <cell r="M412" t="e">
            <v>#N/A</v>
          </cell>
          <cell r="N412">
            <v>60</v>
          </cell>
          <cell r="O412">
            <v>60</v>
          </cell>
          <cell r="P412">
            <v>0</v>
          </cell>
          <cell r="Q412">
            <v>0</v>
          </cell>
          <cell r="R412">
            <v>60</v>
          </cell>
          <cell r="S412">
            <v>60</v>
          </cell>
          <cell r="T412">
            <v>0</v>
          </cell>
          <cell r="U412">
            <v>0</v>
          </cell>
          <cell r="V412">
            <v>60</v>
          </cell>
          <cell r="W412">
            <v>60</v>
          </cell>
          <cell r="X412">
            <v>0</v>
          </cell>
          <cell r="Y412">
            <v>0</v>
          </cell>
          <cell r="Z412">
            <v>120</v>
          </cell>
          <cell r="AA412">
            <v>120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60</v>
          </cell>
          <cell r="AI412">
            <v>60</v>
          </cell>
          <cell r="AJ412">
            <v>0</v>
          </cell>
          <cell r="AK412">
            <v>0</v>
          </cell>
          <cell r="AL412">
            <v>3</v>
          </cell>
          <cell r="AM412">
            <v>3</v>
          </cell>
          <cell r="AN412">
            <v>0</v>
          </cell>
          <cell r="AO412">
            <v>0</v>
          </cell>
        </row>
        <row r="413">
          <cell r="E413" t="str">
            <v>T003</v>
          </cell>
          <cell r="F413" t="e">
            <v>#N/A</v>
          </cell>
          <cell r="G413" t="e">
            <v>#N/A</v>
          </cell>
          <cell r="H413">
            <v>99</v>
          </cell>
          <cell r="I413">
            <v>99</v>
          </cell>
          <cell r="J413" t="e">
            <v>#N/A</v>
          </cell>
          <cell r="K413" t="e">
            <v>#N/A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3</v>
          </cell>
          <cell r="AO413">
            <v>3</v>
          </cell>
        </row>
        <row r="414">
          <cell r="E414" t="str">
            <v>T004</v>
          </cell>
          <cell r="F414" t="e">
            <v>#N/A</v>
          </cell>
          <cell r="G414" t="e">
            <v>#N/A</v>
          </cell>
          <cell r="H414">
            <v>99</v>
          </cell>
          <cell r="I414">
            <v>99</v>
          </cell>
          <cell r="J414" t="e">
            <v>#N/A</v>
          </cell>
          <cell r="K414" t="e">
            <v>#N/A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3</v>
          </cell>
          <cell r="AO414">
            <v>3</v>
          </cell>
        </row>
        <row r="415">
          <cell r="E415" t="str">
            <v>UCDC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1</v>
          </cell>
          <cell r="K415">
            <v>1</v>
          </cell>
          <cell r="L415">
            <v>1</v>
          </cell>
          <cell r="M415">
            <v>1</v>
          </cell>
          <cell r="N415">
            <v>15</v>
          </cell>
          <cell r="O415">
            <v>15</v>
          </cell>
          <cell r="P415">
            <v>15</v>
          </cell>
          <cell r="Q415">
            <v>15</v>
          </cell>
          <cell r="R415">
            <v>15</v>
          </cell>
          <cell r="S415">
            <v>15</v>
          </cell>
          <cell r="T415">
            <v>15</v>
          </cell>
          <cell r="U415">
            <v>15</v>
          </cell>
          <cell r="V415">
            <v>15</v>
          </cell>
          <cell r="W415">
            <v>15</v>
          </cell>
          <cell r="X415">
            <v>15</v>
          </cell>
          <cell r="Y415">
            <v>15</v>
          </cell>
          <cell r="Z415">
            <v>45</v>
          </cell>
          <cell r="AA415">
            <v>45</v>
          </cell>
          <cell r="AB415">
            <v>19</v>
          </cell>
          <cell r="AC415">
            <v>45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18</v>
          </cell>
          <cell r="AI415">
            <v>18</v>
          </cell>
          <cell r="AJ415">
            <v>12.8</v>
          </cell>
          <cell r="AK415">
            <v>18</v>
          </cell>
          <cell r="AL415">
            <v>3</v>
          </cell>
          <cell r="AM415">
            <v>3</v>
          </cell>
          <cell r="AN415">
            <v>3</v>
          </cell>
          <cell r="AO415">
            <v>3</v>
          </cell>
        </row>
        <row r="416">
          <cell r="E416" t="str">
            <v>UNCV</v>
          </cell>
          <cell r="F416" t="e">
            <v>#N/A</v>
          </cell>
          <cell r="G416" t="e">
            <v>#N/A</v>
          </cell>
          <cell r="H416">
            <v>99</v>
          </cell>
          <cell r="I416">
            <v>99</v>
          </cell>
          <cell r="J416" t="e">
            <v>#N/A</v>
          </cell>
          <cell r="K416" t="e">
            <v>#N/A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3</v>
          </cell>
          <cell r="AO416">
            <v>3</v>
          </cell>
        </row>
        <row r="417">
          <cell r="E417" t="str">
            <v>UNIA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1</v>
          </cell>
          <cell r="K417">
            <v>1</v>
          </cell>
          <cell r="L417">
            <v>1</v>
          </cell>
          <cell r="M417">
            <v>1</v>
          </cell>
          <cell r="N417">
            <v>36</v>
          </cell>
          <cell r="O417">
            <v>18</v>
          </cell>
          <cell r="P417">
            <v>36</v>
          </cell>
          <cell r="Q417">
            <v>20</v>
          </cell>
          <cell r="R417">
            <v>60</v>
          </cell>
          <cell r="S417">
            <v>15</v>
          </cell>
          <cell r="T417">
            <v>60</v>
          </cell>
          <cell r="U417">
            <v>20</v>
          </cell>
          <cell r="V417">
            <v>30</v>
          </cell>
          <cell r="W417">
            <v>15</v>
          </cell>
          <cell r="X417">
            <v>36</v>
          </cell>
          <cell r="Y417">
            <v>20</v>
          </cell>
          <cell r="Z417">
            <v>72</v>
          </cell>
          <cell r="AA417">
            <v>64</v>
          </cell>
          <cell r="AB417">
            <v>75</v>
          </cell>
          <cell r="AC417">
            <v>41</v>
          </cell>
          <cell r="AD417">
            <v>60</v>
          </cell>
          <cell r="AE417">
            <v>60</v>
          </cell>
          <cell r="AF417">
            <v>60</v>
          </cell>
          <cell r="AG417">
            <v>60</v>
          </cell>
          <cell r="AH417">
            <v>51.6</v>
          </cell>
          <cell r="AI417">
            <v>34.4</v>
          </cell>
          <cell r="AJ417">
            <v>53.4</v>
          </cell>
          <cell r="AK417">
            <v>32.200000000000003</v>
          </cell>
          <cell r="AL417">
            <v>3</v>
          </cell>
          <cell r="AM417">
            <v>3</v>
          </cell>
          <cell r="AN417">
            <v>3</v>
          </cell>
          <cell r="AO417">
            <v>3</v>
          </cell>
        </row>
        <row r="418">
          <cell r="E418" t="str">
            <v>UNIB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1</v>
          </cell>
          <cell r="K418">
            <v>1</v>
          </cell>
          <cell r="L418">
            <v>1</v>
          </cell>
          <cell r="M418">
            <v>1</v>
          </cell>
          <cell r="N418">
            <v>45</v>
          </cell>
          <cell r="O418">
            <v>45</v>
          </cell>
          <cell r="P418">
            <v>45</v>
          </cell>
          <cell r="Q418">
            <v>15</v>
          </cell>
          <cell r="R418">
            <v>30</v>
          </cell>
          <cell r="S418">
            <v>30</v>
          </cell>
          <cell r="T418">
            <v>30</v>
          </cell>
          <cell r="U418">
            <v>15</v>
          </cell>
          <cell r="V418">
            <v>30</v>
          </cell>
          <cell r="W418">
            <v>30</v>
          </cell>
          <cell r="X418">
            <v>45</v>
          </cell>
          <cell r="Y418">
            <v>15</v>
          </cell>
          <cell r="Z418">
            <v>72</v>
          </cell>
          <cell r="AA418">
            <v>64</v>
          </cell>
          <cell r="AB418">
            <v>38</v>
          </cell>
          <cell r="AC418">
            <v>30</v>
          </cell>
          <cell r="AD418">
            <v>60</v>
          </cell>
          <cell r="AE418">
            <v>60</v>
          </cell>
          <cell r="AF418">
            <v>60</v>
          </cell>
          <cell r="AG418">
            <v>60</v>
          </cell>
          <cell r="AH418">
            <v>47.4</v>
          </cell>
          <cell r="AI418">
            <v>45.8</v>
          </cell>
          <cell r="AJ418">
            <v>43.6</v>
          </cell>
          <cell r="AK418">
            <v>27</v>
          </cell>
          <cell r="AL418">
            <v>3</v>
          </cell>
          <cell r="AM418">
            <v>3</v>
          </cell>
          <cell r="AN418">
            <v>3</v>
          </cell>
          <cell r="AO418">
            <v>3</v>
          </cell>
        </row>
        <row r="419">
          <cell r="E419" t="str">
            <v>UNIC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1</v>
          </cell>
          <cell r="K419">
            <v>1</v>
          </cell>
          <cell r="L419">
            <v>1</v>
          </cell>
          <cell r="M419">
            <v>1</v>
          </cell>
          <cell r="N419">
            <v>45</v>
          </cell>
          <cell r="O419">
            <v>45</v>
          </cell>
          <cell r="P419">
            <v>45</v>
          </cell>
          <cell r="Q419">
            <v>15</v>
          </cell>
          <cell r="R419">
            <v>30</v>
          </cell>
          <cell r="S419">
            <v>30</v>
          </cell>
          <cell r="T419">
            <v>30</v>
          </cell>
          <cell r="U419">
            <v>15</v>
          </cell>
          <cell r="V419">
            <v>30</v>
          </cell>
          <cell r="W419">
            <v>30</v>
          </cell>
          <cell r="X419">
            <v>45</v>
          </cell>
          <cell r="Y419">
            <v>15</v>
          </cell>
          <cell r="Z419">
            <v>68</v>
          </cell>
          <cell r="AA419">
            <v>68</v>
          </cell>
          <cell r="AB419">
            <v>38</v>
          </cell>
          <cell r="AC419">
            <v>30</v>
          </cell>
          <cell r="AD419">
            <v>90</v>
          </cell>
          <cell r="AE419">
            <v>90</v>
          </cell>
          <cell r="AF419">
            <v>90</v>
          </cell>
          <cell r="AG419">
            <v>90</v>
          </cell>
          <cell r="AH419">
            <v>52.6</v>
          </cell>
          <cell r="AI419">
            <v>52.6</v>
          </cell>
          <cell r="AJ419">
            <v>49.6</v>
          </cell>
          <cell r="AK419">
            <v>33</v>
          </cell>
          <cell r="AL419">
            <v>3</v>
          </cell>
          <cell r="AM419">
            <v>3</v>
          </cell>
          <cell r="AN419">
            <v>3</v>
          </cell>
          <cell r="AO419">
            <v>3</v>
          </cell>
        </row>
        <row r="420">
          <cell r="E420" t="str">
            <v>UNID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1</v>
          </cell>
          <cell r="K420">
            <v>1</v>
          </cell>
          <cell r="L420">
            <v>1</v>
          </cell>
          <cell r="M420">
            <v>1</v>
          </cell>
          <cell r="N420">
            <v>23</v>
          </cell>
          <cell r="O420">
            <v>23</v>
          </cell>
          <cell r="P420">
            <v>23</v>
          </cell>
          <cell r="Q420">
            <v>15</v>
          </cell>
          <cell r="R420">
            <v>15</v>
          </cell>
          <cell r="S420">
            <v>15</v>
          </cell>
          <cell r="T420">
            <v>15</v>
          </cell>
          <cell r="U420">
            <v>15</v>
          </cell>
          <cell r="V420">
            <v>15</v>
          </cell>
          <cell r="W420">
            <v>15</v>
          </cell>
          <cell r="X420">
            <v>23</v>
          </cell>
          <cell r="Y420">
            <v>15</v>
          </cell>
          <cell r="Z420">
            <v>72</v>
          </cell>
          <cell r="AA420">
            <v>72</v>
          </cell>
          <cell r="AB420">
            <v>19</v>
          </cell>
          <cell r="AC420">
            <v>31</v>
          </cell>
          <cell r="AD420">
            <v>60</v>
          </cell>
          <cell r="AE420">
            <v>60</v>
          </cell>
          <cell r="AF420">
            <v>60</v>
          </cell>
          <cell r="AG420">
            <v>60</v>
          </cell>
          <cell r="AH420">
            <v>37</v>
          </cell>
          <cell r="AI420">
            <v>37</v>
          </cell>
          <cell r="AJ420">
            <v>28</v>
          </cell>
          <cell r="AK420">
            <v>27.2</v>
          </cell>
          <cell r="AL420">
            <v>3</v>
          </cell>
          <cell r="AM420">
            <v>3</v>
          </cell>
          <cell r="AN420">
            <v>3</v>
          </cell>
          <cell r="AO420">
            <v>3</v>
          </cell>
        </row>
        <row r="421">
          <cell r="E421" t="str">
            <v>UNIE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1</v>
          </cell>
          <cell r="K421">
            <v>1</v>
          </cell>
          <cell r="L421">
            <v>1</v>
          </cell>
          <cell r="M421">
            <v>1</v>
          </cell>
          <cell r="N421">
            <v>45</v>
          </cell>
          <cell r="O421">
            <v>45</v>
          </cell>
          <cell r="P421">
            <v>45</v>
          </cell>
          <cell r="Q421">
            <v>15</v>
          </cell>
          <cell r="R421">
            <v>30</v>
          </cell>
          <cell r="S421">
            <v>30</v>
          </cell>
          <cell r="T421">
            <v>30</v>
          </cell>
          <cell r="U421">
            <v>15</v>
          </cell>
          <cell r="V421">
            <v>30</v>
          </cell>
          <cell r="W421">
            <v>30</v>
          </cell>
          <cell r="X421">
            <v>45</v>
          </cell>
          <cell r="Y421">
            <v>15</v>
          </cell>
          <cell r="Z421">
            <v>60</v>
          </cell>
          <cell r="AA421">
            <v>60</v>
          </cell>
          <cell r="AB421">
            <v>38</v>
          </cell>
          <cell r="AC421">
            <v>31</v>
          </cell>
          <cell r="AD421">
            <v>60</v>
          </cell>
          <cell r="AE421">
            <v>60</v>
          </cell>
          <cell r="AF421">
            <v>60</v>
          </cell>
          <cell r="AG421">
            <v>60</v>
          </cell>
          <cell r="AH421">
            <v>45</v>
          </cell>
          <cell r="AI421">
            <v>45</v>
          </cell>
          <cell r="AJ421">
            <v>43.6</v>
          </cell>
          <cell r="AK421">
            <v>27.2</v>
          </cell>
          <cell r="AL421">
            <v>3</v>
          </cell>
          <cell r="AM421">
            <v>3</v>
          </cell>
          <cell r="AN421">
            <v>3</v>
          </cell>
          <cell r="AO421">
            <v>3</v>
          </cell>
        </row>
        <row r="422">
          <cell r="E422" t="str">
            <v>UNIF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1</v>
          </cell>
          <cell r="K422">
            <v>1</v>
          </cell>
          <cell r="L422">
            <v>1</v>
          </cell>
          <cell r="M422">
            <v>1</v>
          </cell>
          <cell r="N422">
            <v>45</v>
          </cell>
          <cell r="O422">
            <v>45</v>
          </cell>
          <cell r="P422">
            <v>45</v>
          </cell>
          <cell r="Q422">
            <v>18</v>
          </cell>
          <cell r="R422">
            <v>30</v>
          </cell>
          <cell r="S422">
            <v>30</v>
          </cell>
          <cell r="T422">
            <v>30</v>
          </cell>
          <cell r="U422">
            <v>30</v>
          </cell>
          <cell r="V422">
            <v>30</v>
          </cell>
          <cell r="W422">
            <v>30</v>
          </cell>
          <cell r="X422">
            <v>45</v>
          </cell>
          <cell r="Y422">
            <v>18</v>
          </cell>
          <cell r="Z422">
            <v>68</v>
          </cell>
          <cell r="AA422">
            <v>68</v>
          </cell>
          <cell r="AB422">
            <v>38</v>
          </cell>
          <cell r="AC422">
            <v>62</v>
          </cell>
          <cell r="AD422">
            <v>90</v>
          </cell>
          <cell r="AE422">
            <v>90</v>
          </cell>
          <cell r="AF422">
            <v>90</v>
          </cell>
          <cell r="AG422">
            <v>90</v>
          </cell>
          <cell r="AH422">
            <v>52.6</v>
          </cell>
          <cell r="AI422">
            <v>52.6</v>
          </cell>
          <cell r="AJ422">
            <v>49.6</v>
          </cell>
          <cell r="AK422">
            <v>43.6</v>
          </cell>
          <cell r="AL422">
            <v>3</v>
          </cell>
          <cell r="AM422">
            <v>3</v>
          </cell>
          <cell r="AN422">
            <v>3</v>
          </cell>
          <cell r="AO422">
            <v>3</v>
          </cell>
        </row>
        <row r="423">
          <cell r="E423" t="str">
            <v>UNIG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1</v>
          </cell>
          <cell r="K423">
            <v>1</v>
          </cell>
          <cell r="L423">
            <v>1</v>
          </cell>
          <cell r="M423">
            <v>1</v>
          </cell>
          <cell r="N423">
            <v>20</v>
          </cell>
          <cell r="O423">
            <v>23</v>
          </cell>
          <cell r="P423">
            <v>20</v>
          </cell>
          <cell r="Q423">
            <v>10</v>
          </cell>
          <cell r="R423">
            <v>15</v>
          </cell>
          <cell r="S423">
            <v>15</v>
          </cell>
          <cell r="T423">
            <v>15</v>
          </cell>
          <cell r="U423">
            <v>15</v>
          </cell>
          <cell r="V423">
            <v>15</v>
          </cell>
          <cell r="W423">
            <v>15</v>
          </cell>
          <cell r="X423">
            <v>20</v>
          </cell>
          <cell r="Y423">
            <v>10</v>
          </cell>
          <cell r="Z423">
            <v>64</v>
          </cell>
          <cell r="AA423">
            <v>54</v>
          </cell>
          <cell r="AB423">
            <v>19</v>
          </cell>
          <cell r="AC423">
            <v>31</v>
          </cell>
          <cell r="AD423">
            <v>45</v>
          </cell>
          <cell r="AE423">
            <v>45</v>
          </cell>
          <cell r="AF423">
            <v>45</v>
          </cell>
          <cell r="AG423">
            <v>45</v>
          </cell>
          <cell r="AH423">
            <v>31.8</v>
          </cell>
          <cell r="AI423">
            <v>30.4</v>
          </cell>
          <cell r="AJ423">
            <v>23.8</v>
          </cell>
          <cell r="AK423">
            <v>22.2</v>
          </cell>
          <cell r="AL423">
            <v>3</v>
          </cell>
          <cell r="AM423">
            <v>3</v>
          </cell>
          <cell r="AN423">
            <v>3</v>
          </cell>
          <cell r="AO423">
            <v>3</v>
          </cell>
        </row>
        <row r="424">
          <cell r="E424" t="str">
            <v>UNIJ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1</v>
          </cell>
          <cell r="K424">
            <v>1</v>
          </cell>
          <cell r="L424">
            <v>1</v>
          </cell>
          <cell r="M424">
            <v>1</v>
          </cell>
          <cell r="N424">
            <v>20</v>
          </cell>
          <cell r="O424">
            <v>20</v>
          </cell>
          <cell r="P424">
            <v>20</v>
          </cell>
          <cell r="Q424">
            <v>15</v>
          </cell>
          <cell r="R424">
            <v>15</v>
          </cell>
          <cell r="S424">
            <v>15</v>
          </cell>
          <cell r="T424">
            <v>15</v>
          </cell>
          <cell r="U424">
            <v>15</v>
          </cell>
          <cell r="V424">
            <v>15</v>
          </cell>
          <cell r="W424">
            <v>15</v>
          </cell>
          <cell r="X424">
            <v>20</v>
          </cell>
          <cell r="Y424">
            <v>15</v>
          </cell>
          <cell r="Z424">
            <v>49</v>
          </cell>
          <cell r="AA424">
            <v>45</v>
          </cell>
          <cell r="AB424">
            <v>19</v>
          </cell>
          <cell r="AC424">
            <v>31</v>
          </cell>
          <cell r="AD424">
            <v>36</v>
          </cell>
          <cell r="AE424">
            <v>36</v>
          </cell>
          <cell r="AF424">
            <v>36</v>
          </cell>
          <cell r="AG424">
            <v>36</v>
          </cell>
          <cell r="AH424">
            <v>27</v>
          </cell>
          <cell r="AI424">
            <v>26.2</v>
          </cell>
          <cell r="AJ424">
            <v>22</v>
          </cell>
          <cell r="AK424">
            <v>22.4</v>
          </cell>
          <cell r="AL424">
            <v>3</v>
          </cell>
          <cell r="AM424">
            <v>3</v>
          </cell>
          <cell r="AN424">
            <v>3</v>
          </cell>
          <cell r="AO424">
            <v>3</v>
          </cell>
        </row>
        <row r="425">
          <cell r="E425" t="str">
            <v>UNIK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1</v>
          </cell>
          <cell r="K425">
            <v>1</v>
          </cell>
          <cell r="L425">
            <v>1</v>
          </cell>
          <cell r="M425">
            <v>1</v>
          </cell>
          <cell r="N425">
            <v>45</v>
          </cell>
          <cell r="O425">
            <v>45</v>
          </cell>
          <cell r="P425">
            <v>30</v>
          </cell>
          <cell r="Q425">
            <v>20</v>
          </cell>
          <cell r="R425">
            <v>30</v>
          </cell>
          <cell r="S425">
            <v>30</v>
          </cell>
          <cell r="T425">
            <v>30</v>
          </cell>
          <cell r="U425">
            <v>20</v>
          </cell>
          <cell r="V425">
            <v>30</v>
          </cell>
          <cell r="W425">
            <v>30</v>
          </cell>
          <cell r="X425">
            <v>30</v>
          </cell>
          <cell r="Y425">
            <v>20</v>
          </cell>
          <cell r="Z425">
            <v>60</v>
          </cell>
          <cell r="AA425">
            <v>60</v>
          </cell>
          <cell r="AB425">
            <v>38</v>
          </cell>
          <cell r="AC425">
            <v>41</v>
          </cell>
          <cell r="AD425">
            <v>60</v>
          </cell>
          <cell r="AE425">
            <v>60</v>
          </cell>
          <cell r="AF425">
            <v>60</v>
          </cell>
          <cell r="AG425">
            <v>60</v>
          </cell>
          <cell r="AH425">
            <v>45</v>
          </cell>
          <cell r="AI425">
            <v>45</v>
          </cell>
          <cell r="AJ425">
            <v>37.6</v>
          </cell>
          <cell r="AK425">
            <v>32.200000000000003</v>
          </cell>
          <cell r="AL425">
            <v>3</v>
          </cell>
          <cell r="AM425">
            <v>3</v>
          </cell>
          <cell r="AN425">
            <v>3</v>
          </cell>
          <cell r="AO425">
            <v>3</v>
          </cell>
        </row>
        <row r="426">
          <cell r="E426" t="str">
            <v>UNIL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1</v>
          </cell>
          <cell r="K426">
            <v>1</v>
          </cell>
          <cell r="L426">
            <v>1</v>
          </cell>
          <cell r="M426">
            <v>1</v>
          </cell>
          <cell r="N426">
            <v>45</v>
          </cell>
          <cell r="O426">
            <v>45</v>
          </cell>
          <cell r="P426">
            <v>45</v>
          </cell>
          <cell r="Q426">
            <v>20</v>
          </cell>
          <cell r="R426">
            <v>30</v>
          </cell>
          <cell r="S426">
            <v>30</v>
          </cell>
          <cell r="T426">
            <v>30</v>
          </cell>
          <cell r="U426">
            <v>20</v>
          </cell>
          <cell r="V426">
            <v>30</v>
          </cell>
          <cell r="W426">
            <v>30</v>
          </cell>
          <cell r="X426">
            <v>45</v>
          </cell>
          <cell r="Y426">
            <v>20</v>
          </cell>
          <cell r="Z426">
            <v>60</v>
          </cell>
          <cell r="AA426">
            <v>60</v>
          </cell>
          <cell r="AB426">
            <v>38</v>
          </cell>
          <cell r="AC426">
            <v>41</v>
          </cell>
          <cell r="AD426">
            <v>60</v>
          </cell>
          <cell r="AE426">
            <v>60</v>
          </cell>
          <cell r="AF426">
            <v>60</v>
          </cell>
          <cell r="AG426">
            <v>60</v>
          </cell>
          <cell r="AH426">
            <v>45</v>
          </cell>
          <cell r="AI426">
            <v>45</v>
          </cell>
          <cell r="AJ426">
            <v>43.6</v>
          </cell>
          <cell r="AK426">
            <v>32.200000000000003</v>
          </cell>
          <cell r="AL426">
            <v>3</v>
          </cell>
          <cell r="AM426">
            <v>3</v>
          </cell>
          <cell r="AN426">
            <v>3</v>
          </cell>
          <cell r="AO426">
            <v>3</v>
          </cell>
        </row>
        <row r="427">
          <cell r="E427" t="str">
            <v>UNIM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1</v>
          </cell>
          <cell r="K427">
            <v>1</v>
          </cell>
          <cell r="L427">
            <v>1</v>
          </cell>
          <cell r="M427">
            <v>1</v>
          </cell>
          <cell r="N427">
            <v>20</v>
          </cell>
          <cell r="O427">
            <v>23</v>
          </cell>
          <cell r="P427">
            <v>15</v>
          </cell>
          <cell r="Q427">
            <v>15</v>
          </cell>
          <cell r="R427">
            <v>15</v>
          </cell>
          <cell r="S427">
            <v>30</v>
          </cell>
          <cell r="T427">
            <v>15</v>
          </cell>
          <cell r="U427">
            <v>15</v>
          </cell>
          <cell r="V427">
            <v>15</v>
          </cell>
          <cell r="W427">
            <v>30</v>
          </cell>
          <cell r="X427">
            <v>15</v>
          </cell>
          <cell r="Y427">
            <v>15</v>
          </cell>
          <cell r="Z427">
            <v>72</v>
          </cell>
          <cell r="AA427">
            <v>72</v>
          </cell>
          <cell r="AB427">
            <v>19</v>
          </cell>
          <cell r="AC427">
            <v>31</v>
          </cell>
          <cell r="AD427">
            <v>60</v>
          </cell>
          <cell r="AE427">
            <v>60</v>
          </cell>
          <cell r="AF427">
            <v>60</v>
          </cell>
          <cell r="AG427">
            <v>60</v>
          </cell>
          <cell r="AH427">
            <v>36.4</v>
          </cell>
          <cell r="AI427">
            <v>43</v>
          </cell>
          <cell r="AJ427">
            <v>24.8</v>
          </cell>
          <cell r="AK427">
            <v>27.2</v>
          </cell>
          <cell r="AL427">
            <v>3</v>
          </cell>
          <cell r="AM427">
            <v>3</v>
          </cell>
          <cell r="AN427">
            <v>3</v>
          </cell>
          <cell r="AO427">
            <v>3</v>
          </cell>
        </row>
        <row r="428">
          <cell r="E428" t="str">
            <v>UNIP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1</v>
          </cell>
          <cell r="K428">
            <v>1</v>
          </cell>
          <cell r="L428">
            <v>1</v>
          </cell>
          <cell r="M428">
            <v>1</v>
          </cell>
          <cell r="N428">
            <v>20</v>
          </cell>
          <cell r="O428">
            <v>36</v>
          </cell>
          <cell r="P428">
            <v>20</v>
          </cell>
          <cell r="Q428">
            <v>15</v>
          </cell>
          <cell r="R428">
            <v>15</v>
          </cell>
          <cell r="S428">
            <v>30</v>
          </cell>
          <cell r="T428">
            <v>15</v>
          </cell>
          <cell r="U428">
            <v>15</v>
          </cell>
          <cell r="V428">
            <v>15</v>
          </cell>
          <cell r="W428">
            <v>30</v>
          </cell>
          <cell r="X428">
            <v>20</v>
          </cell>
          <cell r="Y428">
            <v>15</v>
          </cell>
          <cell r="Z428">
            <v>72</v>
          </cell>
          <cell r="AA428">
            <v>64</v>
          </cell>
          <cell r="AB428">
            <v>19</v>
          </cell>
          <cell r="AC428">
            <v>31</v>
          </cell>
          <cell r="AD428">
            <v>60</v>
          </cell>
          <cell r="AE428">
            <v>60</v>
          </cell>
          <cell r="AF428">
            <v>60</v>
          </cell>
          <cell r="AG428">
            <v>60</v>
          </cell>
          <cell r="AH428">
            <v>36.4</v>
          </cell>
          <cell r="AI428">
            <v>44</v>
          </cell>
          <cell r="AJ428">
            <v>26.8</v>
          </cell>
          <cell r="AK428">
            <v>27.2</v>
          </cell>
          <cell r="AL428">
            <v>3</v>
          </cell>
          <cell r="AM428">
            <v>3</v>
          </cell>
          <cell r="AN428">
            <v>3</v>
          </cell>
          <cell r="AO428">
            <v>3</v>
          </cell>
        </row>
        <row r="429">
          <cell r="E429" t="str">
            <v>UNIQ</v>
          </cell>
          <cell r="F429" t="e">
            <v>#N/A</v>
          </cell>
          <cell r="G429">
            <v>0</v>
          </cell>
          <cell r="H429">
            <v>0</v>
          </cell>
          <cell r="I429" t="e">
            <v>#N/A</v>
          </cell>
          <cell r="J429" t="e">
            <v>#N/A</v>
          </cell>
          <cell r="K429">
            <v>1</v>
          </cell>
          <cell r="L429">
            <v>1</v>
          </cell>
          <cell r="M429" t="e">
            <v>#N/A</v>
          </cell>
          <cell r="N429">
            <v>0</v>
          </cell>
          <cell r="O429">
            <v>36</v>
          </cell>
          <cell r="P429">
            <v>36</v>
          </cell>
          <cell r="Q429">
            <v>0</v>
          </cell>
          <cell r="R429">
            <v>0</v>
          </cell>
          <cell r="S429">
            <v>30</v>
          </cell>
          <cell r="T429">
            <v>30</v>
          </cell>
          <cell r="U429">
            <v>0</v>
          </cell>
          <cell r="V429">
            <v>0</v>
          </cell>
          <cell r="W429">
            <v>30</v>
          </cell>
          <cell r="X429">
            <v>30</v>
          </cell>
          <cell r="Y429">
            <v>0</v>
          </cell>
          <cell r="Z429">
            <v>0</v>
          </cell>
          <cell r="AA429">
            <v>64</v>
          </cell>
          <cell r="AB429">
            <v>64</v>
          </cell>
          <cell r="AC429">
            <v>0</v>
          </cell>
          <cell r="AD429">
            <v>0</v>
          </cell>
          <cell r="AE429">
            <v>90</v>
          </cell>
          <cell r="AF429">
            <v>90</v>
          </cell>
          <cell r="AG429">
            <v>90</v>
          </cell>
          <cell r="AH429">
            <v>0</v>
          </cell>
          <cell r="AI429">
            <v>50</v>
          </cell>
          <cell r="AJ429">
            <v>50</v>
          </cell>
          <cell r="AK429">
            <v>18</v>
          </cell>
          <cell r="AL429">
            <v>0</v>
          </cell>
          <cell r="AM429">
            <v>3</v>
          </cell>
          <cell r="AN429">
            <v>3</v>
          </cell>
          <cell r="AO429">
            <v>0</v>
          </cell>
        </row>
        <row r="430">
          <cell r="E430" t="str">
            <v>UNISA</v>
          </cell>
          <cell r="F430" t="e">
            <v>#N/A</v>
          </cell>
          <cell r="G430">
            <v>0</v>
          </cell>
          <cell r="H430">
            <v>0</v>
          </cell>
          <cell r="I430">
            <v>0</v>
          </cell>
          <cell r="J430" t="e">
            <v>#N/A</v>
          </cell>
          <cell r="K430">
            <v>1</v>
          </cell>
          <cell r="L430">
            <v>1</v>
          </cell>
          <cell r="M430">
            <v>1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120</v>
          </cell>
          <cell r="T430">
            <v>120</v>
          </cell>
          <cell r="U430">
            <v>120</v>
          </cell>
          <cell r="V430">
            <v>0</v>
          </cell>
          <cell r="W430">
            <v>240</v>
          </cell>
          <cell r="X430">
            <v>240</v>
          </cell>
          <cell r="Y430">
            <v>240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72</v>
          </cell>
          <cell r="AJ430">
            <v>72</v>
          </cell>
          <cell r="AK430">
            <v>72</v>
          </cell>
          <cell r="AL430">
            <v>0</v>
          </cell>
          <cell r="AM430">
            <v>3</v>
          </cell>
          <cell r="AN430">
            <v>3</v>
          </cell>
          <cell r="AO430">
            <v>3</v>
          </cell>
        </row>
        <row r="431">
          <cell r="E431" t="str">
            <v>UNISB</v>
          </cell>
          <cell r="F431" t="e">
            <v>#N/A</v>
          </cell>
          <cell r="G431">
            <v>0</v>
          </cell>
          <cell r="H431">
            <v>0</v>
          </cell>
          <cell r="I431">
            <v>0</v>
          </cell>
          <cell r="J431" t="e">
            <v>#N/A</v>
          </cell>
          <cell r="K431">
            <v>1</v>
          </cell>
          <cell r="L431">
            <v>1</v>
          </cell>
          <cell r="M431">
            <v>1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120</v>
          </cell>
          <cell r="T431">
            <v>120</v>
          </cell>
          <cell r="U431">
            <v>120</v>
          </cell>
          <cell r="V431">
            <v>0</v>
          </cell>
          <cell r="W431">
            <v>240</v>
          </cell>
          <cell r="X431">
            <v>240</v>
          </cell>
          <cell r="Y431">
            <v>240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72</v>
          </cell>
          <cell r="AJ431">
            <v>72</v>
          </cell>
          <cell r="AK431">
            <v>72</v>
          </cell>
          <cell r="AL431">
            <v>0</v>
          </cell>
          <cell r="AM431">
            <v>3</v>
          </cell>
          <cell r="AN431">
            <v>3</v>
          </cell>
          <cell r="AO431">
            <v>3</v>
          </cell>
        </row>
        <row r="432">
          <cell r="E432" t="str">
            <v>UNIT</v>
          </cell>
          <cell r="F432" t="e">
            <v>#N/A</v>
          </cell>
          <cell r="G432">
            <v>0</v>
          </cell>
          <cell r="H432">
            <v>0</v>
          </cell>
          <cell r="I432">
            <v>0</v>
          </cell>
          <cell r="J432" t="e">
            <v>#N/A</v>
          </cell>
          <cell r="K432">
            <v>1</v>
          </cell>
          <cell r="L432">
            <v>1</v>
          </cell>
          <cell r="M432">
            <v>1</v>
          </cell>
          <cell r="N432">
            <v>0</v>
          </cell>
          <cell r="O432">
            <v>90</v>
          </cell>
          <cell r="P432">
            <v>90</v>
          </cell>
          <cell r="Q432">
            <v>90</v>
          </cell>
          <cell r="R432">
            <v>0</v>
          </cell>
          <cell r="S432">
            <v>360</v>
          </cell>
          <cell r="T432">
            <v>360</v>
          </cell>
          <cell r="U432">
            <v>360</v>
          </cell>
          <cell r="V432">
            <v>0</v>
          </cell>
          <cell r="W432">
            <v>180</v>
          </cell>
          <cell r="X432">
            <v>180</v>
          </cell>
          <cell r="Y432">
            <v>180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126</v>
          </cell>
          <cell r="AJ432">
            <v>126</v>
          </cell>
          <cell r="AK432">
            <v>126</v>
          </cell>
          <cell r="AL432">
            <v>0</v>
          </cell>
          <cell r="AM432">
            <v>3</v>
          </cell>
          <cell r="AN432">
            <v>3</v>
          </cell>
          <cell r="AO432">
            <v>3</v>
          </cell>
        </row>
        <row r="433">
          <cell r="E433" t="str">
            <v>UNIV</v>
          </cell>
          <cell r="F433" t="e">
            <v>#N/A</v>
          </cell>
          <cell r="G433">
            <v>0</v>
          </cell>
          <cell r="H433">
            <v>99</v>
          </cell>
          <cell r="I433">
            <v>0</v>
          </cell>
          <cell r="J433" t="e">
            <v>#N/A</v>
          </cell>
          <cell r="K433">
            <v>1</v>
          </cell>
          <cell r="L433">
            <v>0</v>
          </cell>
          <cell r="M433">
            <v>1</v>
          </cell>
          <cell r="N433">
            <v>0</v>
          </cell>
          <cell r="O433">
            <v>45</v>
          </cell>
          <cell r="P433">
            <v>0</v>
          </cell>
          <cell r="Q433">
            <v>15</v>
          </cell>
          <cell r="R433">
            <v>0</v>
          </cell>
          <cell r="S433">
            <v>30</v>
          </cell>
          <cell r="T433">
            <v>0</v>
          </cell>
          <cell r="U433">
            <v>15</v>
          </cell>
          <cell r="V433">
            <v>0</v>
          </cell>
          <cell r="W433">
            <v>30</v>
          </cell>
          <cell r="X433">
            <v>0</v>
          </cell>
          <cell r="Y433">
            <v>15</v>
          </cell>
          <cell r="Z433">
            <v>0</v>
          </cell>
          <cell r="AA433">
            <v>120</v>
          </cell>
          <cell r="AB433">
            <v>0</v>
          </cell>
          <cell r="AC433">
            <v>35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45</v>
          </cell>
          <cell r="AJ433">
            <v>0</v>
          </cell>
          <cell r="AK433">
            <v>16</v>
          </cell>
          <cell r="AL433">
            <v>0</v>
          </cell>
          <cell r="AM433">
            <v>3</v>
          </cell>
          <cell r="AN433">
            <v>3</v>
          </cell>
          <cell r="AO433">
            <v>3</v>
          </cell>
        </row>
        <row r="434">
          <cell r="E434" t="str">
            <v>UNIW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1</v>
          </cell>
          <cell r="K434">
            <v>1</v>
          </cell>
          <cell r="L434">
            <v>1</v>
          </cell>
          <cell r="M434">
            <v>1</v>
          </cell>
          <cell r="N434">
            <v>20</v>
          </cell>
          <cell r="O434">
            <v>23</v>
          </cell>
          <cell r="P434">
            <v>20</v>
          </cell>
          <cell r="Q434">
            <v>15</v>
          </cell>
          <cell r="R434">
            <v>15</v>
          </cell>
          <cell r="S434">
            <v>15</v>
          </cell>
          <cell r="T434">
            <v>15</v>
          </cell>
          <cell r="U434">
            <v>15</v>
          </cell>
          <cell r="V434">
            <v>15</v>
          </cell>
          <cell r="W434">
            <v>15</v>
          </cell>
          <cell r="X434">
            <v>20</v>
          </cell>
          <cell r="Y434">
            <v>15</v>
          </cell>
          <cell r="Z434">
            <v>54</v>
          </cell>
          <cell r="AA434">
            <v>45</v>
          </cell>
          <cell r="AB434">
            <v>19</v>
          </cell>
          <cell r="AC434">
            <v>31</v>
          </cell>
          <cell r="AD434">
            <v>45</v>
          </cell>
          <cell r="AE434">
            <v>45</v>
          </cell>
          <cell r="AF434">
            <v>45</v>
          </cell>
          <cell r="AG434">
            <v>45</v>
          </cell>
          <cell r="AH434">
            <v>29.8</v>
          </cell>
          <cell r="AI434">
            <v>28.6</v>
          </cell>
          <cell r="AJ434">
            <v>23.8</v>
          </cell>
          <cell r="AK434">
            <v>24.2</v>
          </cell>
          <cell r="AL434">
            <v>3</v>
          </cell>
          <cell r="AM434">
            <v>3</v>
          </cell>
          <cell r="AN434">
            <v>3</v>
          </cell>
          <cell r="AO434">
            <v>3</v>
          </cell>
        </row>
        <row r="435">
          <cell r="E435" t="str">
            <v>UNIZ</v>
          </cell>
          <cell r="F435" t="e">
            <v>#N/A</v>
          </cell>
          <cell r="G435" t="e">
            <v>#N/A</v>
          </cell>
          <cell r="H435" t="e">
            <v>#N/A</v>
          </cell>
          <cell r="I435">
            <v>99</v>
          </cell>
          <cell r="J435" t="e">
            <v>#N/A</v>
          </cell>
          <cell r="K435" t="e">
            <v>#N/A</v>
          </cell>
          <cell r="L435" t="e">
            <v>#N/A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3</v>
          </cell>
        </row>
        <row r="436">
          <cell r="E436" t="str">
            <v>UNNW</v>
          </cell>
          <cell r="F436" t="e">
            <v>#N/A</v>
          </cell>
          <cell r="G436" t="e">
            <v>#N/A</v>
          </cell>
          <cell r="H436">
            <v>99</v>
          </cell>
          <cell r="I436">
            <v>99</v>
          </cell>
          <cell r="J436" t="e">
            <v>#N/A</v>
          </cell>
          <cell r="K436" t="e">
            <v>#N/A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3</v>
          </cell>
          <cell r="AO436">
            <v>3</v>
          </cell>
        </row>
        <row r="437">
          <cell r="E437" t="str">
            <v>UNSE</v>
          </cell>
          <cell r="F437" t="e">
            <v>#N/A</v>
          </cell>
          <cell r="G437" t="e">
            <v>#N/A</v>
          </cell>
          <cell r="H437">
            <v>99</v>
          </cell>
          <cell r="I437">
            <v>99</v>
          </cell>
          <cell r="J437" t="e">
            <v>#N/A</v>
          </cell>
          <cell r="K437" t="e">
            <v>#N/A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3</v>
          </cell>
          <cell r="AO437">
            <v>3</v>
          </cell>
        </row>
        <row r="438">
          <cell r="E438" t="str">
            <v>XST8A</v>
          </cell>
          <cell r="F438" t="e">
            <v>#N/A</v>
          </cell>
          <cell r="G438" t="e">
            <v>#N/A</v>
          </cell>
          <cell r="H438">
            <v>99</v>
          </cell>
          <cell r="I438">
            <v>99</v>
          </cell>
          <cell r="J438" t="e">
            <v>#N/A</v>
          </cell>
          <cell r="K438" t="e">
            <v>#N/A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1</v>
          </cell>
          <cell r="AO438">
            <v>1</v>
          </cell>
        </row>
        <row r="439">
          <cell r="E439" t="str">
            <v>XST8B</v>
          </cell>
          <cell r="F439" t="e">
            <v>#N/A</v>
          </cell>
          <cell r="G439" t="e">
            <v>#N/A</v>
          </cell>
          <cell r="H439">
            <v>99</v>
          </cell>
          <cell r="I439">
            <v>99</v>
          </cell>
          <cell r="J439" t="e">
            <v>#N/A</v>
          </cell>
          <cell r="K439" t="e">
            <v>#N/A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1</v>
          </cell>
          <cell r="AO439">
            <v>1</v>
          </cell>
        </row>
        <row r="440">
          <cell r="E440" t="str">
            <v>Y035</v>
          </cell>
          <cell r="F440" t="e">
            <v>#N/A</v>
          </cell>
          <cell r="G440">
            <v>0</v>
          </cell>
          <cell r="H440" t="e">
            <v>#N/A</v>
          </cell>
          <cell r="I440" t="e">
            <v>#N/A</v>
          </cell>
          <cell r="J440" t="e">
            <v>#N/A</v>
          </cell>
          <cell r="K440">
            <v>1</v>
          </cell>
          <cell r="L440" t="e">
            <v>#N/A</v>
          </cell>
          <cell r="M440" t="e">
            <v>#N/A</v>
          </cell>
          <cell r="N440">
            <v>0</v>
          </cell>
          <cell r="O440">
            <v>80</v>
          </cell>
          <cell r="P440">
            <v>0</v>
          </cell>
          <cell r="Q440">
            <v>0</v>
          </cell>
          <cell r="R440">
            <v>0</v>
          </cell>
          <cell r="S440">
            <v>60</v>
          </cell>
          <cell r="T440">
            <v>0</v>
          </cell>
          <cell r="U440">
            <v>0</v>
          </cell>
          <cell r="V440">
            <v>0</v>
          </cell>
          <cell r="W440">
            <v>60</v>
          </cell>
          <cell r="X440">
            <v>0</v>
          </cell>
          <cell r="Y440">
            <v>0</v>
          </cell>
          <cell r="Z440">
            <v>0</v>
          </cell>
          <cell r="AA440">
            <v>120</v>
          </cell>
          <cell r="AB440">
            <v>0</v>
          </cell>
          <cell r="AC440">
            <v>0</v>
          </cell>
          <cell r="AD440">
            <v>0</v>
          </cell>
          <cell r="AE440">
            <v>120</v>
          </cell>
          <cell r="AF440">
            <v>0</v>
          </cell>
          <cell r="AG440">
            <v>0</v>
          </cell>
          <cell r="AH440">
            <v>0</v>
          </cell>
          <cell r="AI440">
            <v>88</v>
          </cell>
          <cell r="AJ440">
            <v>0</v>
          </cell>
          <cell r="AK440">
            <v>0</v>
          </cell>
          <cell r="AL440">
            <v>0</v>
          </cell>
          <cell r="AM440">
            <v>3</v>
          </cell>
          <cell r="AN440">
            <v>0</v>
          </cell>
          <cell r="AO440">
            <v>0</v>
          </cell>
        </row>
        <row r="441">
          <cell r="E441" t="str">
            <v>Y035A</v>
          </cell>
          <cell r="F441">
            <v>0</v>
          </cell>
          <cell r="G441" t="e">
            <v>#N/A</v>
          </cell>
          <cell r="H441">
            <v>99</v>
          </cell>
          <cell r="I441">
            <v>0</v>
          </cell>
          <cell r="J441">
            <v>1</v>
          </cell>
          <cell r="K441" t="e">
            <v>#N/A</v>
          </cell>
          <cell r="L441">
            <v>0</v>
          </cell>
          <cell r="M441">
            <v>1</v>
          </cell>
          <cell r="N441">
            <v>60</v>
          </cell>
          <cell r="O441">
            <v>0</v>
          </cell>
          <cell r="P441">
            <v>60</v>
          </cell>
          <cell r="Q441">
            <v>20</v>
          </cell>
          <cell r="R441">
            <v>90</v>
          </cell>
          <cell r="S441">
            <v>0</v>
          </cell>
          <cell r="T441">
            <v>90</v>
          </cell>
          <cell r="U441">
            <v>30</v>
          </cell>
          <cell r="V441">
            <v>60</v>
          </cell>
          <cell r="W441">
            <v>0</v>
          </cell>
          <cell r="X441">
            <v>60</v>
          </cell>
          <cell r="Y441">
            <v>20</v>
          </cell>
          <cell r="Z441">
            <v>108</v>
          </cell>
          <cell r="AA441">
            <v>0</v>
          </cell>
          <cell r="AB441">
            <v>113</v>
          </cell>
          <cell r="AC441">
            <v>62</v>
          </cell>
          <cell r="AD441">
            <v>90</v>
          </cell>
          <cell r="AE441">
            <v>0</v>
          </cell>
          <cell r="AF441">
            <v>90</v>
          </cell>
          <cell r="AG441">
            <v>90</v>
          </cell>
          <cell r="AH441">
            <v>81.599999999999994</v>
          </cell>
          <cell r="AI441">
            <v>0</v>
          </cell>
          <cell r="AJ441">
            <v>82.6</v>
          </cell>
          <cell r="AK441">
            <v>44.4</v>
          </cell>
          <cell r="AL441">
            <v>3</v>
          </cell>
          <cell r="AM441">
            <v>0</v>
          </cell>
          <cell r="AN441">
            <v>3</v>
          </cell>
          <cell r="AO441">
            <v>3</v>
          </cell>
        </row>
        <row r="442">
          <cell r="E442" t="str">
            <v>Y035B</v>
          </cell>
          <cell r="F442">
            <v>0</v>
          </cell>
          <cell r="G442" t="e">
            <v>#N/A</v>
          </cell>
          <cell r="H442">
            <v>0</v>
          </cell>
          <cell r="I442">
            <v>0</v>
          </cell>
          <cell r="J442">
            <v>1</v>
          </cell>
          <cell r="K442" t="e">
            <v>#N/A</v>
          </cell>
          <cell r="L442">
            <v>1</v>
          </cell>
          <cell r="M442">
            <v>1</v>
          </cell>
          <cell r="N442">
            <v>60</v>
          </cell>
          <cell r="O442">
            <v>0</v>
          </cell>
          <cell r="P442">
            <v>60</v>
          </cell>
          <cell r="Q442">
            <v>20</v>
          </cell>
          <cell r="R442">
            <v>90</v>
          </cell>
          <cell r="S442">
            <v>0</v>
          </cell>
          <cell r="T442">
            <v>80</v>
          </cell>
          <cell r="U442">
            <v>30</v>
          </cell>
          <cell r="V442">
            <v>60</v>
          </cell>
          <cell r="W442">
            <v>0</v>
          </cell>
          <cell r="X442">
            <v>60</v>
          </cell>
          <cell r="Y442">
            <v>20</v>
          </cell>
          <cell r="Z442">
            <v>108</v>
          </cell>
          <cell r="AA442">
            <v>0</v>
          </cell>
          <cell r="AB442">
            <v>100</v>
          </cell>
          <cell r="AC442">
            <v>62</v>
          </cell>
          <cell r="AD442">
            <v>90</v>
          </cell>
          <cell r="AE442">
            <v>0</v>
          </cell>
          <cell r="AF442">
            <v>90</v>
          </cell>
          <cell r="AG442">
            <v>90</v>
          </cell>
          <cell r="AH442">
            <v>81.599999999999994</v>
          </cell>
          <cell r="AI442">
            <v>0</v>
          </cell>
          <cell r="AJ442">
            <v>78</v>
          </cell>
          <cell r="AK442">
            <v>44.4</v>
          </cell>
          <cell r="AL442">
            <v>3</v>
          </cell>
          <cell r="AM442">
            <v>0</v>
          </cell>
          <cell r="AN442">
            <v>3</v>
          </cell>
          <cell r="AO442">
            <v>3</v>
          </cell>
        </row>
        <row r="443">
          <cell r="E443" t="str">
            <v>Y039A</v>
          </cell>
          <cell r="F443">
            <v>0</v>
          </cell>
          <cell r="G443">
            <v>0</v>
          </cell>
          <cell r="H443">
            <v>0</v>
          </cell>
          <cell r="I443">
            <v>99</v>
          </cell>
          <cell r="J443">
            <v>1</v>
          </cell>
          <cell r="K443">
            <v>1</v>
          </cell>
          <cell r="L443">
            <v>1</v>
          </cell>
          <cell r="M443">
            <v>0</v>
          </cell>
          <cell r="N443">
            <v>45</v>
          </cell>
          <cell r="O443">
            <v>60</v>
          </cell>
          <cell r="P443">
            <v>45</v>
          </cell>
          <cell r="Q443">
            <v>45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9</v>
          </cell>
          <cell r="AI443">
            <v>12</v>
          </cell>
          <cell r="AJ443">
            <v>9</v>
          </cell>
          <cell r="AK443">
            <v>9</v>
          </cell>
          <cell r="AL443">
            <v>2</v>
          </cell>
          <cell r="AM443">
            <v>2</v>
          </cell>
          <cell r="AN443">
            <v>2</v>
          </cell>
          <cell r="AO443">
            <v>2</v>
          </cell>
        </row>
        <row r="444">
          <cell r="E444" t="str">
            <v>Y039B</v>
          </cell>
          <cell r="F444">
            <v>0</v>
          </cell>
          <cell r="G444">
            <v>0</v>
          </cell>
          <cell r="H444">
            <v>0</v>
          </cell>
          <cell r="I444">
            <v>99</v>
          </cell>
          <cell r="J444">
            <v>1</v>
          </cell>
          <cell r="K444">
            <v>1</v>
          </cell>
          <cell r="L444">
            <v>1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45</v>
          </cell>
          <cell r="W444">
            <v>45</v>
          </cell>
          <cell r="X444">
            <v>45</v>
          </cell>
          <cell r="Y444">
            <v>45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9</v>
          </cell>
          <cell r="AI444">
            <v>9</v>
          </cell>
          <cell r="AJ444">
            <v>9</v>
          </cell>
          <cell r="AK444">
            <v>9</v>
          </cell>
          <cell r="AL444">
            <v>2</v>
          </cell>
          <cell r="AM444">
            <v>2</v>
          </cell>
          <cell r="AN444">
            <v>2</v>
          </cell>
          <cell r="AO444">
            <v>2</v>
          </cell>
        </row>
        <row r="445">
          <cell r="E445" t="str">
            <v>Y040</v>
          </cell>
          <cell r="F445">
            <v>0</v>
          </cell>
          <cell r="G445">
            <v>0</v>
          </cell>
          <cell r="H445">
            <v>0</v>
          </cell>
          <cell r="I445">
            <v>99</v>
          </cell>
          <cell r="J445">
            <v>1</v>
          </cell>
          <cell r="K445">
            <v>1</v>
          </cell>
          <cell r="L445">
            <v>1</v>
          </cell>
          <cell r="M445">
            <v>0</v>
          </cell>
          <cell r="N445">
            <v>50</v>
          </cell>
          <cell r="O445">
            <v>60</v>
          </cell>
          <cell r="P445">
            <v>60</v>
          </cell>
          <cell r="Q445">
            <v>0</v>
          </cell>
          <cell r="R445">
            <v>60</v>
          </cell>
          <cell r="S445">
            <v>60</v>
          </cell>
          <cell r="T445">
            <v>60</v>
          </cell>
          <cell r="U445">
            <v>0</v>
          </cell>
          <cell r="V445">
            <v>60</v>
          </cell>
          <cell r="W445">
            <v>60</v>
          </cell>
          <cell r="X445">
            <v>60</v>
          </cell>
          <cell r="Y445">
            <v>0</v>
          </cell>
          <cell r="Z445">
            <v>90</v>
          </cell>
          <cell r="AA445">
            <v>90</v>
          </cell>
          <cell r="AB445">
            <v>75</v>
          </cell>
          <cell r="AC445">
            <v>0</v>
          </cell>
          <cell r="AD445">
            <v>60</v>
          </cell>
          <cell r="AE445">
            <v>60</v>
          </cell>
          <cell r="AF445">
            <v>60</v>
          </cell>
          <cell r="AG445">
            <v>60</v>
          </cell>
          <cell r="AH445">
            <v>64</v>
          </cell>
          <cell r="AI445">
            <v>66</v>
          </cell>
          <cell r="AJ445">
            <v>63</v>
          </cell>
          <cell r="AK445">
            <v>12</v>
          </cell>
          <cell r="AL445">
            <v>3</v>
          </cell>
          <cell r="AM445">
            <v>3</v>
          </cell>
          <cell r="AN445">
            <v>3</v>
          </cell>
          <cell r="AO445">
            <v>3</v>
          </cell>
        </row>
        <row r="446">
          <cell r="E446" t="str">
            <v>Y041</v>
          </cell>
          <cell r="F446" t="e">
            <v>#N/A</v>
          </cell>
          <cell r="G446">
            <v>0</v>
          </cell>
          <cell r="H446">
            <v>0</v>
          </cell>
          <cell r="I446">
            <v>99</v>
          </cell>
          <cell r="J446" t="e">
            <v>#N/A</v>
          </cell>
          <cell r="K446">
            <v>1</v>
          </cell>
          <cell r="L446">
            <v>1</v>
          </cell>
          <cell r="M446">
            <v>0</v>
          </cell>
          <cell r="N446">
            <v>0</v>
          </cell>
          <cell r="O446">
            <v>80</v>
          </cell>
          <cell r="P446">
            <v>60</v>
          </cell>
          <cell r="Q446">
            <v>0</v>
          </cell>
          <cell r="R446">
            <v>0</v>
          </cell>
          <cell r="S446">
            <v>60</v>
          </cell>
          <cell r="T446">
            <v>60</v>
          </cell>
          <cell r="U446">
            <v>0</v>
          </cell>
          <cell r="V446">
            <v>0</v>
          </cell>
          <cell r="W446">
            <v>60</v>
          </cell>
          <cell r="X446">
            <v>60</v>
          </cell>
          <cell r="Y446">
            <v>0</v>
          </cell>
          <cell r="Z446">
            <v>0</v>
          </cell>
          <cell r="AA446">
            <v>120</v>
          </cell>
          <cell r="AB446">
            <v>75</v>
          </cell>
          <cell r="AC446">
            <v>0</v>
          </cell>
          <cell r="AD446">
            <v>0</v>
          </cell>
          <cell r="AE446">
            <v>60</v>
          </cell>
          <cell r="AF446">
            <v>60</v>
          </cell>
          <cell r="AG446">
            <v>0</v>
          </cell>
          <cell r="AH446">
            <v>0</v>
          </cell>
          <cell r="AI446">
            <v>76</v>
          </cell>
          <cell r="AJ446">
            <v>63</v>
          </cell>
          <cell r="AK446">
            <v>0</v>
          </cell>
          <cell r="AL446">
            <v>0</v>
          </cell>
          <cell r="AM446">
            <v>3</v>
          </cell>
          <cell r="AN446">
            <v>3</v>
          </cell>
          <cell r="AO446">
            <v>3</v>
          </cell>
        </row>
        <row r="447">
          <cell r="E447" t="str">
            <v>Y210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1</v>
          </cell>
          <cell r="K447">
            <v>1</v>
          </cell>
          <cell r="L447">
            <v>1</v>
          </cell>
          <cell r="M447">
            <v>1</v>
          </cell>
          <cell r="N447">
            <v>60</v>
          </cell>
          <cell r="O447">
            <v>80</v>
          </cell>
          <cell r="P447">
            <v>60</v>
          </cell>
          <cell r="Q447">
            <v>45</v>
          </cell>
          <cell r="R447">
            <v>60</v>
          </cell>
          <cell r="S447">
            <v>60</v>
          </cell>
          <cell r="T447">
            <v>60</v>
          </cell>
          <cell r="U447">
            <v>45</v>
          </cell>
          <cell r="V447">
            <v>60</v>
          </cell>
          <cell r="W447">
            <v>60</v>
          </cell>
          <cell r="X447">
            <v>60</v>
          </cell>
          <cell r="Y447">
            <v>45</v>
          </cell>
          <cell r="Z447">
            <v>0</v>
          </cell>
          <cell r="AA447">
            <v>0</v>
          </cell>
          <cell r="AB447">
            <v>75</v>
          </cell>
          <cell r="AC447">
            <v>92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36</v>
          </cell>
          <cell r="AI447">
            <v>40</v>
          </cell>
          <cell r="AJ447">
            <v>51</v>
          </cell>
          <cell r="AK447">
            <v>45.4</v>
          </cell>
          <cell r="AL447">
            <v>3</v>
          </cell>
          <cell r="AM447">
            <v>3</v>
          </cell>
          <cell r="AN447">
            <v>3</v>
          </cell>
          <cell r="AO447">
            <v>3</v>
          </cell>
        </row>
        <row r="448">
          <cell r="E448" t="str">
            <v>Y211</v>
          </cell>
          <cell r="F448" t="e">
            <v>#N/A</v>
          </cell>
          <cell r="G448">
            <v>0</v>
          </cell>
          <cell r="H448">
            <v>0</v>
          </cell>
          <cell r="I448" t="e">
            <v>#N/A</v>
          </cell>
          <cell r="J448" t="e">
            <v>#N/A</v>
          </cell>
          <cell r="K448">
            <v>1</v>
          </cell>
          <cell r="L448">
            <v>1</v>
          </cell>
          <cell r="M448" t="e">
            <v>#N/A</v>
          </cell>
          <cell r="N448">
            <v>0</v>
          </cell>
          <cell r="O448">
            <v>80</v>
          </cell>
          <cell r="P448">
            <v>80</v>
          </cell>
          <cell r="Q448">
            <v>0</v>
          </cell>
          <cell r="R448">
            <v>0</v>
          </cell>
          <cell r="S448">
            <v>60</v>
          </cell>
          <cell r="T448">
            <v>60</v>
          </cell>
          <cell r="U448">
            <v>0</v>
          </cell>
          <cell r="V448">
            <v>0</v>
          </cell>
          <cell r="W448">
            <v>60</v>
          </cell>
          <cell r="X448">
            <v>60</v>
          </cell>
          <cell r="Y448">
            <v>0</v>
          </cell>
          <cell r="Z448">
            <v>0</v>
          </cell>
          <cell r="AA448">
            <v>120</v>
          </cell>
          <cell r="AB448">
            <v>120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64</v>
          </cell>
          <cell r="AJ448">
            <v>64</v>
          </cell>
          <cell r="AK448">
            <v>0</v>
          </cell>
          <cell r="AL448">
            <v>0</v>
          </cell>
          <cell r="AM448">
            <v>3</v>
          </cell>
          <cell r="AN448">
            <v>3</v>
          </cell>
          <cell r="AO448">
            <v>0</v>
          </cell>
        </row>
        <row r="449">
          <cell r="E449" t="str">
            <v>Y212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1</v>
          </cell>
          <cell r="K449">
            <v>1</v>
          </cell>
          <cell r="L449">
            <v>1</v>
          </cell>
          <cell r="M449">
            <v>1</v>
          </cell>
          <cell r="N449">
            <v>60</v>
          </cell>
          <cell r="O449">
            <v>80</v>
          </cell>
          <cell r="P449">
            <v>60</v>
          </cell>
          <cell r="Q449">
            <v>60</v>
          </cell>
          <cell r="R449">
            <v>60</v>
          </cell>
          <cell r="S449">
            <v>60</v>
          </cell>
          <cell r="T449">
            <v>60</v>
          </cell>
          <cell r="U449">
            <v>60</v>
          </cell>
          <cell r="V449">
            <v>60</v>
          </cell>
          <cell r="W449">
            <v>60</v>
          </cell>
          <cell r="X449">
            <v>60</v>
          </cell>
          <cell r="Y449">
            <v>60</v>
          </cell>
          <cell r="Z449">
            <v>120</v>
          </cell>
          <cell r="AA449">
            <v>120</v>
          </cell>
          <cell r="AB449">
            <v>75</v>
          </cell>
          <cell r="AC449">
            <v>120</v>
          </cell>
          <cell r="AD449">
            <v>120</v>
          </cell>
          <cell r="AE449">
            <v>120</v>
          </cell>
          <cell r="AF449">
            <v>120</v>
          </cell>
          <cell r="AG449">
            <v>120</v>
          </cell>
          <cell r="AH449">
            <v>84</v>
          </cell>
          <cell r="AI449">
            <v>88</v>
          </cell>
          <cell r="AJ449">
            <v>75</v>
          </cell>
          <cell r="AK449">
            <v>84</v>
          </cell>
          <cell r="AL449">
            <v>3</v>
          </cell>
          <cell r="AM449">
            <v>3</v>
          </cell>
          <cell r="AN449">
            <v>3</v>
          </cell>
          <cell r="AO449">
            <v>3</v>
          </cell>
        </row>
        <row r="450">
          <cell r="E450" t="str">
            <v>Y214</v>
          </cell>
          <cell r="F450" t="e">
            <v>#N/A</v>
          </cell>
          <cell r="G450">
            <v>0</v>
          </cell>
          <cell r="H450">
            <v>0</v>
          </cell>
          <cell r="I450">
            <v>0</v>
          </cell>
          <cell r="J450" t="e">
            <v>#N/A</v>
          </cell>
          <cell r="K450">
            <v>1</v>
          </cell>
          <cell r="L450">
            <v>1</v>
          </cell>
          <cell r="M450">
            <v>1</v>
          </cell>
          <cell r="N450">
            <v>0</v>
          </cell>
          <cell r="O450">
            <v>80</v>
          </cell>
          <cell r="P450">
            <v>80</v>
          </cell>
          <cell r="Q450">
            <v>80</v>
          </cell>
          <cell r="R450">
            <v>0</v>
          </cell>
          <cell r="S450">
            <v>60</v>
          </cell>
          <cell r="T450">
            <v>60</v>
          </cell>
          <cell r="U450">
            <v>60</v>
          </cell>
          <cell r="V450">
            <v>0</v>
          </cell>
          <cell r="W450">
            <v>60</v>
          </cell>
          <cell r="X450">
            <v>60</v>
          </cell>
          <cell r="Y450">
            <v>60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40</v>
          </cell>
          <cell r="AJ450">
            <v>40</v>
          </cell>
          <cell r="AK450">
            <v>40</v>
          </cell>
          <cell r="AL450">
            <v>0</v>
          </cell>
          <cell r="AM450">
            <v>3</v>
          </cell>
          <cell r="AN450">
            <v>3</v>
          </cell>
          <cell r="AO450">
            <v>3</v>
          </cell>
        </row>
        <row r="451">
          <cell r="E451" t="str">
            <v>Y215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1</v>
          </cell>
          <cell r="K451">
            <v>1</v>
          </cell>
          <cell r="L451">
            <v>1</v>
          </cell>
          <cell r="M451">
            <v>1</v>
          </cell>
          <cell r="N451">
            <v>36</v>
          </cell>
          <cell r="O451">
            <v>60</v>
          </cell>
          <cell r="P451">
            <v>36</v>
          </cell>
          <cell r="Q451">
            <v>30</v>
          </cell>
          <cell r="R451">
            <v>90</v>
          </cell>
          <cell r="S451">
            <v>60</v>
          </cell>
          <cell r="T451">
            <v>90</v>
          </cell>
          <cell r="U451">
            <v>45</v>
          </cell>
          <cell r="V451">
            <v>90</v>
          </cell>
          <cell r="W451">
            <v>60</v>
          </cell>
          <cell r="X451">
            <v>36</v>
          </cell>
          <cell r="Y451">
            <v>30</v>
          </cell>
          <cell r="Z451">
            <v>108</v>
          </cell>
          <cell r="AA451">
            <v>90</v>
          </cell>
          <cell r="AB451">
            <v>113</v>
          </cell>
          <cell r="AC451">
            <v>90</v>
          </cell>
          <cell r="AD451">
            <v>60</v>
          </cell>
          <cell r="AE451">
            <v>60</v>
          </cell>
          <cell r="AF451">
            <v>60</v>
          </cell>
          <cell r="AG451">
            <v>60</v>
          </cell>
          <cell r="AH451">
            <v>76.8</v>
          </cell>
          <cell r="AI451">
            <v>66</v>
          </cell>
          <cell r="AJ451">
            <v>67</v>
          </cell>
          <cell r="AK451">
            <v>51</v>
          </cell>
          <cell r="AL451">
            <v>3</v>
          </cell>
          <cell r="AM451">
            <v>3</v>
          </cell>
          <cell r="AN451">
            <v>3</v>
          </cell>
          <cell r="AO451">
            <v>3</v>
          </cell>
        </row>
        <row r="452">
          <cell r="E452" t="str">
            <v>Y220</v>
          </cell>
          <cell r="F452" t="e">
            <v>#N/A</v>
          </cell>
          <cell r="G452">
            <v>0</v>
          </cell>
          <cell r="H452">
            <v>0</v>
          </cell>
          <cell r="I452">
            <v>0</v>
          </cell>
          <cell r="J452" t="e">
            <v>#N/A</v>
          </cell>
          <cell r="K452">
            <v>1</v>
          </cell>
          <cell r="L452">
            <v>1</v>
          </cell>
          <cell r="M452">
            <v>1</v>
          </cell>
          <cell r="N452">
            <v>0</v>
          </cell>
          <cell r="O452">
            <v>240</v>
          </cell>
          <cell r="P452">
            <v>240</v>
          </cell>
          <cell r="Q452">
            <v>240</v>
          </cell>
          <cell r="R452">
            <v>0</v>
          </cell>
          <cell r="S452">
            <v>180</v>
          </cell>
          <cell r="T452">
            <v>180</v>
          </cell>
          <cell r="U452">
            <v>180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84</v>
          </cell>
          <cell r="AJ452">
            <v>84</v>
          </cell>
          <cell r="AK452">
            <v>84</v>
          </cell>
          <cell r="AL452">
            <v>0</v>
          </cell>
          <cell r="AM452">
            <v>3</v>
          </cell>
          <cell r="AN452">
            <v>3</v>
          </cell>
          <cell r="AO452">
            <v>3</v>
          </cell>
        </row>
        <row r="453">
          <cell r="E453" t="str">
            <v>Y230</v>
          </cell>
          <cell r="F453" t="e">
            <v>#N/A</v>
          </cell>
          <cell r="G453" t="e">
            <v>#N/A</v>
          </cell>
          <cell r="H453">
            <v>0</v>
          </cell>
          <cell r="I453">
            <v>0</v>
          </cell>
          <cell r="J453" t="e">
            <v>#N/A</v>
          </cell>
          <cell r="K453" t="e">
            <v>#N/A</v>
          </cell>
          <cell r="L453">
            <v>1</v>
          </cell>
          <cell r="M453">
            <v>1</v>
          </cell>
          <cell r="N453">
            <v>0</v>
          </cell>
          <cell r="O453">
            <v>0</v>
          </cell>
          <cell r="P453">
            <v>60</v>
          </cell>
          <cell r="Q453">
            <v>45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60</v>
          </cell>
          <cell r="Y453">
            <v>45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24</v>
          </cell>
          <cell r="AK453">
            <v>18</v>
          </cell>
          <cell r="AL453">
            <v>0</v>
          </cell>
          <cell r="AM453">
            <v>0</v>
          </cell>
          <cell r="AN453">
            <v>2</v>
          </cell>
          <cell r="AO453">
            <v>2</v>
          </cell>
        </row>
        <row r="454">
          <cell r="E454" t="str">
            <v>Y230A</v>
          </cell>
          <cell r="F454">
            <v>0</v>
          </cell>
          <cell r="G454">
            <v>0</v>
          </cell>
          <cell r="H454" t="e">
            <v>#N/A</v>
          </cell>
          <cell r="I454" t="e">
            <v>#N/A</v>
          </cell>
          <cell r="J454">
            <v>1</v>
          </cell>
          <cell r="K454">
            <v>1</v>
          </cell>
          <cell r="L454" t="e">
            <v>#N/A</v>
          </cell>
          <cell r="M454" t="e">
            <v>#N/A</v>
          </cell>
          <cell r="N454">
            <v>60</v>
          </cell>
          <cell r="O454">
            <v>80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12</v>
          </cell>
          <cell r="AI454">
            <v>16</v>
          </cell>
          <cell r="AJ454">
            <v>0</v>
          </cell>
          <cell r="AK454">
            <v>0</v>
          </cell>
          <cell r="AL454">
            <v>2</v>
          </cell>
          <cell r="AM454">
            <v>2</v>
          </cell>
          <cell r="AN454">
            <v>0</v>
          </cell>
          <cell r="AO454">
            <v>0</v>
          </cell>
        </row>
        <row r="455">
          <cell r="E455" t="str">
            <v>Y230B</v>
          </cell>
          <cell r="F455">
            <v>0</v>
          </cell>
          <cell r="G455">
            <v>0</v>
          </cell>
          <cell r="H455" t="e">
            <v>#N/A</v>
          </cell>
          <cell r="I455" t="e">
            <v>#N/A</v>
          </cell>
          <cell r="J455">
            <v>1</v>
          </cell>
          <cell r="K455">
            <v>1</v>
          </cell>
          <cell r="L455" t="e">
            <v>#N/A</v>
          </cell>
          <cell r="M455" t="e">
            <v>#N/A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60</v>
          </cell>
          <cell r="W455">
            <v>60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12</v>
          </cell>
          <cell r="AI455">
            <v>12</v>
          </cell>
          <cell r="AJ455">
            <v>0</v>
          </cell>
          <cell r="AK455">
            <v>0</v>
          </cell>
          <cell r="AL455">
            <v>2</v>
          </cell>
          <cell r="AM455">
            <v>2</v>
          </cell>
          <cell r="AN455">
            <v>0</v>
          </cell>
          <cell r="AO455">
            <v>0</v>
          </cell>
        </row>
        <row r="456">
          <cell r="E456" t="str">
            <v>Y231</v>
          </cell>
          <cell r="F456" t="e">
            <v>#N/A</v>
          </cell>
          <cell r="G456">
            <v>0</v>
          </cell>
          <cell r="H456">
            <v>0</v>
          </cell>
          <cell r="I456" t="e">
            <v>#N/A</v>
          </cell>
          <cell r="J456" t="e">
            <v>#N/A</v>
          </cell>
          <cell r="K456">
            <v>1</v>
          </cell>
          <cell r="L456">
            <v>1</v>
          </cell>
          <cell r="M456" t="e">
            <v>#N/A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180</v>
          </cell>
          <cell r="X456">
            <v>180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36</v>
          </cell>
          <cell r="AJ456">
            <v>36</v>
          </cell>
          <cell r="AK456">
            <v>0</v>
          </cell>
          <cell r="AL456">
            <v>0</v>
          </cell>
          <cell r="AM456">
            <v>2</v>
          </cell>
          <cell r="AN456">
            <v>2</v>
          </cell>
          <cell r="AO456">
            <v>0</v>
          </cell>
        </row>
        <row r="457">
          <cell r="E457" t="str">
            <v>Y232</v>
          </cell>
          <cell r="F457" t="e">
            <v>#N/A</v>
          </cell>
          <cell r="G457" t="e">
            <v>#N/A</v>
          </cell>
          <cell r="H457">
            <v>0</v>
          </cell>
          <cell r="I457">
            <v>0</v>
          </cell>
          <cell r="J457" t="e">
            <v>#N/A</v>
          </cell>
          <cell r="K457" t="e">
            <v>#N/A</v>
          </cell>
          <cell r="L457">
            <v>1</v>
          </cell>
          <cell r="M457">
            <v>1</v>
          </cell>
          <cell r="N457">
            <v>0</v>
          </cell>
          <cell r="O457">
            <v>0</v>
          </cell>
          <cell r="P457">
            <v>180</v>
          </cell>
          <cell r="Q457">
            <v>180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180</v>
          </cell>
          <cell r="Y457">
            <v>180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72</v>
          </cell>
          <cell r="AL457">
            <v>0</v>
          </cell>
          <cell r="AM457">
            <v>0</v>
          </cell>
          <cell r="AN457">
            <v>2</v>
          </cell>
          <cell r="AO457">
            <v>2</v>
          </cell>
        </row>
        <row r="458">
          <cell r="E458" t="str">
            <v>Y232A</v>
          </cell>
          <cell r="F458">
            <v>0</v>
          </cell>
          <cell r="G458">
            <v>0</v>
          </cell>
          <cell r="H458" t="e">
            <v>#N/A</v>
          </cell>
          <cell r="I458" t="e">
            <v>#N/A</v>
          </cell>
          <cell r="J458">
            <v>1</v>
          </cell>
          <cell r="K458">
            <v>1</v>
          </cell>
          <cell r="L458" t="e">
            <v>#N/A</v>
          </cell>
          <cell r="M458" t="e">
            <v>#N/A</v>
          </cell>
          <cell r="N458">
            <v>180</v>
          </cell>
          <cell r="O458">
            <v>180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36</v>
          </cell>
          <cell r="AI458">
            <v>36</v>
          </cell>
          <cell r="AJ458">
            <v>0</v>
          </cell>
          <cell r="AK458">
            <v>0</v>
          </cell>
          <cell r="AL458">
            <v>2</v>
          </cell>
          <cell r="AM458">
            <v>2</v>
          </cell>
          <cell r="AN458">
            <v>0</v>
          </cell>
          <cell r="AO458">
            <v>0</v>
          </cell>
        </row>
        <row r="459">
          <cell r="E459" t="str">
            <v>Y232B</v>
          </cell>
          <cell r="F459">
            <v>0</v>
          </cell>
          <cell r="G459">
            <v>0</v>
          </cell>
          <cell r="H459" t="e">
            <v>#N/A</v>
          </cell>
          <cell r="I459" t="e">
            <v>#N/A</v>
          </cell>
          <cell r="J459">
            <v>1</v>
          </cell>
          <cell r="K459">
            <v>1</v>
          </cell>
          <cell r="L459" t="e">
            <v>#N/A</v>
          </cell>
          <cell r="M459" t="e">
            <v>#N/A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180</v>
          </cell>
          <cell r="W459">
            <v>180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36</v>
          </cell>
          <cell r="AI459">
            <v>36</v>
          </cell>
          <cell r="AJ459">
            <v>0</v>
          </cell>
          <cell r="AK459">
            <v>0</v>
          </cell>
          <cell r="AL459">
            <v>2</v>
          </cell>
          <cell r="AM459">
            <v>2</v>
          </cell>
          <cell r="AN459">
            <v>0</v>
          </cell>
          <cell r="AO459">
            <v>0</v>
          </cell>
        </row>
        <row r="460">
          <cell r="E460" t="str">
            <v>Y240</v>
          </cell>
          <cell r="F460">
            <v>0</v>
          </cell>
          <cell r="G460">
            <v>0</v>
          </cell>
          <cell r="H460">
            <v>0</v>
          </cell>
          <cell r="I460">
            <v>99</v>
          </cell>
          <cell r="J460">
            <v>1</v>
          </cell>
          <cell r="K460">
            <v>1</v>
          </cell>
          <cell r="L460">
            <v>1</v>
          </cell>
          <cell r="M460">
            <v>0</v>
          </cell>
          <cell r="N460">
            <v>60</v>
          </cell>
          <cell r="O460">
            <v>60</v>
          </cell>
          <cell r="P460">
            <v>60</v>
          </cell>
          <cell r="Q460">
            <v>0</v>
          </cell>
          <cell r="R460">
            <v>60</v>
          </cell>
          <cell r="S460">
            <v>60</v>
          </cell>
          <cell r="T460">
            <v>60</v>
          </cell>
          <cell r="U460">
            <v>0</v>
          </cell>
          <cell r="V460">
            <v>60</v>
          </cell>
          <cell r="W460">
            <v>60</v>
          </cell>
          <cell r="X460">
            <v>60</v>
          </cell>
          <cell r="Y460">
            <v>0</v>
          </cell>
          <cell r="Z460">
            <v>120</v>
          </cell>
          <cell r="AA460">
            <v>120</v>
          </cell>
          <cell r="AB460">
            <v>75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60</v>
          </cell>
          <cell r="AI460">
            <v>60</v>
          </cell>
          <cell r="AJ460">
            <v>51</v>
          </cell>
          <cell r="AK460">
            <v>0</v>
          </cell>
          <cell r="AL460">
            <v>3</v>
          </cell>
          <cell r="AM460">
            <v>3</v>
          </cell>
          <cell r="AN460">
            <v>3</v>
          </cell>
          <cell r="AO460">
            <v>3</v>
          </cell>
        </row>
        <row r="461">
          <cell r="E461" t="str">
            <v>Y240A</v>
          </cell>
          <cell r="F461" t="e">
            <v>#N/A</v>
          </cell>
          <cell r="G461" t="e">
            <v>#N/A</v>
          </cell>
          <cell r="H461">
            <v>99</v>
          </cell>
          <cell r="I461">
            <v>0</v>
          </cell>
          <cell r="J461" t="e">
            <v>#N/A</v>
          </cell>
          <cell r="K461" t="e">
            <v>#N/A</v>
          </cell>
          <cell r="L461">
            <v>0</v>
          </cell>
          <cell r="M461">
            <v>1</v>
          </cell>
          <cell r="N461">
            <v>0</v>
          </cell>
          <cell r="O461">
            <v>0</v>
          </cell>
          <cell r="P461">
            <v>0</v>
          </cell>
          <cell r="Q461">
            <v>180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180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72</v>
          </cell>
          <cell r="AL461">
            <v>0</v>
          </cell>
          <cell r="AM461">
            <v>0</v>
          </cell>
          <cell r="AN461">
            <v>3</v>
          </cell>
          <cell r="AO461">
            <v>3</v>
          </cell>
        </row>
        <row r="462">
          <cell r="E462" t="str">
            <v>Y241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1</v>
          </cell>
          <cell r="K462">
            <v>1</v>
          </cell>
          <cell r="L462">
            <v>1</v>
          </cell>
          <cell r="M462">
            <v>1</v>
          </cell>
          <cell r="N462">
            <v>45</v>
          </cell>
          <cell r="O462">
            <v>180</v>
          </cell>
          <cell r="P462">
            <v>45</v>
          </cell>
          <cell r="Q462">
            <v>45</v>
          </cell>
          <cell r="R462">
            <v>45</v>
          </cell>
          <cell r="S462">
            <v>0</v>
          </cell>
          <cell r="T462">
            <v>45</v>
          </cell>
          <cell r="U462">
            <v>45</v>
          </cell>
          <cell r="V462">
            <v>90</v>
          </cell>
          <cell r="W462">
            <v>180</v>
          </cell>
          <cell r="X462">
            <v>45</v>
          </cell>
          <cell r="Y462">
            <v>45</v>
          </cell>
          <cell r="Z462">
            <v>120</v>
          </cell>
          <cell r="AA462">
            <v>0</v>
          </cell>
          <cell r="AB462">
            <v>56</v>
          </cell>
          <cell r="AC462">
            <v>92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60</v>
          </cell>
          <cell r="AI462">
            <v>72</v>
          </cell>
          <cell r="AJ462">
            <v>38.200000000000003</v>
          </cell>
          <cell r="AK462">
            <v>45.4</v>
          </cell>
          <cell r="AL462">
            <v>3</v>
          </cell>
          <cell r="AM462">
            <v>3</v>
          </cell>
          <cell r="AN462">
            <v>3</v>
          </cell>
          <cell r="AO462">
            <v>3</v>
          </cell>
        </row>
        <row r="463">
          <cell r="E463" t="str">
            <v>Y242</v>
          </cell>
          <cell r="F463" t="e">
            <v>#N/A</v>
          </cell>
          <cell r="G463" t="e">
            <v>#N/A</v>
          </cell>
          <cell r="H463">
            <v>0</v>
          </cell>
          <cell r="I463">
            <v>0</v>
          </cell>
          <cell r="J463" t="e">
            <v>#N/A</v>
          </cell>
          <cell r="K463" t="e">
            <v>#N/A</v>
          </cell>
          <cell r="L463">
            <v>1</v>
          </cell>
          <cell r="M463">
            <v>1</v>
          </cell>
          <cell r="N463">
            <v>0</v>
          </cell>
          <cell r="O463">
            <v>0</v>
          </cell>
          <cell r="P463">
            <v>180</v>
          </cell>
          <cell r="Q463">
            <v>180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180</v>
          </cell>
          <cell r="Y463">
            <v>180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72</v>
          </cell>
          <cell r="AK463">
            <v>72</v>
          </cell>
          <cell r="AL463">
            <v>0</v>
          </cell>
          <cell r="AM463">
            <v>0</v>
          </cell>
          <cell r="AN463">
            <v>3</v>
          </cell>
          <cell r="AO463">
            <v>3</v>
          </cell>
        </row>
        <row r="464">
          <cell r="E464" t="str">
            <v>Y242A</v>
          </cell>
          <cell r="F464">
            <v>0</v>
          </cell>
          <cell r="G464">
            <v>0</v>
          </cell>
          <cell r="H464" t="e">
            <v>#N/A</v>
          </cell>
          <cell r="I464" t="e">
            <v>#N/A</v>
          </cell>
          <cell r="J464">
            <v>1</v>
          </cell>
          <cell r="K464">
            <v>1</v>
          </cell>
          <cell r="L464" t="e">
            <v>#N/A</v>
          </cell>
          <cell r="M464" t="e">
            <v>#N/A</v>
          </cell>
          <cell r="N464">
            <v>180</v>
          </cell>
          <cell r="O464">
            <v>180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36</v>
          </cell>
          <cell r="AI464">
            <v>36</v>
          </cell>
          <cell r="AJ464">
            <v>0</v>
          </cell>
          <cell r="AK464">
            <v>0</v>
          </cell>
          <cell r="AL464">
            <v>2</v>
          </cell>
          <cell r="AM464">
            <v>2</v>
          </cell>
          <cell r="AN464">
            <v>0</v>
          </cell>
          <cell r="AO464">
            <v>0</v>
          </cell>
        </row>
        <row r="465">
          <cell r="E465" t="str">
            <v>Y242B</v>
          </cell>
          <cell r="F465">
            <v>0</v>
          </cell>
          <cell r="G465">
            <v>0</v>
          </cell>
          <cell r="H465" t="e">
            <v>#N/A</v>
          </cell>
          <cell r="I465" t="e">
            <v>#N/A</v>
          </cell>
          <cell r="J465">
            <v>1</v>
          </cell>
          <cell r="K465">
            <v>1</v>
          </cell>
          <cell r="L465" t="e">
            <v>#N/A</v>
          </cell>
          <cell r="M465" t="e">
            <v>#N/A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180</v>
          </cell>
          <cell r="W465">
            <v>180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36</v>
          </cell>
          <cell r="AI465">
            <v>36</v>
          </cell>
          <cell r="AJ465">
            <v>0</v>
          </cell>
          <cell r="AK465">
            <v>0</v>
          </cell>
          <cell r="AL465">
            <v>2</v>
          </cell>
          <cell r="AM465">
            <v>2</v>
          </cell>
          <cell r="AN465">
            <v>0</v>
          </cell>
          <cell r="AO465">
            <v>0</v>
          </cell>
        </row>
        <row r="466">
          <cell r="E466" t="str">
            <v>Y39B</v>
          </cell>
          <cell r="F466" t="e">
            <v>#N/A</v>
          </cell>
          <cell r="G466" t="e">
            <v>#N/A</v>
          </cell>
          <cell r="H466">
            <v>99</v>
          </cell>
          <cell r="I466" t="e">
            <v>#N/A</v>
          </cell>
          <cell r="J466" t="e">
            <v>#N/A</v>
          </cell>
          <cell r="K466" t="e">
            <v>#N/A</v>
          </cell>
          <cell r="L466">
            <v>0</v>
          </cell>
          <cell r="M466" t="e">
            <v>#N/A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3</v>
          </cell>
          <cell r="AO466">
            <v>0</v>
          </cell>
        </row>
        <row r="467">
          <cell r="E467" t="str">
            <v>Y42HA</v>
          </cell>
          <cell r="F467" t="e">
            <v>#N/A</v>
          </cell>
          <cell r="G467" t="e">
            <v>#N/A</v>
          </cell>
          <cell r="H467" t="e">
            <v>#N/A</v>
          </cell>
          <cell r="I467">
            <v>0</v>
          </cell>
          <cell r="J467" t="e">
            <v>#N/A</v>
          </cell>
          <cell r="K467" t="e">
            <v>#N/A</v>
          </cell>
          <cell r="L467" t="e">
            <v>#N/A</v>
          </cell>
          <cell r="M467">
            <v>1</v>
          </cell>
          <cell r="N467">
            <v>0</v>
          </cell>
          <cell r="O467">
            <v>0</v>
          </cell>
          <cell r="P467">
            <v>0</v>
          </cell>
          <cell r="Q467">
            <v>20</v>
          </cell>
          <cell r="R467">
            <v>0</v>
          </cell>
          <cell r="S467">
            <v>0</v>
          </cell>
          <cell r="T467">
            <v>0</v>
          </cell>
          <cell r="U467">
            <v>30</v>
          </cell>
          <cell r="V467">
            <v>0</v>
          </cell>
          <cell r="W467">
            <v>0</v>
          </cell>
          <cell r="X467">
            <v>0</v>
          </cell>
          <cell r="Y467">
            <v>20</v>
          </cell>
          <cell r="Z467">
            <v>0</v>
          </cell>
          <cell r="AA467">
            <v>0</v>
          </cell>
          <cell r="AB467">
            <v>0</v>
          </cell>
          <cell r="AC467">
            <v>70</v>
          </cell>
          <cell r="AD467">
            <v>0</v>
          </cell>
          <cell r="AE467">
            <v>0</v>
          </cell>
          <cell r="AF467">
            <v>0</v>
          </cell>
          <cell r="AG467">
            <v>60</v>
          </cell>
          <cell r="AH467">
            <v>0</v>
          </cell>
          <cell r="AI467">
            <v>0</v>
          </cell>
          <cell r="AJ467">
            <v>0</v>
          </cell>
          <cell r="AK467">
            <v>40</v>
          </cell>
          <cell r="AL467">
            <v>0</v>
          </cell>
          <cell r="AM467">
            <v>0</v>
          </cell>
          <cell r="AN467">
            <v>0</v>
          </cell>
          <cell r="AO467">
            <v>2</v>
          </cell>
        </row>
        <row r="468">
          <cell r="E468" t="str">
            <v>Y42HB</v>
          </cell>
          <cell r="F468" t="e">
            <v>#N/A</v>
          </cell>
          <cell r="G468" t="e">
            <v>#N/A</v>
          </cell>
          <cell r="H468" t="e">
            <v>#N/A</v>
          </cell>
          <cell r="I468">
            <v>0</v>
          </cell>
          <cell r="J468" t="e">
            <v>#N/A</v>
          </cell>
          <cell r="K468" t="e">
            <v>#N/A</v>
          </cell>
          <cell r="L468" t="e">
            <v>#N/A</v>
          </cell>
          <cell r="M468">
            <v>1</v>
          </cell>
          <cell r="N468">
            <v>0</v>
          </cell>
          <cell r="O468">
            <v>0</v>
          </cell>
          <cell r="P468">
            <v>0</v>
          </cell>
          <cell r="Q468">
            <v>20</v>
          </cell>
          <cell r="R468">
            <v>0</v>
          </cell>
          <cell r="S468">
            <v>0</v>
          </cell>
          <cell r="T468">
            <v>0</v>
          </cell>
          <cell r="U468">
            <v>30</v>
          </cell>
          <cell r="V468">
            <v>0</v>
          </cell>
          <cell r="W468">
            <v>0</v>
          </cell>
          <cell r="X468">
            <v>0</v>
          </cell>
          <cell r="Y468">
            <v>20</v>
          </cell>
          <cell r="Z468">
            <v>0</v>
          </cell>
          <cell r="AA468">
            <v>0</v>
          </cell>
          <cell r="AB468">
            <v>0</v>
          </cell>
          <cell r="AC468">
            <v>70</v>
          </cell>
          <cell r="AD468">
            <v>0</v>
          </cell>
          <cell r="AE468">
            <v>0</v>
          </cell>
          <cell r="AF468">
            <v>0</v>
          </cell>
          <cell r="AG468">
            <v>60</v>
          </cell>
          <cell r="AH468">
            <v>0</v>
          </cell>
          <cell r="AI468">
            <v>0</v>
          </cell>
          <cell r="AJ468">
            <v>0</v>
          </cell>
          <cell r="AK468">
            <v>40</v>
          </cell>
          <cell r="AL468">
            <v>0</v>
          </cell>
          <cell r="AM468">
            <v>0</v>
          </cell>
          <cell r="AN468">
            <v>0</v>
          </cell>
          <cell r="AO468">
            <v>2</v>
          </cell>
        </row>
        <row r="469">
          <cell r="E469" t="str">
            <v>Y42MA</v>
          </cell>
          <cell r="F469">
            <v>0</v>
          </cell>
          <cell r="G469">
            <v>0</v>
          </cell>
          <cell r="H469">
            <v>0</v>
          </cell>
          <cell r="I469">
            <v>99</v>
          </cell>
          <cell r="J469">
            <v>1</v>
          </cell>
          <cell r="K469">
            <v>1</v>
          </cell>
          <cell r="L469">
            <v>1</v>
          </cell>
          <cell r="M469">
            <v>0</v>
          </cell>
          <cell r="N469">
            <v>50</v>
          </cell>
          <cell r="O469">
            <v>48</v>
          </cell>
          <cell r="P469">
            <v>60</v>
          </cell>
          <cell r="Q469">
            <v>0</v>
          </cell>
          <cell r="R469">
            <v>60</v>
          </cell>
          <cell r="S469">
            <v>60</v>
          </cell>
          <cell r="T469">
            <v>60</v>
          </cell>
          <cell r="U469">
            <v>0</v>
          </cell>
          <cell r="V469">
            <v>60</v>
          </cell>
          <cell r="W469">
            <v>60</v>
          </cell>
          <cell r="X469">
            <v>60</v>
          </cell>
          <cell r="Y469">
            <v>0</v>
          </cell>
          <cell r="Z469">
            <v>90</v>
          </cell>
          <cell r="AA469">
            <v>90</v>
          </cell>
          <cell r="AB469">
            <v>75</v>
          </cell>
          <cell r="AC469">
            <v>0</v>
          </cell>
          <cell r="AD469">
            <v>60</v>
          </cell>
          <cell r="AE469">
            <v>60</v>
          </cell>
          <cell r="AF469">
            <v>60</v>
          </cell>
          <cell r="AG469">
            <v>0</v>
          </cell>
          <cell r="AH469">
            <v>64</v>
          </cell>
          <cell r="AI469">
            <v>63.6</v>
          </cell>
          <cell r="AJ469">
            <v>63</v>
          </cell>
          <cell r="AK469">
            <v>0</v>
          </cell>
          <cell r="AL469">
            <v>3</v>
          </cell>
          <cell r="AM469">
            <v>3</v>
          </cell>
          <cell r="AN469">
            <v>3</v>
          </cell>
          <cell r="AO469">
            <v>3</v>
          </cell>
        </row>
        <row r="470">
          <cell r="E470" t="str">
            <v>Y42MB</v>
          </cell>
          <cell r="F470">
            <v>0</v>
          </cell>
          <cell r="G470">
            <v>0</v>
          </cell>
          <cell r="H470">
            <v>0</v>
          </cell>
          <cell r="I470">
            <v>99</v>
          </cell>
          <cell r="J470">
            <v>1</v>
          </cell>
          <cell r="K470">
            <v>1</v>
          </cell>
          <cell r="L470">
            <v>1</v>
          </cell>
          <cell r="M470">
            <v>0</v>
          </cell>
          <cell r="N470">
            <v>50</v>
          </cell>
          <cell r="O470">
            <v>48</v>
          </cell>
          <cell r="P470">
            <v>30</v>
          </cell>
          <cell r="Q470">
            <v>0</v>
          </cell>
          <cell r="R470">
            <v>60</v>
          </cell>
          <cell r="S470">
            <v>60</v>
          </cell>
          <cell r="T470">
            <v>30</v>
          </cell>
          <cell r="U470">
            <v>0</v>
          </cell>
          <cell r="V470">
            <v>60</v>
          </cell>
          <cell r="W470">
            <v>60</v>
          </cell>
          <cell r="X470">
            <v>30</v>
          </cell>
          <cell r="Y470">
            <v>0</v>
          </cell>
          <cell r="Z470">
            <v>90</v>
          </cell>
          <cell r="AA470">
            <v>90</v>
          </cell>
          <cell r="AB470">
            <v>38</v>
          </cell>
          <cell r="AC470">
            <v>0</v>
          </cell>
          <cell r="AD470">
            <v>60</v>
          </cell>
          <cell r="AE470">
            <v>60</v>
          </cell>
          <cell r="AF470">
            <v>60</v>
          </cell>
          <cell r="AG470">
            <v>0</v>
          </cell>
          <cell r="AH470">
            <v>64</v>
          </cell>
          <cell r="AI470">
            <v>63.6</v>
          </cell>
          <cell r="AJ470">
            <v>37.6</v>
          </cell>
          <cell r="AK470">
            <v>0</v>
          </cell>
          <cell r="AL470">
            <v>3</v>
          </cell>
          <cell r="AM470">
            <v>3</v>
          </cell>
          <cell r="AN470">
            <v>3</v>
          </cell>
          <cell r="AO470">
            <v>3</v>
          </cell>
        </row>
        <row r="471">
          <cell r="E471" t="str">
            <v>Y43HA</v>
          </cell>
          <cell r="F471" t="e">
            <v>#N/A</v>
          </cell>
          <cell r="G471" t="e">
            <v>#N/A</v>
          </cell>
          <cell r="H471" t="e">
            <v>#N/A</v>
          </cell>
          <cell r="I471">
            <v>0</v>
          </cell>
          <cell r="J471" t="e">
            <v>#N/A</v>
          </cell>
          <cell r="K471" t="e">
            <v>#N/A</v>
          </cell>
          <cell r="L471" t="e">
            <v>#N/A</v>
          </cell>
          <cell r="M471">
            <v>1</v>
          </cell>
          <cell r="N471">
            <v>0</v>
          </cell>
          <cell r="O471">
            <v>0</v>
          </cell>
          <cell r="P471">
            <v>0</v>
          </cell>
          <cell r="Q471">
            <v>45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9</v>
          </cell>
          <cell r="AL471">
            <v>0</v>
          </cell>
          <cell r="AM471">
            <v>0</v>
          </cell>
          <cell r="AN471">
            <v>0</v>
          </cell>
          <cell r="AO471">
            <v>2</v>
          </cell>
        </row>
        <row r="472">
          <cell r="E472" t="str">
            <v>Y43HB</v>
          </cell>
          <cell r="F472" t="e">
            <v>#N/A</v>
          </cell>
          <cell r="G472" t="e">
            <v>#N/A</v>
          </cell>
          <cell r="H472" t="e">
            <v>#N/A</v>
          </cell>
          <cell r="I472">
            <v>0</v>
          </cell>
          <cell r="J472" t="e">
            <v>#N/A</v>
          </cell>
          <cell r="K472" t="e">
            <v>#N/A</v>
          </cell>
          <cell r="L472" t="e">
            <v>#N/A</v>
          </cell>
          <cell r="M472">
            <v>1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45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9</v>
          </cell>
          <cell r="AL472">
            <v>0</v>
          </cell>
          <cell r="AM472">
            <v>0</v>
          </cell>
          <cell r="AN472">
            <v>0</v>
          </cell>
          <cell r="AO472">
            <v>2</v>
          </cell>
        </row>
        <row r="473">
          <cell r="E473" t="str">
            <v>Y43MA</v>
          </cell>
          <cell r="F473">
            <v>0</v>
          </cell>
          <cell r="G473">
            <v>0</v>
          </cell>
          <cell r="H473">
            <v>0</v>
          </cell>
          <cell r="I473">
            <v>99</v>
          </cell>
          <cell r="J473">
            <v>1</v>
          </cell>
          <cell r="K473">
            <v>1</v>
          </cell>
          <cell r="L473">
            <v>1</v>
          </cell>
          <cell r="M473">
            <v>0</v>
          </cell>
          <cell r="N473">
            <v>45</v>
          </cell>
          <cell r="O473">
            <v>48</v>
          </cell>
          <cell r="P473">
            <v>45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9</v>
          </cell>
          <cell r="AI473">
            <v>9.6</v>
          </cell>
          <cell r="AJ473">
            <v>9</v>
          </cell>
          <cell r="AK473">
            <v>0</v>
          </cell>
          <cell r="AL473">
            <v>2</v>
          </cell>
          <cell r="AM473">
            <v>2</v>
          </cell>
          <cell r="AN473">
            <v>2</v>
          </cell>
          <cell r="AO473">
            <v>2</v>
          </cell>
        </row>
        <row r="474">
          <cell r="E474" t="str">
            <v>Y43MB</v>
          </cell>
          <cell r="F474">
            <v>0</v>
          </cell>
          <cell r="G474">
            <v>0</v>
          </cell>
          <cell r="H474">
            <v>0</v>
          </cell>
          <cell r="I474">
            <v>99</v>
          </cell>
          <cell r="J474">
            <v>1</v>
          </cell>
          <cell r="K474">
            <v>1</v>
          </cell>
          <cell r="L474">
            <v>1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60</v>
          </cell>
          <cell r="W474">
            <v>45</v>
          </cell>
          <cell r="X474">
            <v>45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12</v>
          </cell>
          <cell r="AI474">
            <v>9</v>
          </cell>
          <cell r="AJ474">
            <v>9</v>
          </cell>
          <cell r="AK474">
            <v>0</v>
          </cell>
          <cell r="AL474">
            <v>2</v>
          </cell>
          <cell r="AM474">
            <v>2</v>
          </cell>
          <cell r="AN474">
            <v>2</v>
          </cell>
          <cell r="AO474">
            <v>2</v>
          </cell>
        </row>
        <row r="475">
          <cell r="E475" t="str">
            <v>Y43RA</v>
          </cell>
          <cell r="F475" t="e">
            <v>#N/A</v>
          </cell>
          <cell r="G475">
            <v>0</v>
          </cell>
          <cell r="H475">
            <v>0</v>
          </cell>
          <cell r="I475" t="e">
            <v>#N/A</v>
          </cell>
          <cell r="J475" t="e">
            <v>#N/A</v>
          </cell>
          <cell r="K475">
            <v>1</v>
          </cell>
          <cell r="L475">
            <v>1</v>
          </cell>
          <cell r="M475" t="e">
            <v>#N/A</v>
          </cell>
          <cell r="N475">
            <v>0</v>
          </cell>
          <cell r="O475">
            <v>180</v>
          </cell>
          <cell r="P475">
            <v>180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36</v>
          </cell>
          <cell r="AJ475">
            <v>36</v>
          </cell>
          <cell r="AK475">
            <v>0</v>
          </cell>
          <cell r="AL475">
            <v>0</v>
          </cell>
          <cell r="AM475">
            <v>2</v>
          </cell>
          <cell r="AN475">
            <v>2</v>
          </cell>
          <cell r="AO475">
            <v>0</v>
          </cell>
        </row>
        <row r="476">
          <cell r="E476" t="str">
            <v>Y43RB</v>
          </cell>
          <cell r="F476" t="e">
            <v>#N/A</v>
          </cell>
          <cell r="G476">
            <v>0</v>
          </cell>
          <cell r="H476">
            <v>0</v>
          </cell>
          <cell r="I476" t="e">
            <v>#N/A</v>
          </cell>
          <cell r="J476" t="e">
            <v>#N/A</v>
          </cell>
          <cell r="K476">
            <v>1</v>
          </cell>
          <cell r="L476">
            <v>1</v>
          </cell>
          <cell r="M476" t="e">
            <v>#N/A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180</v>
          </cell>
          <cell r="X476">
            <v>180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36</v>
          </cell>
          <cell r="AJ476">
            <v>36</v>
          </cell>
          <cell r="AK476">
            <v>0</v>
          </cell>
          <cell r="AL476">
            <v>0</v>
          </cell>
          <cell r="AM476">
            <v>2</v>
          </cell>
          <cell r="AN476">
            <v>2</v>
          </cell>
          <cell r="AO476">
            <v>0</v>
          </cell>
        </row>
        <row r="477">
          <cell r="E477" t="str">
            <v>Y44B</v>
          </cell>
          <cell r="F477" t="e">
            <v>#N/A</v>
          </cell>
          <cell r="G477" t="e">
            <v>#N/A</v>
          </cell>
          <cell r="H477">
            <v>0</v>
          </cell>
          <cell r="I477">
            <v>0</v>
          </cell>
          <cell r="J477" t="e">
            <v>#N/A</v>
          </cell>
          <cell r="K477" t="e">
            <v>#N/A</v>
          </cell>
          <cell r="L477">
            <v>1</v>
          </cell>
          <cell r="M477">
            <v>1</v>
          </cell>
          <cell r="N477">
            <v>0</v>
          </cell>
          <cell r="O477">
            <v>0</v>
          </cell>
          <cell r="P477">
            <v>120</v>
          </cell>
          <cell r="Q477">
            <v>120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120</v>
          </cell>
          <cell r="Y477">
            <v>120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48</v>
          </cell>
          <cell r="AK477">
            <v>48</v>
          </cell>
          <cell r="AL477">
            <v>0</v>
          </cell>
          <cell r="AM477">
            <v>0</v>
          </cell>
          <cell r="AN477">
            <v>2</v>
          </cell>
          <cell r="AO477">
            <v>2</v>
          </cell>
        </row>
        <row r="478">
          <cell r="E478" t="str">
            <v>Y44HA</v>
          </cell>
          <cell r="F478" t="e">
            <v>#N/A</v>
          </cell>
          <cell r="G478" t="e">
            <v>#N/A</v>
          </cell>
          <cell r="H478" t="e">
            <v>#N/A</v>
          </cell>
          <cell r="I478">
            <v>0</v>
          </cell>
          <cell r="J478" t="e">
            <v>#N/A</v>
          </cell>
          <cell r="K478" t="e">
            <v>#N/A</v>
          </cell>
          <cell r="L478" t="e">
            <v>#N/A</v>
          </cell>
          <cell r="M478">
            <v>1</v>
          </cell>
          <cell r="N478">
            <v>0</v>
          </cell>
          <cell r="O478">
            <v>0</v>
          </cell>
          <cell r="P478">
            <v>0</v>
          </cell>
          <cell r="Q478">
            <v>40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8</v>
          </cell>
          <cell r="AL478">
            <v>0</v>
          </cell>
          <cell r="AM478">
            <v>0</v>
          </cell>
          <cell r="AN478">
            <v>0</v>
          </cell>
          <cell r="AO478">
            <v>2</v>
          </cell>
        </row>
        <row r="479">
          <cell r="E479" t="str">
            <v>Y44HB</v>
          </cell>
          <cell r="F479" t="e">
            <v>#N/A</v>
          </cell>
          <cell r="G479" t="e">
            <v>#N/A</v>
          </cell>
          <cell r="H479" t="e">
            <v>#N/A</v>
          </cell>
          <cell r="I479">
            <v>0</v>
          </cell>
          <cell r="J479" t="e">
            <v>#N/A</v>
          </cell>
          <cell r="K479" t="e">
            <v>#N/A</v>
          </cell>
          <cell r="L479" t="e">
            <v>#N/A</v>
          </cell>
          <cell r="M479">
            <v>1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40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8</v>
          </cell>
          <cell r="AL479">
            <v>0</v>
          </cell>
          <cell r="AM479">
            <v>0</v>
          </cell>
          <cell r="AN479">
            <v>0</v>
          </cell>
          <cell r="AO479">
            <v>2</v>
          </cell>
        </row>
        <row r="480">
          <cell r="E480" t="str">
            <v>Y44MA</v>
          </cell>
          <cell r="F480">
            <v>0</v>
          </cell>
          <cell r="G480">
            <v>0</v>
          </cell>
          <cell r="H480">
            <v>0</v>
          </cell>
          <cell r="I480">
            <v>99</v>
          </cell>
          <cell r="J480">
            <v>1</v>
          </cell>
          <cell r="K480">
            <v>1</v>
          </cell>
          <cell r="L480">
            <v>1</v>
          </cell>
          <cell r="M480">
            <v>0</v>
          </cell>
          <cell r="N480">
            <v>60</v>
          </cell>
          <cell r="O480">
            <v>60</v>
          </cell>
          <cell r="P480">
            <v>60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12</v>
          </cell>
          <cell r="AI480">
            <v>12</v>
          </cell>
          <cell r="AJ480">
            <v>12</v>
          </cell>
          <cell r="AK480">
            <v>0</v>
          </cell>
          <cell r="AL480">
            <v>2</v>
          </cell>
          <cell r="AM480">
            <v>2</v>
          </cell>
          <cell r="AN480">
            <v>2</v>
          </cell>
          <cell r="AO480">
            <v>2</v>
          </cell>
        </row>
        <row r="481">
          <cell r="E481" t="str">
            <v>Y44MB</v>
          </cell>
          <cell r="F481">
            <v>0</v>
          </cell>
          <cell r="G481">
            <v>0</v>
          </cell>
          <cell r="H481">
            <v>0</v>
          </cell>
          <cell r="I481" t="e">
            <v>#N/A</v>
          </cell>
          <cell r="J481">
            <v>1</v>
          </cell>
          <cell r="K481">
            <v>1</v>
          </cell>
          <cell r="L481">
            <v>1</v>
          </cell>
          <cell r="M481" t="e">
            <v>#N/A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90</v>
          </cell>
          <cell r="W481">
            <v>60</v>
          </cell>
          <cell r="X481">
            <v>60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18</v>
          </cell>
          <cell r="AI481">
            <v>12</v>
          </cell>
          <cell r="AJ481">
            <v>12</v>
          </cell>
          <cell r="AK481">
            <v>0</v>
          </cell>
          <cell r="AL481">
            <v>2</v>
          </cell>
          <cell r="AM481">
            <v>2</v>
          </cell>
          <cell r="AN481">
            <v>2</v>
          </cell>
          <cell r="AO481">
            <v>0</v>
          </cell>
        </row>
        <row r="482">
          <cell r="E482" t="str">
            <v>Y45HA</v>
          </cell>
          <cell r="F482" t="e">
            <v>#N/A</v>
          </cell>
          <cell r="G482" t="e">
            <v>#N/A</v>
          </cell>
          <cell r="H482" t="e">
            <v>#N/A</v>
          </cell>
          <cell r="I482">
            <v>0</v>
          </cell>
          <cell r="J482" t="e">
            <v>#N/A</v>
          </cell>
          <cell r="K482" t="e">
            <v>#N/A</v>
          </cell>
          <cell r="L482" t="e">
            <v>#N/A</v>
          </cell>
          <cell r="M482">
            <v>1</v>
          </cell>
          <cell r="N482">
            <v>0</v>
          </cell>
          <cell r="O482">
            <v>0</v>
          </cell>
          <cell r="P482">
            <v>0</v>
          </cell>
          <cell r="Q482">
            <v>20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4</v>
          </cell>
          <cell r="AL482">
            <v>0</v>
          </cell>
          <cell r="AM482">
            <v>0</v>
          </cell>
          <cell r="AN482">
            <v>0</v>
          </cell>
          <cell r="AO482">
            <v>2</v>
          </cell>
        </row>
        <row r="483">
          <cell r="E483" t="str">
            <v>Y45HB</v>
          </cell>
          <cell r="F483" t="e">
            <v>#N/A</v>
          </cell>
          <cell r="G483" t="e">
            <v>#N/A</v>
          </cell>
          <cell r="H483" t="e">
            <v>#N/A</v>
          </cell>
          <cell r="I483">
            <v>0</v>
          </cell>
          <cell r="J483" t="e">
            <v>#N/A</v>
          </cell>
          <cell r="K483" t="e">
            <v>#N/A</v>
          </cell>
          <cell r="L483" t="e">
            <v>#N/A</v>
          </cell>
          <cell r="M483">
            <v>1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20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4</v>
          </cell>
          <cell r="AL483">
            <v>0</v>
          </cell>
          <cell r="AM483">
            <v>0</v>
          </cell>
          <cell r="AN483">
            <v>0</v>
          </cell>
          <cell r="AO483">
            <v>2</v>
          </cell>
        </row>
        <row r="484">
          <cell r="E484" t="str">
            <v>Y45MA</v>
          </cell>
          <cell r="F484">
            <v>0</v>
          </cell>
          <cell r="G484">
            <v>0</v>
          </cell>
          <cell r="H484">
            <v>0</v>
          </cell>
          <cell r="I484">
            <v>99</v>
          </cell>
          <cell r="J484">
            <v>1</v>
          </cell>
          <cell r="K484">
            <v>1</v>
          </cell>
          <cell r="L484">
            <v>1</v>
          </cell>
          <cell r="M484">
            <v>0</v>
          </cell>
          <cell r="N484">
            <v>45</v>
          </cell>
          <cell r="O484">
            <v>45</v>
          </cell>
          <cell r="P484">
            <v>45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9</v>
          </cell>
          <cell r="AI484">
            <v>9</v>
          </cell>
          <cell r="AJ484">
            <v>9</v>
          </cell>
          <cell r="AK484">
            <v>0</v>
          </cell>
          <cell r="AL484">
            <v>2</v>
          </cell>
          <cell r="AM484">
            <v>2</v>
          </cell>
          <cell r="AN484">
            <v>2</v>
          </cell>
          <cell r="AO484">
            <v>2</v>
          </cell>
        </row>
        <row r="485">
          <cell r="E485" t="str">
            <v>Y45MB</v>
          </cell>
          <cell r="F485">
            <v>0</v>
          </cell>
          <cell r="G485">
            <v>0</v>
          </cell>
          <cell r="H485">
            <v>0</v>
          </cell>
          <cell r="I485">
            <v>99</v>
          </cell>
          <cell r="J485">
            <v>1</v>
          </cell>
          <cell r="K485">
            <v>1</v>
          </cell>
          <cell r="L485">
            <v>1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45</v>
          </cell>
          <cell r="W485">
            <v>45</v>
          </cell>
          <cell r="X485">
            <v>45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9</v>
          </cell>
          <cell r="AI485">
            <v>9</v>
          </cell>
          <cell r="AJ485">
            <v>9</v>
          </cell>
          <cell r="AK485">
            <v>0</v>
          </cell>
          <cell r="AL485">
            <v>2</v>
          </cell>
          <cell r="AM485">
            <v>2</v>
          </cell>
          <cell r="AN485">
            <v>2</v>
          </cell>
          <cell r="AO485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NAME</v>
          </cell>
          <cell r="B1" t="str">
            <v>TIMEFAC</v>
          </cell>
          <cell r="C1" t="str">
            <v>ONEWAY</v>
          </cell>
          <cell r="D1" t="str">
            <v>MODE</v>
          </cell>
          <cell r="E1" t="str">
            <v>OPERATOR</v>
          </cell>
          <cell r="F1" t="str">
            <v>COLOR</v>
          </cell>
          <cell r="G1" t="str">
            <v>CIRCULAR</v>
          </cell>
          <cell r="H1" t="str">
            <v>TF1</v>
          </cell>
          <cell r="I1" t="str">
            <v>TF2</v>
          </cell>
          <cell r="J1" t="str">
            <v>TF3</v>
          </cell>
          <cell r="K1" t="str">
            <v>TF4</v>
          </cell>
          <cell r="L1" t="str">
            <v>TF5</v>
          </cell>
          <cell r="M1" t="str">
            <v>HEADWAY1</v>
          </cell>
          <cell r="N1" t="str">
            <v>HEADWAY2</v>
          </cell>
          <cell r="O1" t="str">
            <v>HEADWAY3</v>
          </cell>
          <cell r="P1" t="str">
            <v>HEADWAY4</v>
          </cell>
          <cell r="Q1" t="str">
            <v>HEADWAY5</v>
          </cell>
          <cell r="R1" t="str">
            <v>summ</v>
          </cell>
        </row>
        <row r="2">
          <cell r="A2" t="str">
            <v>0001</v>
          </cell>
          <cell r="B2">
            <v>2.0099999999999998</v>
          </cell>
          <cell r="C2" t="str">
            <v>F</v>
          </cell>
          <cell r="D2">
            <v>3</v>
          </cell>
          <cell r="E2">
            <v>2</v>
          </cell>
          <cell r="F2">
            <v>5</v>
          </cell>
          <cell r="G2" t="str">
            <v>F</v>
          </cell>
          <cell r="H2">
            <v>2.0099999999999998</v>
          </cell>
          <cell r="I2">
            <v>2.0099999999999998</v>
          </cell>
          <cell r="J2">
            <v>2.0099999999999998</v>
          </cell>
          <cell r="K2">
            <v>2.0099999999999998</v>
          </cell>
          <cell r="L2">
            <v>2.0099999999999998</v>
          </cell>
          <cell r="M2">
            <v>11</v>
          </cell>
          <cell r="N2">
            <v>14</v>
          </cell>
          <cell r="O2">
            <v>16</v>
          </cell>
          <cell r="P2">
            <v>40</v>
          </cell>
          <cell r="Q2">
            <v>60</v>
          </cell>
          <cell r="R2">
            <v>141</v>
          </cell>
        </row>
        <row r="3">
          <cell r="A3" t="str">
            <v>0002</v>
          </cell>
          <cell r="B3">
            <v>2.0099999999999998</v>
          </cell>
          <cell r="C3" t="str">
            <v>F</v>
          </cell>
          <cell r="D3">
            <v>3</v>
          </cell>
          <cell r="E3">
            <v>2</v>
          </cell>
          <cell r="F3">
            <v>5</v>
          </cell>
          <cell r="G3" t="str">
            <v>F</v>
          </cell>
          <cell r="H3">
            <v>2.0099999999999998</v>
          </cell>
          <cell r="I3">
            <v>2.0099999999999998</v>
          </cell>
          <cell r="J3">
            <v>2.0099999999999998</v>
          </cell>
          <cell r="K3">
            <v>2.0099999999999998</v>
          </cell>
          <cell r="L3">
            <v>2.0099999999999998</v>
          </cell>
          <cell r="M3">
            <v>60</v>
          </cell>
          <cell r="N3">
            <v>60</v>
          </cell>
          <cell r="O3">
            <v>60</v>
          </cell>
          <cell r="P3">
            <v>0</v>
          </cell>
          <cell r="Q3">
            <v>0</v>
          </cell>
          <cell r="R3">
            <v>180</v>
          </cell>
        </row>
        <row r="4">
          <cell r="A4" t="str">
            <v>0003A</v>
          </cell>
          <cell r="B4">
            <v>2.0099999999999998</v>
          </cell>
          <cell r="C4" t="str">
            <v>T</v>
          </cell>
          <cell r="D4">
            <v>3</v>
          </cell>
          <cell r="E4">
            <v>2</v>
          </cell>
          <cell r="F4">
            <v>5</v>
          </cell>
          <cell r="G4" t="str">
            <v>F</v>
          </cell>
          <cell r="H4">
            <v>2.0099999999999998</v>
          </cell>
          <cell r="I4">
            <v>2.0099999999999998</v>
          </cell>
          <cell r="J4">
            <v>2.0099999999999998</v>
          </cell>
          <cell r="K4">
            <v>2.0099999999999998</v>
          </cell>
          <cell r="L4">
            <v>2.0099999999999998</v>
          </cell>
          <cell r="M4">
            <v>45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45</v>
          </cell>
        </row>
        <row r="5">
          <cell r="A5" t="str">
            <v>0003B</v>
          </cell>
          <cell r="B5">
            <v>2.0099999999999998</v>
          </cell>
          <cell r="C5" t="str">
            <v>T</v>
          </cell>
          <cell r="D5">
            <v>3</v>
          </cell>
          <cell r="E5">
            <v>2</v>
          </cell>
          <cell r="F5">
            <v>5</v>
          </cell>
          <cell r="G5" t="str">
            <v>F</v>
          </cell>
          <cell r="H5">
            <v>2.0099999999999998</v>
          </cell>
          <cell r="I5">
            <v>2.0099999999999998</v>
          </cell>
          <cell r="J5">
            <v>2.0099999999999998</v>
          </cell>
          <cell r="K5">
            <v>2.0099999999999998</v>
          </cell>
          <cell r="L5">
            <v>2.0099999999999998</v>
          </cell>
          <cell r="M5">
            <v>0</v>
          </cell>
          <cell r="N5">
            <v>0</v>
          </cell>
          <cell r="O5">
            <v>45</v>
          </cell>
          <cell r="P5">
            <v>0</v>
          </cell>
          <cell r="Q5">
            <v>0</v>
          </cell>
          <cell r="R5">
            <v>45</v>
          </cell>
        </row>
        <row r="6">
          <cell r="A6" t="str">
            <v>0004</v>
          </cell>
          <cell r="B6">
            <v>2.0099999999999998</v>
          </cell>
          <cell r="C6" t="str">
            <v>F</v>
          </cell>
          <cell r="D6">
            <v>3</v>
          </cell>
          <cell r="E6">
            <v>2</v>
          </cell>
          <cell r="F6">
            <v>5</v>
          </cell>
          <cell r="G6" t="str">
            <v>F</v>
          </cell>
          <cell r="H6">
            <v>2.0099999999999998</v>
          </cell>
          <cell r="I6">
            <v>2.0099999999999998</v>
          </cell>
          <cell r="J6">
            <v>2.0099999999999998</v>
          </cell>
          <cell r="K6">
            <v>2.0099999999999998</v>
          </cell>
          <cell r="L6">
            <v>2.0099999999999998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0005</v>
          </cell>
          <cell r="B7">
            <v>2.0099999999999998</v>
          </cell>
          <cell r="C7" t="str">
            <v>F</v>
          </cell>
          <cell r="D7">
            <v>3</v>
          </cell>
          <cell r="E7">
            <v>2</v>
          </cell>
          <cell r="F7">
            <v>5</v>
          </cell>
          <cell r="G7" t="str">
            <v>F</v>
          </cell>
          <cell r="H7">
            <v>2.0099999999999998</v>
          </cell>
          <cell r="I7">
            <v>2.0099999999999998</v>
          </cell>
          <cell r="J7">
            <v>2.0099999999999998</v>
          </cell>
          <cell r="K7">
            <v>2.0099999999999998</v>
          </cell>
          <cell r="L7">
            <v>2.0099999999999998</v>
          </cell>
          <cell r="M7">
            <v>45</v>
          </cell>
          <cell r="N7">
            <v>60</v>
          </cell>
          <cell r="O7">
            <v>60</v>
          </cell>
          <cell r="P7">
            <v>120</v>
          </cell>
          <cell r="Q7">
            <v>120</v>
          </cell>
          <cell r="R7">
            <v>405</v>
          </cell>
        </row>
        <row r="8">
          <cell r="A8" t="str">
            <v>0006A</v>
          </cell>
          <cell r="B8">
            <v>2.0099999999999998</v>
          </cell>
          <cell r="C8" t="str">
            <v>T</v>
          </cell>
          <cell r="D8">
            <v>3</v>
          </cell>
          <cell r="E8">
            <v>2</v>
          </cell>
          <cell r="F8">
            <v>5</v>
          </cell>
          <cell r="G8" t="str">
            <v>F</v>
          </cell>
          <cell r="H8">
            <v>2.0099999999999998</v>
          </cell>
          <cell r="I8">
            <v>2.0099999999999998</v>
          </cell>
          <cell r="J8">
            <v>2.0099999999999998</v>
          </cell>
          <cell r="K8">
            <v>2.0099999999999998</v>
          </cell>
          <cell r="L8">
            <v>2.0099999999999998</v>
          </cell>
          <cell r="M8">
            <v>60</v>
          </cell>
          <cell r="N8">
            <v>60</v>
          </cell>
          <cell r="O8">
            <v>60</v>
          </cell>
          <cell r="P8">
            <v>120</v>
          </cell>
          <cell r="Q8">
            <v>0</v>
          </cell>
          <cell r="R8">
            <v>300</v>
          </cell>
        </row>
        <row r="9">
          <cell r="A9" t="str">
            <v>0006B</v>
          </cell>
          <cell r="B9">
            <v>2.25</v>
          </cell>
          <cell r="C9" t="str">
            <v>T</v>
          </cell>
          <cell r="D9">
            <v>3</v>
          </cell>
          <cell r="E9">
            <v>2</v>
          </cell>
          <cell r="F9">
            <v>5</v>
          </cell>
          <cell r="G9" t="str">
            <v>F</v>
          </cell>
          <cell r="H9">
            <v>2.25</v>
          </cell>
          <cell r="I9">
            <v>2.0099999999999998</v>
          </cell>
          <cell r="J9">
            <v>2.0099999999999998</v>
          </cell>
          <cell r="K9">
            <v>2.0099999999999998</v>
          </cell>
          <cell r="L9">
            <v>2.0099999999999998</v>
          </cell>
          <cell r="M9">
            <v>60</v>
          </cell>
          <cell r="N9">
            <v>60</v>
          </cell>
          <cell r="O9">
            <v>60</v>
          </cell>
          <cell r="P9">
            <v>120</v>
          </cell>
          <cell r="Q9">
            <v>0</v>
          </cell>
          <cell r="R9">
            <v>300</v>
          </cell>
        </row>
        <row r="10">
          <cell r="A10" t="str">
            <v>0007A</v>
          </cell>
          <cell r="B10">
            <v>2.0099999999999998</v>
          </cell>
          <cell r="C10" t="str">
            <v>T</v>
          </cell>
          <cell r="D10">
            <v>2</v>
          </cell>
          <cell r="E10">
            <v>2</v>
          </cell>
          <cell r="F10">
            <v>3</v>
          </cell>
          <cell r="G10" t="str">
            <v>F</v>
          </cell>
          <cell r="H10">
            <v>2.0099999999999998</v>
          </cell>
          <cell r="I10">
            <v>2.0099999999999998</v>
          </cell>
          <cell r="J10">
            <v>2.0099999999999998</v>
          </cell>
          <cell r="K10">
            <v>2.0099999999999998</v>
          </cell>
          <cell r="L10">
            <v>2.0099999999999998</v>
          </cell>
          <cell r="M10">
            <v>60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60</v>
          </cell>
        </row>
        <row r="11">
          <cell r="A11" t="str">
            <v>0007B</v>
          </cell>
          <cell r="B11">
            <v>2.0099999999999998</v>
          </cell>
          <cell r="C11" t="str">
            <v>T</v>
          </cell>
          <cell r="D11">
            <v>2</v>
          </cell>
          <cell r="E11">
            <v>2</v>
          </cell>
          <cell r="F11">
            <v>3</v>
          </cell>
          <cell r="G11" t="str">
            <v>F</v>
          </cell>
          <cell r="H11">
            <v>2.0099999999999998</v>
          </cell>
          <cell r="I11">
            <v>2.0099999999999998</v>
          </cell>
          <cell r="J11">
            <v>2.0099999999999998</v>
          </cell>
          <cell r="K11">
            <v>2.0099999999999998</v>
          </cell>
          <cell r="L11">
            <v>2.0099999999999998</v>
          </cell>
          <cell r="M11">
            <v>0</v>
          </cell>
          <cell r="N11">
            <v>0</v>
          </cell>
          <cell r="O11">
            <v>60</v>
          </cell>
          <cell r="P11">
            <v>0</v>
          </cell>
          <cell r="Q11">
            <v>0</v>
          </cell>
          <cell r="R11">
            <v>60</v>
          </cell>
        </row>
        <row r="12">
          <cell r="A12" t="str">
            <v>0008</v>
          </cell>
          <cell r="B12">
            <v>2.0099999999999998</v>
          </cell>
          <cell r="C12" t="str">
            <v>F</v>
          </cell>
          <cell r="D12">
            <v>3</v>
          </cell>
          <cell r="E12">
            <v>2</v>
          </cell>
          <cell r="F12">
            <v>5</v>
          </cell>
          <cell r="G12" t="str">
            <v>F</v>
          </cell>
          <cell r="H12">
            <v>2.0099999999999998</v>
          </cell>
          <cell r="I12">
            <v>2.0099999999999998</v>
          </cell>
          <cell r="J12">
            <v>2.0099999999999998</v>
          </cell>
          <cell r="K12">
            <v>2.0099999999999998</v>
          </cell>
          <cell r="L12">
            <v>2.0099999999999998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0009</v>
          </cell>
          <cell r="B13">
            <v>2.0099999999999998</v>
          </cell>
          <cell r="C13" t="str">
            <v>F</v>
          </cell>
          <cell r="D13">
            <v>3</v>
          </cell>
          <cell r="E13">
            <v>2</v>
          </cell>
          <cell r="F13">
            <v>5</v>
          </cell>
          <cell r="G13" t="str">
            <v>F</v>
          </cell>
          <cell r="H13">
            <v>2.0099999999999998</v>
          </cell>
          <cell r="I13">
            <v>2.0099999999999998</v>
          </cell>
          <cell r="J13">
            <v>2.0099999999999998</v>
          </cell>
          <cell r="K13">
            <v>2.0099999999999998</v>
          </cell>
          <cell r="L13">
            <v>2.0099999999999998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A14" t="str">
            <v>0010</v>
          </cell>
          <cell r="B14">
            <v>2.0099999999999998</v>
          </cell>
          <cell r="C14" t="str">
            <v>F</v>
          </cell>
          <cell r="D14">
            <v>3</v>
          </cell>
          <cell r="E14">
            <v>2</v>
          </cell>
          <cell r="F14">
            <v>5</v>
          </cell>
          <cell r="G14" t="str">
            <v>F</v>
          </cell>
          <cell r="H14">
            <v>2.0099999999999998</v>
          </cell>
          <cell r="I14">
            <v>2.0099999999999998</v>
          </cell>
          <cell r="J14">
            <v>2.0099999999999998</v>
          </cell>
          <cell r="K14">
            <v>2.0099999999999998</v>
          </cell>
          <cell r="L14">
            <v>2.0099999999999998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A15" t="str">
            <v>0011A</v>
          </cell>
          <cell r="B15">
            <v>2.0099999999999998</v>
          </cell>
          <cell r="C15" t="str">
            <v>T</v>
          </cell>
          <cell r="D15">
            <v>3</v>
          </cell>
          <cell r="E15">
            <v>2</v>
          </cell>
          <cell r="F15">
            <v>5</v>
          </cell>
          <cell r="G15" t="str">
            <v>F</v>
          </cell>
          <cell r="H15">
            <v>2.0099999999999998</v>
          </cell>
          <cell r="I15">
            <v>2.0099999999999998</v>
          </cell>
          <cell r="J15">
            <v>2.0099999999999998</v>
          </cell>
          <cell r="K15">
            <v>2.0099999999999998</v>
          </cell>
          <cell r="L15">
            <v>2.0099999999999998</v>
          </cell>
          <cell r="M15">
            <v>30</v>
          </cell>
          <cell r="N15">
            <v>60</v>
          </cell>
          <cell r="O15">
            <v>30</v>
          </cell>
          <cell r="P15">
            <v>120</v>
          </cell>
          <cell r="Q15">
            <v>0</v>
          </cell>
          <cell r="R15">
            <v>240</v>
          </cell>
        </row>
        <row r="16">
          <cell r="A16" t="str">
            <v>0011B</v>
          </cell>
          <cell r="B16">
            <v>2.0099999999999998</v>
          </cell>
          <cell r="C16" t="str">
            <v>T</v>
          </cell>
          <cell r="D16">
            <v>3</v>
          </cell>
          <cell r="E16">
            <v>2</v>
          </cell>
          <cell r="F16">
            <v>5</v>
          </cell>
          <cell r="G16" t="str">
            <v>F</v>
          </cell>
          <cell r="H16">
            <v>2.0099999999999998</v>
          </cell>
          <cell r="I16">
            <v>2.0099999999999998</v>
          </cell>
          <cell r="J16">
            <v>2.0099999999999998</v>
          </cell>
          <cell r="K16">
            <v>2.0099999999999998</v>
          </cell>
          <cell r="L16">
            <v>2.0099999999999998</v>
          </cell>
          <cell r="M16">
            <v>30</v>
          </cell>
          <cell r="N16">
            <v>60</v>
          </cell>
          <cell r="O16">
            <v>30</v>
          </cell>
          <cell r="P16">
            <v>120</v>
          </cell>
          <cell r="Q16">
            <v>0</v>
          </cell>
          <cell r="R16">
            <v>240</v>
          </cell>
        </row>
        <row r="17">
          <cell r="A17" t="str">
            <v>0013</v>
          </cell>
          <cell r="B17">
            <v>2.0099999999999998</v>
          </cell>
          <cell r="C17" t="str">
            <v>F</v>
          </cell>
          <cell r="D17">
            <v>3</v>
          </cell>
          <cell r="E17">
            <v>2</v>
          </cell>
          <cell r="F17">
            <v>5</v>
          </cell>
          <cell r="G17" t="str">
            <v>F</v>
          </cell>
          <cell r="H17">
            <v>2.0099999999999998</v>
          </cell>
          <cell r="I17">
            <v>2.0099999999999998</v>
          </cell>
          <cell r="J17">
            <v>2.0099999999999998</v>
          </cell>
          <cell r="K17">
            <v>2.0099999999999998</v>
          </cell>
          <cell r="L17">
            <v>2.0099999999999998</v>
          </cell>
          <cell r="M17">
            <v>45</v>
          </cell>
          <cell r="N17">
            <v>60</v>
          </cell>
          <cell r="O17">
            <v>60</v>
          </cell>
          <cell r="P17">
            <v>120</v>
          </cell>
          <cell r="Q17">
            <v>60</v>
          </cell>
          <cell r="R17">
            <v>345</v>
          </cell>
        </row>
        <row r="18">
          <cell r="A18" t="str">
            <v>0014</v>
          </cell>
          <cell r="B18">
            <v>2.0099999999999998</v>
          </cell>
          <cell r="C18" t="str">
            <v>F</v>
          </cell>
          <cell r="D18">
            <v>3</v>
          </cell>
          <cell r="E18">
            <v>2</v>
          </cell>
          <cell r="F18">
            <v>5</v>
          </cell>
          <cell r="G18" t="str">
            <v>F</v>
          </cell>
          <cell r="H18">
            <v>2.0099999999999998</v>
          </cell>
          <cell r="I18">
            <v>2.0099999999999998</v>
          </cell>
          <cell r="J18">
            <v>2.0099999999999998</v>
          </cell>
          <cell r="K18">
            <v>2.0099999999999998</v>
          </cell>
          <cell r="L18">
            <v>2.0099999999999998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A19" t="str">
            <v>0015A</v>
          </cell>
          <cell r="B19">
            <v>2.0099999999999998</v>
          </cell>
          <cell r="C19" t="str">
            <v>T</v>
          </cell>
          <cell r="D19">
            <v>3</v>
          </cell>
          <cell r="E19">
            <v>2</v>
          </cell>
          <cell r="F19">
            <v>5</v>
          </cell>
          <cell r="G19" t="str">
            <v>F</v>
          </cell>
          <cell r="H19">
            <v>2.0099999999999998</v>
          </cell>
          <cell r="I19">
            <v>2.0099999999999998</v>
          </cell>
          <cell r="J19">
            <v>2.0099999999999998</v>
          </cell>
          <cell r="K19">
            <v>2.0099999999999998</v>
          </cell>
          <cell r="L19">
            <v>2.0099999999999998</v>
          </cell>
          <cell r="M19">
            <v>26</v>
          </cell>
          <cell r="N19">
            <v>30</v>
          </cell>
          <cell r="O19">
            <v>30</v>
          </cell>
          <cell r="P19">
            <v>120</v>
          </cell>
          <cell r="Q19">
            <v>60</v>
          </cell>
          <cell r="R19">
            <v>266</v>
          </cell>
        </row>
        <row r="20">
          <cell r="A20" t="str">
            <v>0015B</v>
          </cell>
          <cell r="B20">
            <v>2.0099999999999998</v>
          </cell>
          <cell r="C20" t="str">
            <v>T</v>
          </cell>
          <cell r="D20">
            <v>3</v>
          </cell>
          <cell r="E20">
            <v>2</v>
          </cell>
          <cell r="F20">
            <v>5</v>
          </cell>
          <cell r="G20" t="str">
            <v>F</v>
          </cell>
          <cell r="H20">
            <v>2.0099999999999998</v>
          </cell>
          <cell r="I20">
            <v>2.0099999999999998</v>
          </cell>
          <cell r="J20">
            <v>2.0099999999999998</v>
          </cell>
          <cell r="K20">
            <v>2.0099999999999998</v>
          </cell>
          <cell r="L20">
            <v>2.0099999999999998</v>
          </cell>
          <cell r="M20">
            <v>26</v>
          </cell>
          <cell r="N20">
            <v>30</v>
          </cell>
          <cell r="O20">
            <v>30</v>
          </cell>
          <cell r="P20">
            <v>120</v>
          </cell>
          <cell r="Q20">
            <v>60</v>
          </cell>
          <cell r="R20">
            <v>266</v>
          </cell>
        </row>
        <row r="21">
          <cell r="A21" t="str">
            <v>0016</v>
          </cell>
          <cell r="B21">
            <v>2.0099999999999998</v>
          </cell>
          <cell r="C21" t="str">
            <v>F</v>
          </cell>
          <cell r="D21">
            <v>3</v>
          </cell>
          <cell r="E21">
            <v>2</v>
          </cell>
          <cell r="F21">
            <v>5</v>
          </cell>
          <cell r="G21" t="str">
            <v>F</v>
          </cell>
          <cell r="H21">
            <v>2.0099999999999998</v>
          </cell>
          <cell r="I21">
            <v>2.0099999999999998</v>
          </cell>
          <cell r="J21">
            <v>2.0099999999999998</v>
          </cell>
          <cell r="K21">
            <v>2.0099999999999998</v>
          </cell>
          <cell r="L21">
            <v>2.0099999999999998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A22" t="str">
            <v>0018</v>
          </cell>
          <cell r="B22">
            <v>2.0099999999999998</v>
          </cell>
          <cell r="C22" t="str">
            <v>F</v>
          </cell>
          <cell r="D22">
            <v>3</v>
          </cell>
          <cell r="E22">
            <v>2</v>
          </cell>
          <cell r="F22">
            <v>5</v>
          </cell>
          <cell r="G22" t="str">
            <v>F</v>
          </cell>
          <cell r="H22">
            <v>2.0099999999999998</v>
          </cell>
          <cell r="I22">
            <v>2.0099999999999998</v>
          </cell>
          <cell r="J22">
            <v>2.0099999999999998</v>
          </cell>
          <cell r="K22">
            <v>2.0099999999999998</v>
          </cell>
          <cell r="L22">
            <v>2.0099999999999998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 t="str">
            <v>0019</v>
          </cell>
          <cell r="B23">
            <v>2.0099999999999998</v>
          </cell>
          <cell r="C23" t="str">
            <v>F</v>
          </cell>
          <cell r="D23">
            <v>3</v>
          </cell>
          <cell r="E23">
            <v>2</v>
          </cell>
          <cell r="F23">
            <v>5</v>
          </cell>
          <cell r="G23" t="str">
            <v>F</v>
          </cell>
          <cell r="H23">
            <v>2.0099999999999998</v>
          </cell>
          <cell r="I23">
            <v>2.0099999999999998</v>
          </cell>
          <cell r="J23">
            <v>2.0099999999999998</v>
          </cell>
          <cell r="K23">
            <v>2.0099999999999998</v>
          </cell>
          <cell r="L23">
            <v>2.0099999999999998</v>
          </cell>
          <cell r="M23">
            <v>45</v>
          </cell>
          <cell r="N23">
            <v>60</v>
          </cell>
          <cell r="O23">
            <v>60</v>
          </cell>
          <cell r="P23">
            <v>120</v>
          </cell>
          <cell r="Q23">
            <v>0</v>
          </cell>
          <cell r="R23">
            <v>285</v>
          </cell>
        </row>
        <row r="24">
          <cell r="A24" t="str">
            <v>0020</v>
          </cell>
          <cell r="B24">
            <v>2.0099999999999998</v>
          </cell>
          <cell r="C24" t="str">
            <v>F</v>
          </cell>
          <cell r="D24">
            <v>3</v>
          </cell>
          <cell r="E24">
            <v>2</v>
          </cell>
          <cell r="F24">
            <v>5</v>
          </cell>
          <cell r="G24" t="str">
            <v>F</v>
          </cell>
          <cell r="H24">
            <v>2.0099999999999998</v>
          </cell>
          <cell r="I24">
            <v>2.0099999999999998</v>
          </cell>
          <cell r="J24">
            <v>2.0099999999999998</v>
          </cell>
          <cell r="K24">
            <v>2.0099999999999998</v>
          </cell>
          <cell r="L24">
            <v>2.0099999999999998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A25" t="str">
            <v>0021</v>
          </cell>
          <cell r="B25">
            <v>2.0099999999999998</v>
          </cell>
          <cell r="C25" t="str">
            <v>F</v>
          </cell>
          <cell r="D25">
            <v>3</v>
          </cell>
          <cell r="E25">
            <v>2</v>
          </cell>
          <cell r="F25">
            <v>5</v>
          </cell>
          <cell r="G25" t="str">
            <v>F</v>
          </cell>
          <cell r="H25">
            <v>2.0099999999999998</v>
          </cell>
          <cell r="I25">
            <v>2.0099999999999998</v>
          </cell>
          <cell r="J25">
            <v>2.0099999999999998</v>
          </cell>
          <cell r="K25">
            <v>2.0099999999999998</v>
          </cell>
          <cell r="L25">
            <v>2.0099999999999998</v>
          </cell>
          <cell r="M25">
            <v>18</v>
          </cell>
          <cell r="N25">
            <v>30</v>
          </cell>
          <cell r="O25">
            <v>30</v>
          </cell>
          <cell r="P25">
            <v>45</v>
          </cell>
          <cell r="Q25">
            <v>60</v>
          </cell>
          <cell r="R25">
            <v>183</v>
          </cell>
        </row>
        <row r="26">
          <cell r="A26" t="str">
            <v>0022</v>
          </cell>
          <cell r="B26">
            <v>2.0099999999999998</v>
          </cell>
          <cell r="C26" t="str">
            <v>F</v>
          </cell>
          <cell r="D26">
            <v>3</v>
          </cell>
          <cell r="E26">
            <v>2</v>
          </cell>
          <cell r="F26">
            <v>5</v>
          </cell>
          <cell r="G26" t="str">
            <v>F</v>
          </cell>
          <cell r="H26">
            <v>2.0099999999999998</v>
          </cell>
          <cell r="I26">
            <v>2.0099999999999998</v>
          </cell>
          <cell r="J26">
            <v>2.0099999999999998</v>
          </cell>
          <cell r="K26">
            <v>2.0099999999999998</v>
          </cell>
          <cell r="L26">
            <v>2.0099999999999998</v>
          </cell>
          <cell r="M26">
            <v>60</v>
          </cell>
          <cell r="N26">
            <v>60</v>
          </cell>
          <cell r="O26">
            <v>60</v>
          </cell>
          <cell r="P26">
            <v>120</v>
          </cell>
          <cell r="Q26">
            <v>0</v>
          </cell>
          <cell r="R26">
            <v>300</v>
          </cell>
        </row>
        <row r="27">
          <cell r="A27" t="str">
            <v>0023</v>
          </cell>
          <cell r="B27">
            <v>2.2000000000000002</v>
          </cell>
          <cell r="C27" t="str">
            <v>F</v>
          </cell>
          <cell r="D27">
            <v>3</v>
          </cell>
          <cell r="E27">
            <v>2</v>
          </cell>
          <cell r="F27">
            <v>5</v>
          </cell>
          <cell r="G27" t="str">
            <v>F</v>
          </cell>
          <cell r="H27">
            <v>2.2000000000000002</v>
          </cell>
          <cell r="I27">
            <v>2.2000000000000002</v>
          </cell>
          <cell r="J27">
            <v>2.2000000000000002</v>
          </cell>
          <cell r="K27">
            <v>2.2000000000000002</v>
          </cell>
          <cell r="L27">
            <v>2.2000000000000002</v>
          </cell>
          <cell r="M27">
            <v>23</v>
          </cell>
          <cell r="N27">
            <v>30</v>
          </cell>
          <cell r="O27">
            <v>30</v>
          </cell>
          <cell r="P27">
            <v>120</v>
          </cell>
          <cell r="Q27">
            <v>60</v>
          </cell>
          <cell r="R27">
            <v>263</v>
          </cell>
        </row>
        <row r="28">
          <cell r="A28" t="str">
            <v>0024</v>
          </cell>
          <cell r="B28">
            <v>2.0099999999999998</v>
          </cell>
          <cell r="C28" t="str">
            <v>T</v>
          </cell>
          <cell r="D28">
            <v>3</v>
          </cell>
          <cell r="E28">
            <v>2</v>
          </cell>
          <cell r="F28">
            <v>5</v>
          </cell>
          <cell r="G28" t="str">
            <v>T</v>
          </cell>
          <cell r="H28">
            <v>2.0099999999999998</v>
          </cell>
          <cell r="I28">
            <v>2.0099999999999998</v>
          </cell>
          <cell r="J28">
            <v>2.0099999999999998</v>
          </cell>
          <cell r="K28">
            <v>2.0099999999999998</v>
          </cell>
          <cell r="L28">
            <v>2.0099999999999998</v>
          </cell>
          <cell r="M28">
            <v>60</v>
          </cell>
          <cell r="N28">
            <v>60</v>
          </cell>
          <cell r="O28">
            <v>60</v>
          </cell>
          <cell r="P28">
            <v>120</v>
          </cell>
          <cell r="Q28">
            <v>0</v>
          </cell>
          <cell r="R28">
            <v>300</v>
          </cell>
        </row>
        <row r="29">
          <cell r="A29" t="str">
            <v>0025</v>
          </cell>
          <cell r="B29">
            <v>2.2000000000000002</v>
          </cell>
          <cell r="C29" t="str">
            <v>F</v>
          </cell>
          <cell r="D29">
            <v>3</v>
          </cell>
          <cell r="E29">
            <v>2</v>
          </cell>
          <cell r="F29">
            <v>5</v>
          </cell>
          <cell r="G29" t="str">
            <v>F</v>
          </cell>
          <cell r="H29">
            <v>2.2000000000000002</v>
          </cell>
          <cell r="I29">
            <v>2.2000000000000002</v>
          </cell>
          <cell r="J29">
            <v>2.2000000000000002</v>
          </cell>
          <cell r="K29">
            <v>2.2000000000000002</v>
          </cell>
          <cell r="L29">
            <v>2.2000000000000002</v>
          </cell>
          <cell r="M29">
            <v>36</v>
          </cell>
          <cell r="N29">
            <v>60</v>
          </cell>
          <cell r="O29">
            <v>60</v>
          </cell>
          <cell r="P29">
            <v>120</v>
          </cell>
          <cell r="Q29">
            <v>0</v>
          </cell>
          <cell r="R29">
            <v>276</v>
          </cell>
        </row>
        <row r="30">
          <cell r="A30" t="str">
            <v>0026</v>
          </cell>
          <cell r="B30">
            <v>2.2000000000000002</v>
          </cell>
          <cell r="C30" t="str">
            <v>F</v>
          </cell>
          <cell r="D30">
            <v>3</v>
          </cell>
          <cell r="E30">
            <v>2</v>
          </cell>
          <cell r="F30">
            <v>5</v>
          </cell>
          <cell r="G30" t="str">
            <v>F</v>
          </cell>
          <cell r="H30">
            <v>2.2000000000000002</v>
          </cell>
          <cell r="I30">
            <v>2.2000000000000002</v>
          </cell>
          <cell r="J30">
            <v>2.2000000000000002</v>
          </cell>
          <cell r="K30">
            <v>2.2000000000000002</v>
          </cell>
          <cell r="L30">
            <v>2.2000000000000002</v>
          </cell>
          <cell r="M30">
            <v>26</v>
          </cell>
          <cell r="N30">
            <v>30</v>
          </cell>
          <cell r="O30">
            <v>30</v>
          </cell>
          <cell r="P30">
            <v>120</v>
          </cell>
          <cell r="Q30">
            <v>0</v>
          </cell>
          <cell r="R30">
            <v>206</v>
          </cell>
        </row>
        <row r="31">
          <cell r="A31" t="str">
            <v>0028</v>
          </cell>
          <cell r="B31">
            <v>2.0099999999999998</v>
          </cell>
          <cell r="C31" t="str">
            <v>F</v>
          </cell>
          <cell r="D31">
            <v>3</v>
          </cell>
          <cell r="E31">
            <v>2</v>
          </cell>
          <cell r="F31">
            <v>5</v>
          </cell>
          <cell r="G31" t="str">
            <v>F</v>
          </cell>
          <cell r="H31">
            <v>2.0099999999999998</v>
          </cell>
          <cell r="I31">
            <v>2.0099999999999998</v>
          </cell>
          <cell r="J31">
            <v>2.0099999999999998</v>
          </cell>
          <cell r="K31">
            <v>2.0099999999999998</v>
          </cell>
          <cell r="L31">
            <v>2.0099999999999998</v>
          </cell>
          <cell r="M31">
            <v>30</v>
          </cell>
          <cell r="N31">
            <v>60</v>
          </cell>
          <cell r="O31">
            <v>60</v>
          </cell>
          <cell r="P31">
            <v>120</v>
          </cell>
          <cell r="Q31">
            <v>0</v>
          </cell>
          <cell r="R31">
            <v>270</v>
          </cell>
        </row>
        <row r="32">
          <cell r="A32" t="str">
            <v>0029A</v>
          </cell>
          <cell r="B32">
            <v>2.0099999999999998</v>
          </cell>
          <cell r="C32" t="str">
            <v>T</v>
          </cell>
          <cell r="D32">
            <v>3</v>
          </cell>
          <cell r="E32">
            <v>2</v>
          </cell>
          <cell r="F32">
            <v>5</v>
          </cell>
          <cell r="G32" t="str">
            <v>F</v>
          </cell>
          <cell r="H32">
            <v>2.0099999999999998</v>
          </cell>
          <cell r="I32">
            <v>2.0099999999999998</v>
          </cell>
          <cell r="J32">
            <v>2.0099999999999998</v>
          </cell>
          <cell r="K32">
            <v>2.0099999999999998</v>
          </cell>
          <cell r="L32">
            <v>2.0099999999999998</v>
          </cell>
          <cell r="M32">
            <v>180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180</v>
          </cell>
        </row>
        <row r="33">
          <cell r="A33" t="str">
            <v>0029B</v>
          </cell>
          <cell r="B33">
            <v>2.0099999999999998</v>
          </cell>
          <cell r="C33" t="str">
            <v>T</v>
          </cell>
          <cell r="D33">
            <v>3</v>
          </cell>
          <cell r="E33">
            <v>2</v>
          </cell>
          <cell r="F33">
            <v>5</v>
          </cell>
          <cell r="G33" t="str">
            <v>F</v>
          </cell>
          <cell r="H33">
            <v>2.0099999999999998</v>
          </cell>
          <cell r="I33">
            <v>2.0099999999999998</v>
          </cell>
          <cell r="J33">
            <v>2.0099999999999998</v>
          </cell>
          <cell r="K33">
            <v>2.0099999999999998</v>
          </cell>
          <cell r="L33">
            <v>2.0099999999999998</v>
          </cell>
          <cell r="M33">
            <v>0</v>
          </cell>
          <cell r="N33">
            <v>0</v>
          </cell>
          <cell r="O33">
            <v>180</v>
          </cell>
          <cell r="P33">
            <v>0</v>
          </cell>
          <cell r="Q33">
            <v>0</v>
          </cell>
          <cell r="R33">
            <v>180</v>
          </cell>
        </row>
        <row r="34">
          <cell r="A34" t="str">
            <v>0030A</v>
          </cell>
          <cell r="B34">
            <v>2.2000000000000002</v>
          </cell>
          <cell r="C34" t="str">
            <v>T</v>
          </cell>
          <cell r="D34">
            <v>3</v>
          </cell>
          <cell r="E34">
            <v>2</v>
          </cell>
          <cell r="F34">
            <v>5</v>
          </cell>
          <cell r="G34" t="str">
            <v>F</v>
          </cell>
          <cell r="H34">
            <v>2.2000000000000002</v>
          </cell>
          <cell r="I34">
            <v>2.2000000000000002</v>
          </cell>
          <cell r="J34">
            <v>2.2000000000000002</v>
          </cell>
          <cell r="K34">
            <v>2.2000000000000002</v>
          </cell>
          <cell r="L34">
            <v>2.2000000000000002</v>
          </cell>
          <cell r="M34">
            <v>13</v>
          </cell>
          <cell r="N34">
            <v>15</v>
          </cell>
          <cell r="O34">
            <v>15</v>
          </cell>
          <cell r="P34">
            <v>40</v>
          </cell>
          <cell r="Q34">
            <v>60</v>
          </cell>
          <cell r="R34">
            <v>143</v>
          </cell>
        </row>
        <row r="35">
          <cell r="A35" t="str">
            <v>0030B</v>
          </cell>
          <cell r="B35">
            <v>2.2000000000000002</v>
          </cell>
          <cell r="C35" t="str">
            <v>T</v>
          </cell>
          <cell r="D35">
            <v>3</v>
          </cell>
          <cell r="E35">
            <v>2</v>
          </cell>
          <cell r="F35">
            <v>5</v>
          </cell>
          <cell r="G35" t="str">
            <v>F</v>
          </cell>
          <cell r="H35">
            <v>2.2000000000000002</v>
          </cell>
          <cell r="I35">
            <v>2.2000000000000002</v>
          </cell>
          <cell r="J35">
            <v>2.2000000000000002</v>
          </cell>
          <cell r="K35">
            <v>2.2000000000000002</v>
          </cell>
          <cell r="L35">
            <v>2.2000000000000002</v>
          </cell>
          <cell r="M35">
            <v>13</v>
          </cell>
          <cell r="N35">
            <v>15</v>
          </cell>
          <cell r="O35">
            <v>15</v>
          </cell>
          <cell r="P35">
            <v>40</v>
          </cell>
          <cell r="Q35">
            <v>60</v>
          </cell>
          <cell r="R35">
            <v>143</v>
          </cell>
        </row>
        <row r="36">
          <cell r="A36" t="str">
            <v>0031A</v>
          </cell>
          <cell r="B36">
            <v>2.2000000000000002</v>
          </cell>
          <cell r="C36" t="str">
            <v>T</v>
          </cell>
          <cell r="D36">
            <v>3</v>
          </cell>
          <cell r="E36">
            <v>2</v>
          </cell>
          <cell r="F36">
            <v>5</v>
          </cell>
          <cell r="G36" t="str">
            <v>F</v>
          </cell>
          <cell r="H36">
            <v>2.2000000000000002</v>
          </cell>
          <cell r="I36">
            <v>2.2000000000000002</v>
          </cell>
          <cell r="J36">
            <v>2.2000000000000002</v>
          </cell>
          <cell r="K36">
            <v>2.2000000000000002</v>
          </cell>
          <cell r="L36">
            <v>2.2000000000000002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A37" t="str">
            <v>0031B</v>
          </cell>
          <cell r="B37">
            <v>2.2000000000000002</v>
          </cell>
          <cell r="C37" t="str">
            <v>T</v>
          </cell>
          <cell r="D37">
            <v>3</v>
          </cell>
          <cell r="E37">
            <v>2</v>
          </cell>
          <cell r="F37">
            <v>5</v>
          </cell>
          <cell r="G37" t="str">
            <v>F</v>
          </cell>
          <cell r="H37">
            <v>2.2000000000000002</v>
          </cell>
          <cell r="I37">
            <v>2.2000000000000002</v>
          </cell>
          <cell r="J37">
            <v>2.2000000000000002</v>
          </cell>
          <cell r="K37">
            <v>2.2000000000000002</v>
          </cell>
          <cell r="L37">
            <v>2.2000000000000002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A38" t="str">
            <v>0033</v>
          </cell>
          <cell r="B38">
            <v>2.0099999999999998</v>
          </cell>
          <cell r="C38" t="str">
            <v>T</v>
          </cell>
          <cell r="D38">
            <v>3</v>
          </cell>
          <cell r="E38">
            <v>2</v>
          </cell>
          <cell r="F38">
            <v>5</v>
          </cell>
          <cell r="G38" t="str">
            <v>T</v>
          </cell>
          <cell r="H38">
            <v>2.0099999999999998</v>
          </cell>
          <cell r="I38">
            <v>2.0099999999999998</v>
          </cell>
          <cell r="J38">
            <v>2.0099999999999998</v>
          </cell>
          <cell r="K38">
            <v>2.0099999999999998</v>
          </cell>
          <cell r="L38">
            <v>2.0099999999999998</v>
          </cell>
          <cell r="M38">
            <v>23</v>
          </cell>
          <cell r="N38">
            <v>23</v>
          </cell>
          <cell r="O38">
            <v>30</v>
          </cell>
          <cell r="P38">
            <v>0</v>
          </cell>
          <cell r="Q38">
            <v>0</v>
          </cell>
          <cell r="R38">
            <v>76</v>
          </cell>
        </row>
        <row r="39">
          <cell r="A39" t="str">
            <v>0034A</v>
          </cell>
          <cell r="B39">
            <v>2.2000000000000002</v>
          </cell>
          <cell r="C39" t="str">
            <v>T</v>
          </cell>
          <cell r="D39">
            <v>3</v>
          </cell>
          <cell r="E39">
            <v>2</v>
          </cell>
          <cell r="F39">
            <v>5</v>
          </cell>
          <cell r="G39" t="str">
            <v>F</v>
          </cell>
          <cell r="H39">
            <v>2.2000000000000002</v>
          </cell>
          <cell r="I39">
            <v>2.2000000000000002</v>
          </cell>
          <cell r="J39">
            <v>2.2000000000000002</v>
          </cell>
          <cell r="K39">
            <v>2.2000000000000002</v>
          </cell>
          <cell r="L39">
            <v>2.2000000000000002</v>
          </cell>
          <cell r="M39">
            <v>45</v>
          </cell>
          <cell r="N39">
            <v>45</v>
          </cell>
          <cell r="O39">
            <v>60</v>
          </cell>
          <cell r="P39">
            <v>120</v>
          </cell>
          <cell r="Q39">
            <v>0</v>
          </cell>
          <cell r="R39">
            <v>270</v>
          </cell>
        </row>
        <row r="40">
          <cell r="A40" t="str">
            <v>0034B</v>
          </cell>
          <cell r="B40">
            <v>2.2000000000000002</v>
          </cell>
          <cell r="C40" t="str">
            <v>T</v>
          </cell>
          <cell r="D40">
            <v>3</v>
          </cell>
          <cell r="E40">
            <v>2</v>
          </cell>
          <cell r="F40">
            <v>5</v>
          </cell>
          <cell r="G40" t="str">
            <v>F</v>
          </cell>
          <cell r="H40">
            <v>2.2000000000000002</v>
          </cell>
          <cell r="I40">
            <v>2.2000000000000002</v>
          </cell>
          <cell r="J40">
            <v>2.2000000000000002</v>
          </cell>
          <cell r="K40">
            <v>2.2000000000000002</v>
          </cell>
          <cell r="L40">
            <v>2.2000000000000002</v>
          </cell>
          <cell r="M40">
            <v>45</v>
          </cell>
          <cell r="N40">
            <v>45</v>
          </cell>
          <cell r="O40">
            <v>60</v>
          </cell>
          <cell r="P40">
            <v>120</v>
          </cell>
          <cell r="Q40">
            <v>0</v>
          </cell>
          <cell r="R40">
            <v>270</v>
          </cell>
        </row>
        <row r="41">
          <cell r="A41" t="str">
            <v>0036A</v>
          </cell>
          <cell r="B41">
            <v>2.2000000000000002</v>
          </cell>
          <cell r="C41" t="str">
            <v>T</v>
          </cell>
          <cell r="D41">
            <v>3</v>
          </cell>
          <cell r="E41">
            <v>2</v>
          </cell>
          <cell r="F41">
            <v>5</v>
          </cell>
          <cell r="G41" t="str">
            <v>F</v>
          </cell>
          <cell r="H41">
            <v>2.2000000000000002</v>
          </cell>
          <cell r="I41">
            <v>2.2000000000000002</v>
          </cell>
          <cell r="J41">
            <v>2.2000000000000002</v>
          </cell>
          <cell r="K41">
            <v>2.2000000000000002</v>
          </cell>
          <cell r="L41">
            <v>2.2000000000000002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A42" t="str">
            <v>0036B</v>
          </cell>
          <cell r="B42">
            <v>2.2000000000000002</v>
          </cell>
          <cell r="C42" t="str">
            <v>T</v>
          </cell>
          <cell r="D42">
            <v>3</v>
          </cell>
          <cell r="E42">
            <v>2</v>
          </cell>
          <cell r="F42">
            <v>5</v>
          </cell>
          <cell r="G42" t="str">
            <v>F</v>
          </cell>
          <cell r="H42">
            <v>2.2000000000000002</v>
          </cell>
          <cell r="I42">
            <v>2.2000000000000002</v>
          </cell>
          <cell r="J42">
            <v>2.2000000000000002</v>
          </cell>
          <cell r="K42">
            <v>2.2000000000000002</v>
          </cell>
          <cell r="L42">
            <v>2.2000000000000002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A43" t="str">
            <v>0037</v>
          </cell>
          <cell r="B43">
            <v>2.0099999999999998</v>
          </cell>
          <cell r="C43" t="str">
            <v>F</v>
          </cell>
          <cell r="D43">
            <v>3</v>
          </cell>
          <cell r="E43">
            <v>2</v>
          </cell>
          <cell r="F43">
            <v>5</v>
          </cell>
          <cell r="G43" t="str">
            <v>F</v>
          </cell>
          <cell r="H43">
            <v>2.0099999999999998</v>
          </cell>
          <cell r="I43">
            <v>2.0099999999999998</v>
          </cell>
          <cell r="J43">
            <v>2.0099999999999998</v>
          </cell>
          <cell r="K43">
            <v>2.0099999999999998</v>
          </cell>
          <cell r="L43">
            <v>2.0099999999999998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A44" t="str">
            <v>0038A</v>
          </cell>
          <cell r="B44">
            <v>2.2000000000000002</v>
          </cell>
          <cell r="C44" t="str">
            <v>T</v>
          </cell>
          <cell r="D44">
            <v>3</v>
          </cell>
          <cell r="E44">
            <v>2</v>
          </cell>
          <cell r="F44">
            <v>5</v>
          </cell>
          <cell r="G44" t="str">
            <v>F</v>
          </cell>
          <cell r="H44">
            <v>2.2000000000000002</v>
          </cell>
          <cell r="I44">
            <v>2.2000000000000002</v>
          </cell>
          <cell r="J44">
            <v>2.2000000000000002</v>
          </cell>
          <cell r="K44">
            <v>2.2000000000000002</v>
          </cell>
          <cell r="L44">
            <v>2.2000000000000002</v>
          </cell>
          <cell r="M44">
            <v>60</v>
          </cell>
          <cell r="N44">
            <v>60</v>
          </cell>
          <cell r="O44">
            <v>60</v>
          </cell>
          <cell r="P44">
            <v>120</v>
          </cell>
          <cell r="Q44">
            <v>0</v>
          </cell>
          <cell r="R44">
            <v>300</v>
          </cell>
        </row>
        <row r="45">
          <cell r="A45" t="str">
            <v>0038B</v>
          </cell>
          <cell r="B45">
            <v>2.2000000000000002</v>
          </cell>
          <cell r="C45" t="str">
            <v>T</v>
          </cell>
          <cell r="D45">
            <v>3</v>
          </cell>
          <cell r="E45">
            <v>2</v>
          </cell>
          <cell r="F45">
            <v>5</v>
          </cell>
          <cell r="G45" t="str">
            <v>F</v>
          </cell>
          <cell r="H45">
            <v>2.2000000000000002</v>
          </cell>
          <cell r="I45">
            <v>2.2000000000000002</v>
          </cell>
          <cell r="J45">
            <v>2.2000000000000002</v>
          </cell>
          <cell r="K45">
            <v>2.2000000000000002</v>
          </cell>
          <cell r="L45">
            <v>2.2000000000000002</v>
          </cell>
          <cell r="M45">
            <v>60</v>
          </cell>
          <cell r="N45">
            <v>60</v>
          </cell>
          <cell r="O45">
            <v>60</v>
          </cell>
          <cell r="P45">
            <v>120</v>
          </cell>
          <cell r="Q45">
            <v>0</v>
          </cell>
          <cell r="R45">
            <v>300</v>
          </cell>
        </row>
        <row r="46">
          <cell r="A46" t="str">
            <v>0047</v>
          </cell>
          <cell r="B46">
            <v>2.0099999999999998</v>
          </cell>
          <cell r="C46" t="str">
            <v>F</v>
          </cell>
          <cell r="D46">
            <v>3</v>
          </cell>
          <cell r="E46">
            <v>2</v>
          </cell>
          <cell r="F46">
            <v>5</v>
          </cell>
          <cell r="G46" t="str">
            <v>F</v>
          </cell>
          <cell r="H46">
            <v>2.0099999999999998</v>
          </cell>
          <cell r="I46">
            <v>2.0099999999999998</v>
          </cell>
          <cell r="J46">
            <v>2.0099999999999998</v>
          </cell>
          <cell r="K46">
            <v>2.0099999999999998</v>
          </cell>
          <cell r="L46">
            <v>2.0099999999999998</v>
          </cell>
          <cell r="M46">
            <v>60</v>
          </cell>
          <cell r="N46">
            <v>72</v>
          </cell>
          <cell r="O46">
            <v>60</v>
          </cell>
          <cell r="P46">
            <v>120</v>
          </cell>
          <cell r="Q46">
            <v>0</v>
          </cell>
          <cell r="R46">
            <v>312</v>
          </cell>
        </row>
        <row r="47">
          <cell r="A47" t="str">
            <v>0050A</v>
          </cell>
          <cell r="B47">
            <v>2.2000000000000002</v>
          </cell>
          <cell r="C47" t="str">
            <v>T</v>
          </cell>
          <cell r="D47">
            <v>3</v>
          </cell>
          <cell r="E47">
            <v>2</v>
          </cell>
          <cell r="F47">
            <v>5</v>
          </cell>
          <cell r="G47" t="str">
            <v>F</v>
          </cell>
          <cell r="H47">
            <v>2.2000000000000002</v>
          </cell>
          <cell r="I47">
            <v>2.2000000000000002</v>
          </cell>
          <cell r="J47">
            <v>2.2000000000000002</v>
          </cell>
          <cell r="K47">
            <v>2.2000000000000002</v>
          </cell>
          <cell r="L47">
            <v>2.2000000000000002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A48" t="str">
            <v>0050B</v>
          </cell>
          <cell r="B48">
            <v>2.2000000000000002</v>
          </cell>
          <cell r="C48" t="str">
            <v>T</v>
          </cell>
          <cell r="D48">
            <v>3</v>
          </cell>
          <cell r="E48">
            <v>2</v>
          </cell>
          <cell r="F48">
            <v>5</v>
          </cell>
          <cell r="G48" t="str">
            <v>F</v>
          </cell>
          <cell r="H48">
            <v>2.2000000000000002</v>
          </cell>
          <cell r="I48">
            <v>2.2000000000000002</v>
          </cell>
          <cell r="J48">
            <v>2.2000000000000002</v>
          </cell>
          <cell r="K48">
            <v>2.2000000000000002</v>
          </cell>
          <cell r="L48">
            <v>2.2000000000000002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A49" t="str">
            <v>0051A</v>
          </cell>
          <cell r="B49">
            <v>2.2000000000000002</v>
          </cell>
          <cell r="C49" t="str">
            <v>T</v>
          </cell>
          <cell r="D49">
            <v>3</v>
          </cell>
          <cell r="E49">
            <v>2</v>
          </cell>
          <cell r="F49">
            <v>5</v>
          </cell>
          <cell r="G49" t="str">
            <v>F</v>
          </cell>
          <cell r="H49">
            <v>2.2000000000000002</v>
          </cell>
          <cell r="I49">
            <v>2.2000000000000002</v>
          </cell>
          <cell r="J49">
            <v>2.2000000000000002</v>
          </cell>
          <cell r="K49">
            <v>2.2000000000000002</v>
          </cell>
          <cell r="L49">
            <v>2.2000000000000002</v>
          </cell>
          <cell r="M49">
            <v>10</v>
          </cell>
          <cell r="N49">
            <v>12</v>
          </cell>
          <cell r="O49">
            <v>12</v>
          </cell>
          <cell r="P49">
            <v>33</v>
          </cell>
          <cell r="Q49">
            <v>60</v>
          </cell>
          <cell r="R49">
            <v>127</v>
          </cell>
        </row>
        <row r="50">
          <cell r="A50" t="str">
            <v>0051B</v>
          </cell>
          <cell r="B50">
            <v>2.2000000000000002</v>
          </cell>
          <cell r="C50" t="str">
            <v>T</v>
          </cell>
          <cell r="D50">
            <v>3</v>
          </cell>
          <cell r="E50">
            <v>2</v>
          </cell>
          <cell r="F50">
            <v>5</v>
          </cell>
          <cell r="G50" t="str">
            <v>F</v>
          </cell>
          <cell r="H50">
            <v>2.2000000000000002</v>
          </cell>
          <cell r="I50">
            <v>2.2000000000000002</v>
          </cell>
          <cell r="J50">
            <v>2.2000000000000002</v>
          </cell>
          <cell r="K50">
            <v>2.2000000000000002</v>
          </cell>
          <cell r="L50">
            <v>2.2000000000000002</v>
          </cell>
          <cell r="M50">
            <v>10</v>
          </cell>
          <cell r="N50">
            <v>12</v>
          </cell>
          <cell r="O50">
            <v>12</v>
          </cell>
          <cell r="P50">
            <v>33</v>
          </cell>
          <cell r="Q50">
            <v>60</v>
          </cell>
          <cell r="R50">
            <v>127</v>
          </cell>
        </row>
        <row r="51">
          <cell r="A51" t="str">
            <v>0054</v>
          </cell>
          <cell r="B51">
            <v>2.0099999999999998</v>
          </cell>
          <cell r="C51" t="str">
            <v>F</v>
          </cell>
          <cell r="D51">
            <v>3</v>
          </cell>
          <cell r="E51">
            <v>2</v>
          </cell>
          <cell r="F51">
            <v>5</v>
          </cell>
          <cell r="G51" t="str">
            <v>F</v>
          </cell>
          <cell r="H51">
            <v>2.0099999999999998</v>
          </cell>
          <cell r="I51">
            <v>2.0099999999999998</v>
          </cell>
          <cell r="J51">
            <v>2.0099999999999998</v>
          </cell>
          <cell r="K51">
            <v>2.0099999999999998</v>
          </cell>
          <cell r="L51">
            <v>2.0099999999999998</v>
          </cell>
          <cell r="M51">
            <v>36</v>
          </cell>
          <cell r="N51">
            <v>60</v>
          </cell>
          <cell r="O51">
            <v>60</v>
          </cell>
          <cell r="P51">
            <v>120</v>
          </cell>
          <cell r="Q51">
            <v>120</v>
          </cell>
          <cell r="R51">
            <v>396</v>
          </cell>
        </row>
        <row r="52">
          <cell r="A52" t="str">
            <v>0055</v>
          </cell>
          <cell r="B52">
            <v>2.0099999999999998</v>
          </cell>
          <cell r="C52" t="str">
            <v>F</v>
          </cell>
          <cell r="D52">
            <v>3</v>
          </cell>
          <cell r="E52">
            <v>2</v>
          </cell>
          <cell r="F52">
            <v>5</v>
          </cell>
          <cell r="G52" t="str">
            <v>F</v>
          </cell>
          <cell r="H52">
            <v>2.0099999999999998</v>
          </cell>
          <cell r="I52">
            <v>2.0099999999999998</v>
          </cell>
          <cell r="J52">
            <v>2.0099999999999998</v>
          </cell>
          <cell r="K52">
            <v>2.0099999999999998</v>
          </cell>
          <cell r="L52">
            <v>2.0099999999999998</v>
          </cell>
          <cell r="M52">
            <v>30</v>
          </cell>
          <cell r="N52">
            <v>30</v>
          </cell>
          <cell r="O52">
            <v>30</v>
          </cell>
          <cell r="P52">
            <v>120</v>
          </cell>
          <cell r="Q52">
            <v>120</v>
          </cell>
          <cell r="R52">
            <v>330</v>
          </cell>
        </row>
        <row r="53">
          <cell r="A53" t="str">
            <v>0056</v>
          </cell>
          <cell r="B53">
            <v>2.0099999999999998</v>
          </cell>
          <cell r="C53" t="str">
            <v>F</v>
          </cell>
          <cell r="D53">
            <v>3</v>
          </cell>
          <cell r="E53">
            <v>2</v>
          </cell>
          <cell r="F53">
            <v>5</v>
          </cell>
          <cell r="G53" t="str">
            <v>F</v>
          </cell>
          <cell r="H53">
            <v>2.0099999999999998</v>
          </cell>
          <cell r="I53">
            <v>2.0099999999999998</v>
          </cell>
          <cell r="J53">
            <v>2.0099999999999998</v>
          </cell>
          <cell r="K53">
            <v>2.0099999999999998</v>
          </cell>
          <cell r="L53">
            <v>2.0099999999999998</v>
          </cell>
          <cell r="M53">
            <v>26</v>
          </cell>
          <cell r="N53">
            <v>30</v>
          </cell>
          <cell r="O53">
            <v>30</v>
          </cell>
          <cell r="P53">
            <v>30</v>
          </cell>
          <cell r="Q53">
            <v>120</v>
          </cell>
          <cell r="R53">
            <v>236</v>
          </cell>
        </row>
        <row r="54">
          <cell r="A54" t="str">
            <v>0061</v>
          </cell>
          <cell r="B54">
            <v>2.0099999999999998</v>
          </cell>
          <cell r="C54" t="str">
            <v>F</v>
          </cell>
          <cell r="D54">
            <v>3</v>
          </cell>
          <cell r="E54">
            <v>2</v>
          </cell>
          <cell r="F54">
            <v>5</v>
          </cell>
          <cell r="G54" t="str">
            <v>F</v>
          </cell>
          <cell r="H54">
            <v>2.0099999999999998</v>
          </cell>
          <cell r="I54">
            <v>2.0099999999999998</v>
          </cell>
          <cell r="J54">
            <v>2.0099999999999998</v>
          </cell>
          <cell r="K54">
            <v>2.0099999999999998</v>
          </cell>
          <cell r="L54">
            <v>2.0099999999999998</v>
          </cell>
          <cell r="M54">
            <v>60</v>
          </cell>
          <cell r="N54">
            <v>60</v>
          </cell>
          <cell r="O54">
            <v>60</v>
          </cell>
          <cell r="P54">
            <v>80</v>
          </cell>
          <cell r="Q54">
            <v>120</v>
          </cell>
          <cell r="R54">
            <v>380</v>
          </cell>
        </row>
        <row r="55">
          <cell r="A55" t="str">
            <v>0062A</v>
          </cell>
          <cell r="B55">
            <v>2.2000000000000002</v>
          </cell>
          <cell r="C55" t="str">
            <v>T</v>
          </cell>
          <cell r="D55">
            <v>3</v>
          </cell>
          <cell r="E55">
            <v>2</v>
          </cell>
          <cell r="F55">
            <v>5</v>
          </cell>
          <cell r="G55" t="str">
            <v>F</v>
          </cell>
          <cell r="H55">
            <v>2.2000000000000002</v>
          </cell>
          <cell r="I55">
            <v>2.2000000000000002</v>
          </cell>
          <cell r="J55">
            <v>2.2000000000000002</v>
          </cell>
          <cell r="K55">
            <v>2.2000000000000002</v>
          </cell>
          <cell r="L55">
            <v>2.2000000000000002</v>
          </cell>
          <cell r="M55">
            <v>26</v>
          </cell>
          <cell r="N55">
            <v>30</v>
          </cell>
          <cell r="O55">
            <v>30</v>
          </cell>
          <cell r="P55">
            <v>40</v>
          </cell>
          <cell r="Q55">
            <v>60</v>
          </cell>
          <cell r="R55">
            <v>186</v>
          </cell>
        </row>
        <row r="56">
          <cell r="A56" t="str">
            <v>0062B</v>
          </cell>
          <cell r="B56">
            <v>2.2000000000000002</v>
          </cell>
          <cell r="C56" t="str">
            <v>T</v>
          </cell>
          <cell r="D56">
            <v>3</v>
          </cell>
          <cell r="E56">
            <v>2</v>
          </cell>
          <cell r="F56">
            <v>5</v>
          </cell>
          <cell r="G56" t="str">
            <v>F</v>
          </cell>
          <cell r="H56">
            <v>2.2000000000000002</v>
          </cell>
          <cell r="I56">
            <v>2.2000000000000002</v>
          </cell>
          <cell r="J56">
            <v>2.2000000000000002</v>
          </cell>
          <cell r="K56">
            <v>2.2000000000000002</v>
          </cell>
          <cell r="L56">
            <v>2.2000000000000002</v>
          </cell>
          <cell r="M56">
            <v>26</v>
          </cell>
          <cell r="N56">
            <v>30</v>
          </cell>
          <cell r="O56">
            <v>30</v>
          </cell>
          <cell r="P56">
            <v>40</v>
          </cell>
          <cell r="Q56">
            <v>60</v>
          </cell>
          <cell r="R56">
            <v>186</v>
          </cell>
        </row>
        <row r="57">
          <cell r="A57" t="str">
            <v>0063</v>
          </cell>
          <cell r="B57">
            <v>2.0099999999999998</v>
          </cell>
          <cell r="C57" t="str">
            <v>T</v>
          </cell>
          <cell r="D57">
            <v>3</v>
          </cell>
          <cell r="E57">
            <v>2</v>
          </cell>
          <cell r="F57">
            <v>5</v>
          </cell>
          <cell r="G57" t="str">
            <v>F</v>
          </cell>
          <cell r="H57">
            <v>2.0099999999999998</v>
          </cell>
          <cell r="I57">
            <v>2.0099999999999998</v>
          </cell>
          <cell r="J57">
            <v>2.0099999999999998</v>
          </cell>
          <cell r="K57">
            <v>2.0099999999999998</v>
          </cell>
          <cell r="L57">
            <v>2.0099999999999998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A58" t="str">
            <v>0065</v>
          </cell>
          <cell r="B58">
            <v>2.0099999999999998</v>
          </cell>
          <cell r="C58" t="str">
            <v>F</v>
          </cell>
          <cell r="D58">
            <v>3</v>
          </cell>
          <cell r="E58">
            <v>2</v>
          </cell>
          <cell r="F58">
            <v>5</v>
          </cell>
          <cell r="G58" t="str">
            <v>F</v>
          </cell>
          <cell r="H58">
            <v>2.0099999999999998</v>
          </cell>
          <cell r="I58">
            <v>2.0099999999999998</v>
          </cell>
          <cell r="J58">
            <v>2.0099999999999998</v>
          </cell>
          <cell r="K58">
            <v>2.0099999999999998</v>
          </cell>
          <cell r="L58">
            <v>2.0099999999999998</v>
          </cell>
          <cell r="M58">
            <v>60</v>
          </cell>
          <cell r="N58">
            <v>51</v>
          </cell>
          <cell r="O58">
            <v>90</v>
          </cell>
          <cell r="P58">
            <v>120</v>
          </cell>
          <cell r="Q58">
            <v>120</v>
          </cell>
          <cell r="R58">
            <v>441</v>
          </cell>
        </row>
        <row r="59">
          <cell r="A59" t="str">
            <v>0067</v>
          </cell>
          <cell r="B59">
            <v>2.0099999999999998</v>
          </cell>
          <cell r="C59" t="str">
            <v>T</v>
          </cell>
          <cell r="D59">
            <v>3</v>
          </cell>
          <cell r="E59">
            <v>2</v>
          </cell>
          <cell r="F59">
            <v>5</v>
          </cell>
          <cell r="G59" t="str">
            <v>F</v>
          </cell>
          <cell r="H59">
            <v>2.0099999999999998</v>
          </cell>
          <cell r="I59">
            <v>2.0099999999999998</v>
          </cell>
          <cell r="J59">
            <v>2.0099999999999998</v>
          </cell>
          <cell r="K59">
            <v>2.0099999999999998</v>
          </cell>
          <cell r="L59">
            <v>2.0099999999999998</v>
          </cell>
          <cell r="M59">
            <v>23</v>
          </cell>
          <cell r="N59">
            <v>30</v>
          </cell>
          <cell r="O59">
            <v>30</v>
          </cell>
          <cell r="P59">
            <v>60</v>
          </cell>
          <cell r="Q59">
            <v>60</v>
          </cell>
          <cell r="R59">
            <v>203</v>
          </cell>
        </row>
        <row r="60">
          <cell r="A60" t="str">
            <v>0068</v>
          </cell>
          <cell r="B60">
            <v>2.0099999999999998</v>
          </cell>
          <cell r="C60" t="str">
            <v>T</v>
          </cell>
          <cell r="D60">
            <v>3</v>
          </cell>
          <cell r="E60">
            <v>2</v>
          </cell>
          <cell r="F60">
            <v>5</v>
          </cell>
          <cell r="G60" t="str">
            <v>F</v>
          </cell>
          <cell r="H60">
            <v>2.0099999999999998</v>
          </cell>
          <cell r="I60">
            <v>2.0099999999999998</v>
          </cell>
          <cell r="J60">
            <v>2.0099999999999998</v>
          </cell>
          <cell r="K60">
            <v>2.0099999999999998</v>
          </cell>
          <cell r="L60">
            <v>2.0099999999999998</v>
          </cell>
          <cell r="M60">
            <v>23</v>
          </cell>
          <cell r="N60">
            <v>30</v>
          </cell>
          <cell r="O60">
            <v>30</v>
          </cell>
          <cell r="P60">
            <v>80</v>
          </cell>
          <cell r="Q60">
            <v>60</v>
          </cell>
          <cell r="R60">
            <v>223</v>
          </cell>
        </row>
        <row r="61">
          <cell r="A61" t="str">
            <v>0072</v>
          </cell>
          <cell r="B61">
            <v>2.0099999999999998</v>
          </cell>
          <cell r="C61" t="str">
            <v>F</v>
          </cell>
          <cell r="D61">
            <v>3</v>
          </cell>
          <cell r="E61">
            <v>2</v>
          </cell>
          <cell r="F61">
            <v>5</v>
          </cell>
          <cell r="G61" t="str">
            <v>F</v>
          </cell>
          <cell r="H61">
            <v>2.0099999999999998</v>
          </cell>
          <cell r="I61">
            <v>2.0099999999999998</v>
          </cell>
          <cell r="J61">
            <v>2.0099999999999998</v>
          </cell>
          <cell r="K61">
            <v>2.0099999999999998</v>
          </cell>
          <cell r="L61">
            <v>2.0099999999999998</v>
          </cell>
          <cell r="M61">
            <v>20</v>
          </cell>
          <cell r="N61">
            <v>30</v>
          </cell>
          <cell r="O61">
            <v>30</v>
          </cell>
          <cell r="P61">
            <v>60</v>
          </cell>
          <cell r="Q61">
            <v>60</v>
          </cell>
          <cell r="R61">
            <v>200</v>
          </cell>
        </row>
        <row r="62">
          <cell r="A62" t="str">
            <v>0073</v>
          </cell>
          <cell r="B62">
            <v>2.0099999999999998</v>
          </cell>
          <cell r="C62" t="str">
            <v>F</v>
          </cell>
          <cell r="D62">
            <v>3</v>
          </cell>
          <cell r="E62">
            <v>2</v>
          </cell>
          <cell r="F62">
            <v>5</v>
          </cell>
          <cell r="G62" t="str">
            <v>F</v>
          </cell>
          <cell r="H62">
            <v>2.0099999999999998</v>
          </cell>
          <cell r="I62">
            <v>2.0099999999999998</v>
          </cell>
          <cell r="J62">
            <v>2.0099999999999998</v>
          </cell>
          <cell r="K62">
            <v>2.0099999999999998</v>
          </cell>
          <cell r="L62">
            <v>2.0099999999999998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A63" t="str">
            <v>0074</v>
          </cell>
          <cell r="B63">
            <v>2.0099999999999998</v>
          </cell>
          <cell r="C63" t="str">
            <v>F</v>
          </cell>
          <cell r="D63">
            <v>3</v>
          </cell>
          <cell r="E63">
            <v>2</v>
          </cell>
          <cell r="F63">
            <v>5</v>
          </cell>
          <cell r="G63" t="str">
            <v>F</v>
          </cell>
          <cell r="H63">
            <v>2.0099999999999998</v>
          </cell>
          <cell r="I63">
            <v>2.0099999999999998</v>
          </cell>
          <cell r="J63">
            <v>2.0099999999999998</v>
          </cell>
          <cell r="K63">
            <v>2.0099999999999998</v>
          </cell>
          <cell r="L63">
            <v>2.0099999999999998</v>
          </cell>
          <cell r="M63">
            <v>60</v>
          </cell>
          <cell r="N63">
            <v>60</v>
          </cell>
          <cell r="O63">
            <v>60</v>
          </cell>
          <cell r="P63">
            <v>120</v>
          </cell>
          <cell r="Q63">
            <v>0</v>
          </cell>
          <cell r="R63">
            <v>300</v>
          </cell>
        </row>
        <row r="64">
          <cell r="A64" t="str">
            <v>0075</v>
          </cell>
          <cell r="B64">
            <v>2.0099999999999998</v>
          </cell>
          <cell r="C64" t="str">
            <v>F</v>
          </cell>
          <cell r="D64">
            <v>3</v>
          </cell>
          <cell r="E64">
            <v>2</v>
          </cell>
          <cell r="F64">
            <v>5</v>
          </cell>
          <cell r="G64" t="str">
            <v>F</v>
          </cell>
          <cell r="H64">
            <v>2.0099999999999998</v>
          </cell>
          <cell r="I64">
            <v>2.0099999999999998</v>
          </cell>
          <cell r="J64">
            <v>2.0099999999999998</v>
          </cell>
          <cell r="K64">
            <v>2.0099999999999998</v>
          </cell>
          <cell r="L64">
            <v>2.0099999999999998</v>
          </cell>
          <cell r="M64">
            <v>60</v>
          </cell>
          <cell r="N64">
            <v>60</v>
          </cell>
          <cell r="O64">
            <v>60</v>
          </cell>
          <cell r="P64">
            <v>120</v>
          </cell>
          <cell r="Q64">
            <v>180</v>
          </cell>
          <cell r="R64">
            <v>480</v>
          </cell>
        </row>
        <row r="65">
          <cell r="A65" t="str">
            <v>0080A</v>
          </cell>
          <cell r="B65">
            <v>2.0099999999999998</v>
          </cell>
          <cell r="C65" t="str">
            <v>T</v>
          </cell>
          <cell r="D65">
            <v>3</v>
          </cell>
          <cell r="E65">
            <v>2</v>
          </cell>
          <cell r="F65">
            <v>5</v>
          </cell>
          <cell r="G65" t="str">
            <v>F</v>
          </cell>
          <cell r="H65">
            <v>2.0099999999999998</v>
          </cell>
          <cell r="I65">
            <v>2.0099999999999998</v>
          </cell>
          <cell r="J65">
            <v>2.0099999999999998</v>
          </cell>
          <cell r="K65">
            <v>2.0099999999999998</v>
          </cell>
          <cell r="L65">
            <v>2.0099999999999998</v>
          </cell>
          <cell r="M65">
            <v>60</v>
          </cell>
          <cell r="N65">
            <v>60</v>
          </cell>
          <cell r="O65">
            <v>90</v>
          </cell>
          <cell r="P65">
            <v>60</v>
          </cell>
          <cell r="Q65">
            <v>180</v>
          </cell>
          <cell r="R65">
            <v>450</v>
          </cell>
        </row>
        <row r="66">
          <cell r="A66" t="str">
            <v>0080B</v>
          </cell>
          <cell r="B66">
            <v>2.0099999999999998</v>
          </cell>
          <cell r="C66" t="str">
            <v>T</v>
          </cell>
          <cell r="D66">
            <v>3</v>
          </cell>
          <cell r="E66">
            <v>2</v>
          </cell>
          <cell r="F66">
            <v>5</v>
          </cell>
          <cell r="G66" t="str">
            <v>F</v>
          </cell>
          <cell r="H66">
            <v>2.0099999999999998</v>
          </cell>
          <cell r="I66">
            <v>2.0099999999999998</v>
          </cell>
          <cell r="J66">
            <v>2.0099999999999998</v>
          </cell>
          <cell r="K66">
            <v>2.0099999999999998</v>
          </cell>
          <cell r="L66">
            <v>2.0099999999999998</v>
          </cell>
          <cell r="M66">
            <v>60</v>
          </cell>
          <cell r="N66">
            <v>60</v>
          </cell>
          <cell r="O66">
            <v>90</v>
          </cell>
          <cell r="P66">
            <v>60</v>
          </cell>
          <cell r="Q66">
            <v>180</v>
          </cell>
          <cell r="R66">
            <v>450</v>
          </cell>
        </row>
        <row r="67">
          <cell r="A67" t="str">
            <v>0081</v>
          </cell>
          <cell r="B67">
            <v>2.0099999999999998</v>
          </cell>
          <cell r="C67" t="str">
            <v>F</v>
          </cell>
          <cell r="D67">
            <v>3</v>
          </cell>
          <cell r="E67">
            <v>2</v>
          </cell>
          <cell r="F67">
            <v>5</v>
          </cell>
          <cell r="G67" t="str">
            <v>F</v>
          </cell>
          <cell r="H67">
            <v>2.0099999999999998</v>
          </cell>
          <cell r="I67">
            <v>2.0099999999999998</v>
          </cell>
          <cell r="J67">
            <v>2.0099999999999998</v>
          </cell>
          <cell r="K67">
            <v>2.0099999999999998</v>
          </cell>
          <cell r="L67">
            <v>2.0099999999999998</v>
          </cell>
          <cell r="M67">
            <v>11</v>
          </cell>
          <cell r="N67">
            <v>15</v>
          </cell>
          <cell r="O67">
            <v>16</v>
          </cell>
          <cell r="P67">
            <v>30</v>
          </cell>
          <cell r="Q67">
            <v>30</v>
          </cell>
          <cell r="R67">
            <v>102</v>
          </cell>
        </row>
        <row r="68">
          <cell r="A68" t="str">
            <v>0082</v>
          </cell>
          <cell r="B68">
            <v>2.0099999999999998</v>
          </cell>
          <cell r="C68" t="str">
            <v>F</v>
          </cell>
          <cell r="D68">
            <v>3</v>
          </cell>
          <cell r="E68">
            <v>2</v>
          </cell>
          <cell r="F68">
            <v>5</v>
          </cell>
          <cell r="G68" t="str">
            <v>F</v>
          </cell>
          <cell r="H68">
            <v>2.0099999999999998</v>
          </cell>
          <cell r="I68">
            <v>2.0099999999999998</v>
          </cell>
          <cell r="J68">
            <v>2.0099999999999998</v>
          </cell>
          <cell r="K68">
            <v>2.0099999999999998</v>
          </cell>
          <cell r="L68">
            <v>2.0099999999999998</v>
          </cell>
          <cell r="M68">
            <v>23</v>
          </cell>
          <cell r="N68">
            <v>30</v>
          </cell>
          <cell r="O68">
            <v>30</v>
          </cell>
          <cell r="P68">
            <v>30</v>
          </cell>
          <cell r="Q68">
            <v>60</v>
          </cell>
          <cell r="R68">
            <v>173</v>
          </cell>
        </row>
        <row r="69">
          <cell r="A69" t="str">
            <v>0083</v>
          </cell>
          <cell r="B69">
            <v>2.0099999999999998</v>
          </cell>
          <cell r="C69" t="str">
            <v>F</v>
          </cell>
          <cell r="D69">
            <v>3</v>
          </cell>
          <cell r="E69">
            <v>2</v>
          </cell>
          <cell r="F69">
            <v>5</v>
          </cell>
          <cell r="G69" t="str">
            <v>F</v>
          </cell>
          <cell r="H69">
            <v>2.0099999999999998</v>
          </cell>
          <cell r="I69">
            <v>2.0099999999999998</v>
          </cell>
          <cell r="J69">
            <v>2.0099999999999998</v>
          </cell>
          <cell r="K69">
            <v>2.0099999999999998</v>
          </cell>
          <cell r="L69">
            <v>2.0099999999999998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A70" t="str">
            <v>0084A</v>
          </cell>
          <cell r="B70">
            <v>2.0099999999999998</v>
          </cell>
          <cell r="C70" t="str">
            <v>T</v>
          </cell>
          <cell r="D70">
            <v>3</v>
          </cell>
          <cell r="E70">
            <v>2</v>
          </cell>
          <cell r="F70">
            <v>5</v>
          </cell>
          <cell r="G70" t="str">
            <v>F</v>
          </cell>
          <cell r="H70">
            <v>2.0099999999999998</v>
          </cell>
          <cell r="I70">
            <v>2.0099999999999998</v>
          </cell>
          <cell r="J70">
            <v>2.0099999999999998</v>
          </cell>
          <cell r="K70">
            <v>2.0099999999999998</v>
          </cell>
          <cell r="L70">
            <v>2.0099999999999998</v>
          </cell>
          <cell r="M70">
            <v>60</v>
          </cell>
          <cell r="N70">
            <v>60</v>
          </cell>
          <cell r="O70">
            <v>60</v>
          </cell>
          <cell r="P70">
            <v>120</v>
          </cell>
          <cell r="Q70">
            <v>120</v>
          </cell>
          <cell r="R70">
            <v>420</v>
          </cell>
        </row>
        <row r="71">
          <cell r="A71" t="str">
            <v>0084B</v>
          </cell>
          <cell r="B71">
            <v>2.0099999999999998</v>
          </cell>
          <cell r="C71" t="str">
            <v>T</v>
          </cell>
          <cell r="D71">
            <v>3</v>
          </cell>
          <cell r="E71">
            <v>2</v>
          </cell>
          <cell r="F71">
            <v>5</v>
          </cell>
          <cell r="G71" t="str">
            <v>F</v>
          </cell>
          <cell r="H71">
            <v>2.0099999999999998</v>
          </cell>
          <cell r="I71">
            <v>2.0099999999999998</v>
          </cell>
          <cell r="J71">
            <v>2.0099999999999998</v>
          </cell>
          <cell r="K71">
            <v>2.0099999999999998</v>
          </cell>
          <cell r="L71">
            <v>2.0099999999999998</v>
          </cell>
          <cell r="M71">
            <v>60</v>
          </cell>
          <cell r="N71">
            <v>60</v>
          </cell>
          <cell r="O71">
            <v>60</v>
          </cell>
          <cell r="P71">
            <v>120</v>
          </cell>
          <cell r="Q71">
            <v>120</v>
          </cell>
          <cell r="R71">
            <v>420</v>
          </cell>
        </row>
        <row r="72">
          <cell r="A72" t="str">
            <v>0086A</v>
          </cell>
          <cell r="B72">
            <v>2.0099999999999998</v>
          </cell>
          <cell r="C72" t="str">
            <v>T</v>
          </cell>
          <cell r="D72">
            <v>3</v>
          </cell>
          <cell r="E72">
            <v>2</v>
          </cell>
          <cell r="F72">
            <v>5</v>
          </cell>
          <cell r="G72" t="str">
            <v>F</v>
          </cell>
          <cell r="H72">
            <v>2.0099999999999998</v>
          </cell>
          <cell r="I72">
            <v>2.0099999999999998</v>
          </cell>
          <cell r="J72">
            <v>2.0099999999999998</v>
          </cell>
          <cell r="K72">
            <v>2.0099999999999998</v>
          </cell>
          <cell r="L72">
            <v>2.0099999999999998</v>
          </cell>
          <cell r="M72">
            <v>20</v>
          </cell>
          <cell r="N72">
            <v>30</v>
          </cell>
          <cell r="O72">
            <v>30</v>
          </cell>
          <cell r="P72">
            <v>48</v>
          </cell>
          <cell r="Q72">
            <v>120</v>
          </cell>
          <cell r="R72">
            <v>248</v>
          </cell>
        </row>
        <row r="73">
          <cell r="A73" t="str">
            <v>0086B</v>
          </cell>
          <cell r="B73">
            <v>2.0099999999999998</v>
          </cell>
          <cell r="C73" t="str">
            <v>T</v>
          </cell>
          <cell r="D73">
            <v>3</v>
          </cell>
          <cell r="E73">
            <v>2</v>
          </cell>
          <cell r="F73">
            <v>5</v>
          </cell>
          <cell r="G73" t="str">
            <v>F</v>
          </cell>
          <cell r="H73">
            <v>2.0099999999999998</v>
          </cell>
          <cell r="I73">
            <v>2.0099999999999998</v>
          </cell>
          <cell r="J73">
            <v>2.0099999999999998</v>
          </cell>
          <cell r="K73">
            <v>2.0099999999999998</v>
          </cell>
          <cell r="L73">
            <v>2.0099999999999998</v>
          </cell>
          <cell r="M73">
            <v>20</v>
          </cell>
          <cell r="N73">
            <v>30</v>
          </cell>
          <cell r="O73">
            <v>30</v>
          </cell>
          <cell r="P73">
            <v>48</v>
          </cell>
          <cell r="Q73">
            <v>120</v>
          </cell>
          <cell r="R73">
            <v>248</v>
          </cell>
        </row>
        <row r="74">
          <cell r="A74" t="str">
            <v>0087</v>
          </cell>
          <cell r="B74">
            <v>2.0099999999999998</v>
          </cell>
          <cell r="C74" t="str">
            <v>F</v>
          </cell>
          <cell r="D74">
            <v>3</v>
          </cell>
          <cell r="E74">
            <v>2</v>
          </cell>
          <cell r="F74">
            <v>5</v>
          </cell>
          <cell r="G74" t="str">
            <v>F</v>
          </cell>
          <cell r="H74">
            <v>2.0099999999999998</v>
          </cell>
          <cell r="I74">
            <v>2.0099999999999998</v>
          </cell>
          <cell r="J74">
            <v>2.0099999999999998</v>
          </cell>
          <cell r="K74">
            <v>2.0099999999999998</v>
          </cell>
          <cell r="L74">
            <v>2.0099999999999998</v>
          </cell>
          <cell r="M74">
            <v>30</v>
          </cell>
          <cell r="N74">
            <v>30</v>
          </cell>
          <cell r="O74">
            <v>30</v>
          </cell>
          <cell r="P74">
            <v>60</v>
          </cell>
          <cell r="Q74">
            <v>120</v>
          </cell>
          <cell r="R74">
            <v>270</v>
          </cell>
        </row>
        <row r="75">
          <cell r="A75" t="str">
            <v>0088A</v>
          </cell>
          <cell r="B75">
            <v>2.0099999999999998</v>
          </cell>
          <cell r="C75" t="str">
            <v>T</v>
          </cell>
          <cell r="D75">
            <v>3</v>
          </cell>
          <cell r="E75">
            <v>2</v>
          </cell>
          <cell r="F75">
            <v>5</v>
          </cell>
          <cell r="G75" t="str">
            <v>F</v>
          </cell>
          <cell r="H75">
            <v>2.0099999999999998</v>
          </cell>
          <cell r="I75">
            <v>2.0099999999999998</v>
          </cell>
          <cell r="J75">
            <v>2.0099999999999998</v>
          </cell>
          <cell r="K75">
            <v>2.0099999999999998</v>
          </cell>
          <cell r="L75">
            <v>2.0099999999999998</v>
          </cell>
          <cell r="M75">
            <v>26</v>
          </cell>
          <cell r="N75">
            <v>30</v>
          </cell>
          <cell r="O75">
            <v>30</v>
          </cell>
          <cell r="P75">
            <v>60</v>
          </cell>
          <cell r="Q75">
            <v>60</v>
          </cell>
          <cell r="R75">
            <v>206</v>
          </cell>
        </row>
        <row r="76">
          <cell r="A76" t="str">
            <v>0088B</v>
          </cell>
          <cell r="B76">
            <v>2.0099999999999998</v>
          </cell>
          <cell r="C76" t="str">
            <v>T</v>
          </cell>
          <cell r="D76">
            <v>3</v>
          </cell>
          <cell r="E76">
            <v>2</v>
          </cell>
          <cell r="F76">
            <v>5</v>
          </cell>
          <cell r="G76" t="str">
            <v>F</v>
          </cell>
          <cell r="H76">
            <v>2.0099999999999998</v>
          </cell>
          <cell r="I76">
            <v>2.0099999999999998</v>
          </cell>
          <cell r="J76">
            <v>2.0099999999999998</v>
          </cell>
          <cell r="K76">
            <v>2.0099999999999998</v>
          </cell>
          <cell r="L76">
            <v>2.0099999999999998</v>
          </cell>
          <cell r="M76">
            <v>26</v>
          </cell>
          <cell r="N76">
            <v>30</v>
          </cell>
          <cell r="O76">
            <v>30</v>
          </cell>
          <cell r="P76">
            <v>60</v>
          </cell>
          <cell r="Q76">
            <v>60</v>
          </cell>
          <cell r="R76">
            <v>206</v>
          </cell>
        </row>
        <row r="77">
          <cell r="A77" t="str">
            <v>0089A</v>
          </cell>
          <cell r="B77">
            <v>2.0099999999999998</v>
          </cell>
          <cell r="C77" t="str">
            <v>T</v>
          </cell>
          <cell r="D77">
            <v>3</v>
          </cell>
          <cell r="E77">
            <v>2</v>
          </cell>
          <cell r="F77">
            <v>5</v>
          </cell>
          <cell r="G77" t="str">
            <v>F</v>
          </cell>
          <cell r="H77">
            <v>2.0099999999999998</v>
          </cell>
          <cell r="I77">
            <v>2.0099999999999998</v>
          </cell>
          <cell r="J77">
            <v>2.0099999999999998</v>
          </cell>
          <cell r="K77">
            <v>2.0099999999999998</v>
          </cell>
          <cell r="L77">
            <v>2.0099999999999998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 t="str">
            <v>0089B</v>
          </cell>
          <cell r="B78">
            <v>2.0099999999999998</v>
          </cell>
          <cell r="C78" t="str">
            <v>T</v>
          </cell>
          <cell r="D78">
            <v>3</v>
          </cell>
          <cell r="E78">
            <v>2</v>
          </cell>
          <cell r="F78">
            <v>5</v>
          </cell>
          <cell r="G78" t="str">
            <v>F</v>
          </cell>
          <cell r="H78">
            <v>2.0099999999999998</v>
          </cell>
          <cell r="I78">
            <v>2.0099999999999998</v>
          </cell>
          <cell r="J78">
            <v>2.0099999999999998</v>
          </cell>
          <cell r="K78">
            <v>2.0099999999999998</v>
          </cell>
          <cell r="L78">
            <v>2.0099999999999998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A79" t="str">
            <v>0093</v>
          </cell>
          <cell r="B79">
            <v>2.0099999999999998</v>
          </cell>
          <cell r="C79" t="str">
            <v>F</v>
          </cell>
          <cell r="D79">
            <v>3</v>
          </cell>
          <cell r="E79">
            <v>2</v>
          </cell>
          <cell r="F79">
            <v>5</v>
          </cell>
          <cell r="G79" t="str">
            <v>F</v>
          </cell>
          <cell r="H79">
            <v>2.0099999999999998</v>
          </cell>
          <cell r="I79">
            <v>2.0099999999999998</v>
          </cell>
          <cell r="J79">
            <v>2.0099999999999998</v>
          </cell>
          <cell r="K79">
            <v>2.0099999999999998</v>
          </cell>
          <cell r="L79">
            <v>2.0099999999999998</v>
          </cell>
          <cell r="M79">
            <v>36</v>
          </cell>
          <cell r="N79">
            <v>28</v>
          </cell>
          <cell r="O79">
            <v>30</v>
          </cell>
          <cell r="P79">
            <v>80</v>
          </cell>
          <cell r="Q79">
            <v>120</v>
          </cell>
          <cell r="R79">
            <v>294</v>
          </cell>
        </row>
        <row r="80">
          <cell r="A80" t="str">
            <v>0094</v>
          </cell>
          <cell r="B80">
            <v>2.0099999999999998</v>
          </cell>
          <cell r="C80" t="str">
            <v>F</v>
          </cell>
          <cell r="D80">
            <v>3</v>
          </cell>
          <cell r="E80">
            <v>2</v>
          </cell>
          <cell r="F80">
            <v>5</v>
          </cell>
          <cell r="G80" t="str">
            <v>F</v>
          </cell>
          <cell r="H80">
            <v>2.0099999999999998</v>
          </cell>
          <cell r="I80">
            <v>2.0099999999999998</v>
          </cell>
          <cell r="J80">
            <v>2.0099999999999998</v>
          </cell>
          <cell r="K80">
            <v>2.0099999999999998</v>
          </cell>
          <cell r="L80">
            <v>2.0099999999999998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A81" t="str">
            <v>0095</v>
          </cell>
          <cell r="B81">
            <v>2.0099999999999998</v>
          </cell>
          <cell r="C81" t="str">
            <v>F</v>
          </cell>
          <cell r="D81">
            <v>3</v>
          </cell>
          <cell r="E81">
            <v>2</v>
          </cell>
          <cell r="F81">
            <v>5</v>
          </cell>
          <cell r="G81" t="str">
            <v>F</v>
          </cell>
          <cell r="H81">
            <v>2.0099999999999998</v>
          </cell>
          <cell r="I81">
            <v>2.0099999999999998</v>
          </cell>
          <cell r="J81">
            <v>2.0099999999999998</v>
          </cell>
          <cell r="K81">
            <v>2.0099999999999998</v>
          </cell>
          <cell r="L81">
            <v>2.0099999999999998</v>
          </cell>
          <cell r="M81">
            <v>60</v>
          </cell>
          <cell r="N81">
            <v>72</v>
          </cell>
          <cell r="O81">
            <v>60</v>
          </cell>
          <cell r="P81">
            <v>0</v>
          </cell>
          <cell r="Q81">
            <v>0</v>
          </cell>
          <cell r="R81">
            <v>192</v>
          </cell>
        </row>
        <row r="82">
          <cell r="A82" t="str">
            <v>0100A</v>
          </cell>
          <cell r="B82">
            <v>2.0099999999999998</v>
          </cell>
          <cell r="C82" t="str">
            <v>T</v>
          </cell>
          <cell r="D82">
            <v>3</v>
          </cell>
          <cell r="E82">
            <v>2</v>
          </cell>
          <cell r="F82">
            <v>5</v>
          </cell>
          <cell r="G82" t="str">
            <v>F</v>
          </cell>
          <cell r="H82">
            <v>2.0099999999999998</v>
          </cell>
          <cell r="I82">
            <v>2.0099999999999998</v>
          </cell>
          <cell r="J82">
            <v>2.0099999999999998</v>
          </cell>
          <cell r="K82">
            <v>2.0099999999999998</v>
          </cell>
          <cell r="L82">
            <v>2.0099999999999998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A83" t="str">
            <v>0100B</v>
          </cell>
          <cell r="B83">
            <v>1.18</v>
          </cell>
          <cell r="C83" t="str">
            <v>T</v>
          </cell>
          <cell r="D83">
            <v>3</v>
          </cell>
          <cell r="E83">
            <v>2</v>
          </cell>
          <cell r="F83">
            <v>5</v>
          </cell>
          <cell r="G83" t="str">
            <v>F</v>
          </cell>
          <cell r="H83">
            <v>1.18</v>
          </cell>
          <cell r="I83">
            <v>1.18</v>
          </cell>
          <cell r="J83">
            <v>1.18</v>
          </cell>
          <cell r="K83">
            <v>1.18</v>
          </cell>
          <cell r="L83">
            <v>1.18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A84" t="str">
            <v>0101A</v>
          </cell>
          <cell r="B84">
            <v>2.0099999999999998</v>
          </cell>
          <cell r="C84" t="str">
            <v>T</v>
          </cell>
          <cell r="D84">
            <v>3</v>
          </cell>
          <cell r="E84">
            <v>2</v>
          </cell>
          <cell r="F84">
            <v>5</v>
          </cell>
          <cell r="G84" t="str">
            <v>F</v>
          </cell>
          <cell r="H84">
            <v>2.0099999999999998</v>
          </cell>
          <cell r="I84">
            <v>2.0099999999999998</v>
          </cell>
          <cell r="J84">
            <v>2.0099999999999998</v>
          </cell>
          <cell r="K84">
            <v>2.0099999999999998</v>
          </cell>
          <cell r="L84">
            <v>2.0099999999999998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A85" t="str">
            <v>0101B</v>
          </cell>
          <cell r="B85">
            <v>2.0099999999999998</v>
          </cell>
          <cell r="C85" t="str">
            <v>T</v>
          </cell>
          <cell r="D85">
            <v>3</v>
          </cell>
          <cell r="E85">
            <v>2</v>
          </cell>
          <cell r="F85">
            <v>5</v>
          </cell>
          <cell r="G85" t="str">
            <v>F</v>
          </cell>
          <cell r="H85">
            <v>2.0099999999999998</v>
          </cell>
          <cell r="I85">
            <v>2.0099999999999998</v>
          </cell>
          <cell r="J85">
            <v>2.0099999999999998</v>
          </cell>
          <cell r="K85">
            <v>2.0099999999999998</v>
          </cell>
          <cell r="L85">
            <v>2.0099999999999998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A86" t="str">
            <v>0102A</v>
          </cell>
          <cell r="B86">
            <v>2.0099999999999998</v>
          </cell>
          <cell r="C86" t="str">
            <v>T</v>
          </cell>
          <cell r="D86">
            <v>3</v>
          </cell>
          <cell r="E86">
            <v>2</v>
          </cell>
          <cell r="F86">
            <v>5</v>
          </cell>
          <cell r="G86" t="str">
            <v>F</v>
          </cell>
          <cell r="H86">
            <v>2.0099999999999998</v>
          </cell>
          <cell r="I86">
            <v>2.0099999999999998</v>
          </cell>
          <cell r="J86">
            <v>2.0099999999999998</v>
          </cell>
          <cell r="K86">
            <v>2.0099999999999998</v>
          </cell>
          <cell r="L86">
            <v>2.0099999999999998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A87" t="str">
            <v>0102B</v>
          </cell>
          <cell r="B87">
            <v>1.18</v>
          </cell>
          <cell r="C87" t="str">
            <v>T</v>
          </cell>
          <cell r="D87">
            <v>3</v>
          </cell>
          <cell r="E87">
            <v>2</v>
          </cell>
          <cell r="F87">
            <v>5</v>
          </cell>
          <cell r="G87" t="str">
            <v>F</v>
          </cell>
          <cell r="H87">
            <v>1.18</v>
          </cell>
          <cell r="I87">
            <v>1.18</v>
          </cell>
          <cell r="J87">
            <v>1.18</v>
          </cell>
          <cell r="K87">
            <v>1.18</v>
          </cell>
          <cell r="L87">
            <v>1.18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A88" t="str">
            <v>0103A</v>
          </cell>
          <cell r="B88">
            <v>2.0099999999999998</v>
          </cell>
          <cell r="C88" t="str">
            <v>T</v>
          </cell>
          <cell r="D88">
            <v>3</v>
          </cell>
          <cell r="E88">
            <v>2</v>
          </cell>
          <cell r="F88">
            <v>5</v>
          </cell>
          <cell r="G88" t="str">
            <v>F</v>
          </cell>
          <cell r="H88">
            <v>2.0099999999999998</v>
          </cell>
          <cell r="I88">
            <v>2.0099999999999998</v>
          </cell>
          <cell r="J88">
            <v>2.0099999999999998</v>
          </cell>
          <cell r="K88">
            <v>2.0099999999999998</v>
          </cell>
          <cell r="L88">
            <v>2.0099999999999998</v>
          </cell>
          <cell r="M88">
            <v>45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45</v>
          </cell>
        </row>
        <row r="89">
          <cell r="A89" t="str">
            <v>0103B</v>
          </cell>
          <cell r="B89">
            <v>1.18</v>
          </cell>
          <cell r="C89" t="str">
            <v>T</v>
          </cell>
          <cell r="D89">
            <v>3</v>
          </cell>
          <cell r="E89">
            <v>2</v>
          </cell>
          <cell r="F89">
            <v>5</v>
          </cell>
          <cell r="G89" t="str">
            <v>F</v>
          </cell>
          <cell r="H89">
            <v>1.18</v>
          </cell>
          <cell r="I89">
            <v>1.18</v>
          </cell>
          <cell r="J89">
            <v>1.18</v>
          </cell>
          <cell r="K89">
            <v>1.18</v>
          </cell>
          <cell r="L89">
            <v>1.18</v>
          </cell>
          <cell r="M89">
            <v>0</v>
          </cell>
          <cell r="N89">
            <v>0</v>
          </cell>
          <cell r="O89">
            <v>45</v>
          </cell>
          <cell r="P89">
            <v>0</v>
          </cell>
          <cell r="Q89">
            <v>0</v>
          </cell>
          <cell r="R89">
            <v>45</v>
          </cell>
        </row>
        <row r="90">
          <cell r="A90" t="str">
            <v>0104A</v>
          </cell>
          <cell r="B90">
            <v>2.0099999999999998</v>
          </cell>
          <cell r="C90" t="str">
            <v>T</v>
          </cell>
          <cell r="D90">
            <v>3</v>
          </cell>
          <cell r="E90">
            <v>2</v>
          </cell>
          <cell r="F90">
            <v>5</v>
          </cell>
          <cell r="G90" t="str">
            <v>F</v>
          </cell>
          <cell r="H90">
            <v>2.0099999999999998</v>
          </cell>
          <cell r="I90">
            <v>2.0099999999999998</v>
          </cell>
          <cell r="J90">
            <v>2.0099999999999998</v>
          </cell>
          <cell r="K90">
            <v>2.0099999999999998</v>
          </cell>
          <cell r="L90">
            <v>2.0099999999999998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A91" t="str">
            <v>0104B</v>
          </cell>
          <cell r="B91">
            <v>1.18</v>
          </cell>
          <cell r="C91" t="str">
            <v>T</v>
          </cell>
          <cell r="D91">
            <v>3</v>
          </cell>
          <cell r="E91">
            <v>2</v>
          </cell>
          <cell r="F91">
            <v>5</v>
          </cell>
          <cell r="G91" t="str">
            <v>F</v>
          </cell>
          <cell r="H91">
            <v>1.18</v>
          </cell>
          <cell r="I91">
            <v>1.18</v>
          </cell>
          <cell r="J91">
            <v>1.18</v>
          </cell>
          <cell r="K91">
            <v>1.18</v>
          </cell>
          <cell r="L91">
            <v>1.18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A92" t="str">
            <v>0106A</v>
          </cell>
          <cell r="B92">
            <v>2.0099999999999998</v>
          </cell>
          <cell r="C92" t="str">
            <v>T</v>
          </cell>
          <cell r="D92">
            <v>3</v>
          </cell>
          <cell r="E92">
            <v>2</v>
          </cell>
          <cell r="F92">
            <v>5</v>
          </cell>
          <cell r="G92" t="str">
            <v>F</v>
          </cell>
          <cell r="H92">
            <v>2.0099999999999998</v>
          </cell>
          <cell r="I92">
            <v>2.0099999999999998</v>
          </cell>
          <cell r="J92">
            <v>2.0099999999999998</v>
          </cell>
          <cell r="K92">
            <v>2.0099999999999998</v>
          </cell>
          <cell r="L92">
            <v>2.0099999999999998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A93" t="str">
            <v>0106B</v>
          </cell>
          <cell r="B93">
            <v>2.0099999999999998</v>
          </cell>
          <cell r="C93" t="str">
            <v>T</v>
          </cell>
          <cell r="D93">
            <v>3</v>
          </cell>
          <cell r="E93">
            <v>2</v>
          </cell>
          <cell r="F93">
            <v>5</v>
          </cell>
          <cell r="G93" t="str">
            <v>F</v>
          </cell>
          <cell r="H93">
            <v>2.0099999999999998</v>
          </cell>
          <cell r="I93">
            <v>2.0099999999999998</v>
          </cell>
          <cell r="J93">
            <v>2.0099999999999998</v>
          </cell>
          <cell r="K93">
            <v>2.0099999999999998</v>
          </cell>
          <cell r="L93">
            <v>2.0099999999999998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A94" t="str">
            <v>0107A</v>
          </cell>
          <cell r="B94">
            <v>2.0099999999999998</v>
          </cell>
          <cell r="C94" t="str">
            <v>T</v>
          </cell>
          <cell r="D94">
            <v>3</v>
          </cell>
          <cell r="E94">
            <v>2</v>
          </cell>
          <cell r="F94">
            <v>5</v>
          </cell>
          <cell r="G94" t="str">
            <v>F</v>
          </cell>
          <cell r="H94">
            <v>2.0099999999999998</v>
          </cell>
          <cell r="I94">
            <v>2.0099999999999998</v>
          </cell>
          <cell r="J94">
            <v>2.0099999999999998</v>
          </cell>
          <cell r="K94">
            <v>2.0099999999999998</v>
          </cell>
          <cell r="L94">
            <v>2.0099999999999998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A95" t="str">
            <v>0107B</v>
          </cell>
          <cell r="B95">
            <v>2.0099999999999998</v>
          </cell>
          <cell r="C95" t="str">
            <v>T</v>
          </cell>
          <cell r="D95">
            <v>3</v>
          </cell>
          <cell r="E95">
            <v>2</v>
          </cell>
          <cell r="F95">
            <v>5</v>
          </cell>
          <cell r="G95" t="str">
            <v>F</v>
          </cell>
          <cell r="H95">
            <v>2.0099999999999998</v>
          </cell>
          <cell r="I95">
            <v>2.0099999999999998</v>
          </cell>
          <cell r="J95">
            <v>2.0099999999999998</v>
          </cell>
          <cell r="K95">
            <v>2.0099999999999998</v>
          </cell>
          <cell r="L95">
            <v>2.0099999999999998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A96" t="str">
            <v>0140</v>
          </cell>
          <cell r="B96">
            <v>2.0099999999999998</v>
          </cell>
          <cell r="C96" t="str">
            <v>T</v>
          </cell>
          <cell r="D96">
            <v>3</v>
          </cell>
          <cell r="E96">
            <v>2</v>
          </cell>
          <cell r="F96">
            <v>7</v>
          </cell>
          <cell r="G96" t="str">
            <v>T</v>
          </cell>
          <cell r="H96">
            <v>2.0099999999999998</v>
          </cell>
          <cell r="I96">
            <v>2.0099999999999998</v>
          </cell>
          <cell r="J96">
            <v>2.0099999999999998</v>
          </cell>
          <cell r="K96">
            <v>2.0099999999999998</v>
          </cell>
          <cell r="L96">
            <v>2.0099999999999998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A97" t="str">
            <v>0141</v>
          </cell>
          <cell r="B97">
            <v>2.0099999999999998</v>
          </cell>
          <cell r="C97" t="str">
            <v>T</v>
          </cell>
          <cell r="D97">
            <v>3</v>
          </cell>
          <cell r="E97">
            <v>2</v>
          </cell>
          <cell r="F97">
            <v>7</v>
          </cell>
          <cell r="G97" t="str">
            <v>T</v>
          </cell>
          <cell r="H97">
            <v>2.0099999999999998</v>
          </cell>
          <cell r="I97">
            <v>2.0099999999999998</v>
          </cell>
          <cell r="J97">
            <v>2.0099999999999998</v>
          </cell>
          <cell r="K97">
            <v>2.0099999999999998</v>
          </cell>
          <cell r="L97">
            <v>2.0099999999999998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A98" t="str">
            <v>0142</v>
          </cell>
          <cell r="B98">
            <v>2.0099999999999998</v>
          </cell>
          <cell r="C98" t="str">
            <v>T</v>
          </cell>
          <cell r="D98">
            <v>3</v>
          </cell>
          <cell r="E98">
            <v>2</v>
          </cell>
          <cell r="F98">
            <v>7</v>
          </cell>
          <cell r="G98" t="str">
            <v>T</v>
          </cell>
          <cell r="H98">
            <v>2.0099999999999998</v>
          </cell>
          <cell r="I98">
            <v>2.0099999999999998</v>
          </cell>
          <cell r="J98">
            <v>2.0099999999999998</v>
          </cell>
          <cell r="K98">
            <v>2.0099999999999998</v>
          </cell>
          <cell r="L98">
            <v>2.0099999999999998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A99" t="str">
            <v>0143</v>
          </cell>
          <cell r="B99">
            <v>1.6</v>
          </cell>
          <cell r="C99" t="str">
            <v>F</v>
          </cell>
          <cell r="D99">
            <v>3</v>
          </cell>
          <cell r="E99">
            <v>2</v>
          </cell>
          <cell r="F99">
            <v>4</v>
          </cell>
          <cell r="G99" t="str">
            <v>T</v>
          </cell>
          <cell r="H99">
            <v>1.6</v>
          </cell>
          <cell r="I99">
            <v>2.0099999999999998</v>
          </cell>
          <cell r="J99">
            <v>2.0099999999999998</v>
          </cell>
          <cell r="K99">
            <v>2.0099999999999998</v>
          </cell>
          <cell r="L99">
            <v>2.0099999999999998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A100" t="str">
            <v>109XA</v>
          </cell>
          <cell r="B100">
            <v>2.0099999999999998</v>
          </cell>
          <cell r="C100" t="str">
            <v>T</v>
          </cell>
          <cell r="D100">
            <v>2</v>
          </cell>
          <cell r="E100">
            <v>2</v>
          </cell>
          <cell r="F100">
            <v>5</v>
          </cell>
          <cell r="G100" t="str">
            <v>F</v>
          </cell>
          <cell r="H100">
            <v>2.0099999999999998</v>
          </cell>
          <cell r="I100">
            <v>2.0099999999999998</v>
          </cell>
          <cell r="J100">
            <v>2.0099999999999998</v>
          </cell>
          <cell r="K100">
            <v>2.0099999999999998</v>
          </cell>
          <cell r="L100">
            <v>2.0099999999999998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A101" t="str">
            <v>109XB</v>
          </cell>
          <cell r="B101">
            <v>2.0099999999999998</v>
          </cell>
          <cell r="C101" t="str">
            <v>T</v>
          </cell>
          <cell r="D101">
            <v>2</v>
          </cell>
          <cell r="E101">
            <v>2</v>
          </cell>
          <cell r="F101">
            <v>5</v>
          </cell>
          <cell r="G101" t="str">
            <v>F</v>
          </cell>
          <cell r="H101">
            <v>2.0099999999999998</v>
          </cell>
          <cell r="I101">
            <v>2.0099999999999998</v>
          </cell>
          <cell r="J101">
            <v>2.0099999999999998</v>
          </cell>
          <cell r="K101">
            <v>2.0099999999999998</v>
          </cell>
          <cell r="L101">
            <v>2.0099999999999998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A102" t="str">
            <v>ABLU</v>
          </cell>
          <cell r="B102">
            <v>1.62</v>
          </cell>
          <cell r="C102" t="str">
            <v>T</v>
          </cell>
          <cell r="D102">
            <v>3</v>
          </cell>
          <cell r="E102">
            <v>12</v>
          </cell>
          <cell r="F102">
            <v>5</v>
          </cell>
          <cell r="G102" t="str">
            <v>T</v>
          </cell>
          <cell r="H102">
            <v>1.62</v>
          </cell>
          <cell r="I102">
            <v>1.62</v>
          </cell>
          <cell r="J102">
            <v>1.62</v>
          </cell>
          <cell r="K102">
            <v>1.62</v>
          </cell>
          <cell r="L102">
            <v>1.62</v>
          </cell>
          <cell r="M102">
            <v>80</v>
          </cell>
          <cell r="N102">
            <v>60</v>
          </cell>
          <cell r="O102">
            <v>60</v>
          </cell>
          <cell r="P102">
            <v>0</v>
          </cell>
          <cell r="Q102">
            <v>0</v>
          </cell>
          <cell r="R102">
            <v>200</v>
          </cell>
        </row>
        <row r="103">
          <cell r="A103" t="str">
            <v>ARED</v>
          </cell>
          <cell r="B103">
            <v>1.62</v>
          </cell>
          <cell r="C103" t="str">
            <v>T</v>
          </cell>
          <cell r="D103">
            <v>3</v>
          </cell>
          <cell r="E103">
            <v>12</v>
          </cell>
          <cell r="F103">
            <v>5</v>
          </cell>
          <cell r="G103" t="str">
            <v>T</v>
          </cell>
          <cell r="H103">
            <v>1.62</v>
          </cell>
          <cell r="I103">
            <v>1.62</v>
          </cell>
          <cell r="J103">
            <v>1.62</v>
          </cell>
          <cell r="K103">
            <v>1.62</v>
          </cell>
          <cell r="L103">
            <v>1.62</v>
          </cell>
          <cell r="M103">
            <v>80</v>
          </cell>
          <cell r="N103">
            <v>60</v>
          </cell>
          <cell r="O103">
            <v>60</v>
          </cell>
          <cell r="P103">
            <v>0</v>
          </cell>
          <cell r="Q103">
            <v>0</v>
          </cell>
          <cell r="R103">
            <v>200</v>
          </cell>
        </row>
        <row r="104">
          <cell r="A104" t="str">
            <v>CSU2</v>
          </cell>
          <cell r="B104">
            <v>2.0099999999999998</v>
          </cell>
          <cell r="C104" t="str">
            <v>T</v>
          </cell>
          <cell r="D104">
            <v>3</v>
          </cell>
          <cell r="E104">
            <v>13</v>
          </cell>
          <cell r="F104">
            <v>7</v>
          </cell>
          <cell r="G104" t="str">
            <v>T</v>
          </cell>
          <cell r="H104">
            <v>2.0099999999999998</v>
          </cell>
          <cell r="I104">
            <v>2.0099999999999998</v>
          </cell>
          <cell r="J104">
            <v>2.0099999999999998</v>
          </cell>
          <cell r="K104">
            <v>2.0099999999999998</v>
          </cell>
          <cell r="L104">
            <v>2.0099999999999998</v>
          </cell>
          <cell r="M104">
            <v>30</v>
          </cell>
          <cell r="N104">
            <v>30</v>
          </cell>
          <cell r="O104">
            <v>30</v>
          </cell>
          <cell r="P104">
            <v>0</v>
          </cell>
          <cell r="Q104">
            <v>0</v>
          </cell>
          <cell r="R104">
            <v>90</v>
          </cell>
        </row>
        <row r="105">
          <cell r="A105" t="str">
            <v>CSU4</v>
          </cell>
          <cell r="B105">
            <v>2.0099999999999998</v>
          </cell>
          <cell r="C105" t="str">
            <v>T</v>
          </cell>
          <cell r="D105">
            <v>3</v>
          </cell>
          <cell r="E105">
            <v>13</v>
          </cell>
          <cell r="F105">
            <v>7</v>
          </cell>
          <cell r="G105" t="str">
            <v>F</v>
          </cell>
          <cell r="H105">
            <v>2.0099999999999998</v>
          </cell>
          <cell r="I105">
            <v>2.0099999999999998</v>
          </cell>
          <cell r="J105">
            <v>2.0099999999999998</v>
          </cell>
          <cell r="K105">
            <v>2.0099999999999998</v>
          </cell>
          <cell r="L105">
            <v>2.0099999999999998</v>
          </cell>
          <cell r="M105">
            <v>30</v>
          </cell>
          <cell r="N105">
            <v>30</v>
          </cell>
          <cell r="O105">
            <v>30</v>
          </cell>
          <cell r="P105">
            <v>0</v>
          </cell>
          <cell r="Q105">
            <v>0</v>
          </cell>
          <cell r="R105">
            <v>90</v>
          </cell>
        </row>
        <row r="106">
          <cell r="A106" t="str">
            <v>CSU5</v>
          </cell>
          <cell r="B106">
            <v>1.18</v>
          </cell>
          <cell r="C106" t="str">
            <v>T</v>
          </cell>
          <cell r="D106">
            <v>3</v>
          </cell>
          <cell r="E106">
            <v>13</v>
          </cell>
          <cell r="F106">
            <v>7</v>
          </cell>
          <cell r="G106" t="str">
            <v>F</v>
          </cell>
          <cell r="H106">
            <v>1.18</v>
          </cell>
          <cell r="I106">
            <v>1.18</v>
          </cell>
          <cell r="J106">
            <v>1.18</v>
          </cell>
          <cell r="K106">
            <v>1.18</v>
          </cell>
          <cell r="L106">
            <v>1.18</v>
          </cell>
          <cell r="M106">
            <v>30</v>
          </cell>
          <cell r="N106">
            <v>30</v>
          </cell>
          <cell r="O106">
            <v>30</v>
          </cell>
          <cell r="P106">
            <v>0</v>
          </cell>
          <cell r="Q106">
            <v>0</v>
          </cell>
          <cell r="R106">
            <v>90</v>
          </cell>
        </row>
        <row r="107">
          <cell r="A107" t="str">
            <v>E_1MA</v>
          </cell>
          <cell r="B107">
            <v>1.18</v>
          </cell>
          <cell r="C107" t="str">
            <v>T</v>
          </cell>
          <cell r="D107">
            <v>2</v>
          </cell>
          <cell r="E107">
            <v>9</v>
          </cell>
          <cell r="F107">
            <v>3</v>
          </cell>
          <cell r="G107" t="str">
            <v>F</v>
          </cell>
          <cell r="H107">
            <v>1.18</v>
          </cell>
          <cell r="I107">
            <v>1.18</v>
          </cell>
          <cell r="J107">
            <v>1.18</v>
          </cell>
          <cell r="K107">
            <v>1.18</v>
          </cell>
          <cell r="L107">
            <v>1.18</v>
          </cell>
          <cell r="M107">
            <v>180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180</v>
          </cell>
        </row>
        <row r="108">
          <cell r="A108" t="str">
            <v>E_1MB</v>
          </cell>
          <cell r="B108">
            <v>2.0099999999999998</v>
          </cell>
          <cell r="C108" t="str">
            <v>T</v>
          </cell>
          <cell r="D108">
            <v>2</v>
          </cell>
          <cell r="E108">
            <v>9</v>
          </cell>
          <cell r="F108">
            <v>3</v>
          </cell>
          <cell r="G108" t="str">
            <v>F</v>
          </cell>
          <cell r="H108">
            <v>2.0099999999999998</v>
          </cell>
          <cell r="I108">
            <v>2.0099999999999998</v>
          </cell>
          <cell r="J108">
            <v>2.0099999999999998</v>
          </cell>
          <cell r="K108">
            <v>2.0099999999999998</v>
          </cell>
          <cell r="L108">
            <v>2.0099999999999998</v>
          </cell>
          <cell r="M108">
            <v>0</v>
          </cell>
          <cell r="N108">
            <v>0</v>
          </cell>
          <cell r="O108">
            <v>180</v>
          </cell>
          <cell r="P108">
            <v>0</v>
          </cell>
          <cell r="Q108">
            <v>0</v>
          </cell>
          <cell r="R108">
            <v>180</v>
          </cell>
        </row>
        <row r="109">
          <cell r="A109" t="str">
            <v>E_2MA</v>
          </cell>
          <cell r="B109">
            <v>1.18</v>
          </cell>
          <cell r="C109" t="str">
            <v>T</v>
          </cell>
          <cell r="D109">
            <v>2</v>
          </cell>
          <cell r="E109">
            <v>9</v>
          </cell>
          <cell r="F109">
            <v>3</v>
          </cell>
          <cell r="G109" t="str">
            <v>F</v>
          </cell>
          <cell r="H109">
            <v>1.18</v>
          </cell>
          <cell r="I109">
            <v>1.18</v>
          </cell>
          <cell r="J109">
            <v>1.18</v>
          </cell>
          <cell r="K109">
            <v>1.18</v>
          </cell>
          <cell r="L109">
            <v>1.18</v>
          </cell>
          <cell r="M109">
            <v>180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180</v>
          </cell>
        </row>
        <row r="110">
          <cell r="A110" t="str">
            <v>E_2MB</v>
          </cell>
          <cell r="B110">
            <v>2.0099999999999998</v>
          </cell>
          <cell r="C110" t="str">
            <v>T</v>
          </cell>
          <cell r="D110">
            <v>2</v>
          </cell>
          <cell r="E110">
            <v>9</v>
          </cell>
          <cell r="F110">
            <v>3</v>
          </cell>
          <cell r="G110" t="str">
            <v>F</v>
          </cell>
          <cell r="H110">
            <v>2.0099999999999998</v>
          </cell>
          <cell r="I110">
            <v>2.0099999999999998</v>
          </cell>
          <cell r="J110">
            <v>2.0099999999999998</v>
          </cell>
          <cell r="K110">
            <v>2.0099999999999998</v>
          </cell>
          <cell r="L110">
            <v>2.0099999999999998</v>
          </cell>
          <cell r="M110">
            <v>0</v>
          </cell>
          <cell r="N110">
            <v>0</v>
          </cell>
          <cell r="O110">
            <v>180</v>
          </cell>
          <cell r="P110">
            <v>0</v>
          </cell>
          <cell r="Q110">
            <v>0</v>
          </cell>
          <cell r="R110">
            <v>180</v>
          </cell>
        </row>
        <row r="111">
          <cell r="A111" t="str">
            <v>E_3MA</v>
          </cell>
          <cell r="B111">
            <v>1.18</v>
          </cell>
          <cell r="C111" t="str">
            <v>T</v>
          </cell>
          <cell r="D111">
            <v>2</v>
          </cell>
          <cell r="E111">
            <v>9</v>
          </cell>
          <cell r="F111">
            <v>3</v>
          </cell>
          <cell r="G111" t="str">
            <v>F</v>
          </cell>
          <cell r="H111">
            <v>1.18</v>
          </cell>
          <cell r="I111">
            <v>1.18</v>
          </cell>
          <cell r="J111">
            <v>1.18</v>
          </cell>
          <cell r="K111">
            <v>1.18</v>
          </cell>
          <cell r="L111">
            <v>1.18</v>
          </cell>
          <cell r="M111">
            <v>180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180</v>
          </cell>
        </row>
        <row r="112">
          <cell r="A112" t="str">
            <v>E_3MB</v>
          </cell>
          <cell r="B112">
            <v>2.0099999999999998</v>
          </cell>
          <cell r="C112" t="str">
            <v>T</v>
          </cell>
          <cell r="D112">
            <v>2</v>
          </cell>
          <cell r="E112">
            <v>9</v>
          </cell>
          <cell r="F112">
            <v>3</v>
          </cell>
          <cell r="G112" t="str">
            <v>F</v>
          </cell>
          <cell r="H112">
            <v>2.0099999999999998</v>
          </cell>
          <cell r="I112">
            <v>2.0099999999999998</v>
          </cell>
          <cell r="J112">
            <v>2.0099999999999998</v>
          </cell>
          <cell r="K112">
            <v>2.0099999999999998</v>
          </cell>
          <cell r="L112">
            <v>2.0099999999999998</v>
          </cell>
          <cell r="M112">
            <v>0</v>
          </cell>
          <cell r="N112">
            <v>0</v>
          </cell>
          <cell r="O112">
            <v>180</v>
          </cell>
          <cell r="P112">
            <v>0</v>
          </cell>
          <cell r="Q112">
            <v>0</v>
          </cell>
          <cell r="R112">
            <v>180</v>
          </cell>
        </row>
        <row r="113">
          <cell r="A113" t="str">
            <v>E_4MA</v>
          </cell>
          <cell r="B113">
            <v>1.18</v>
          </cell>
          <cell r="C113" t="str">
            <v>T</v>
          </cell>
          <cell r="D113">
            <v>2</v>
          </cell>
          <cell r="E113">
            <v>9</v>
          </cell>
          <cell r="F113">
            <v>3</v>
          </cell>
          <cell r="G113" t="str">
            <v>F</v>
          </cell>
          <cell r="H113">
            <v>1.18</v>
          </cell>
          <cell r="I113">
            <v>1.18</v>
          </cell>
          <cell r="J113">
            <v>1.18</v>
          </cell>
          <cell r="K113">
            <v>1.18</v>
          </cell>
          <cell r="L113">
            <v>1.18</v>
          </cell>
          <cell r="M113">
            <v>180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180</v>
          </cell>
        </row>
        <row r="114">
          <cell r="A114" t="str">
            <v>E_4MB</v>
          </cell>
          <cell r="B114">
            <v>2.0099999999999998</v>
          </cell>
          <cell r="C114" t="str">
            <v>T</v>
          </cell>
          <cell r="D114">
            <v>2</v>
          </cell>
          <cell r="E114">
            <v>9</v>
          </cell>
          <cell r="F114">
            <v>3</v>
          </cell>
          <cell r="G114" t="str">
            <v>F</v>
          </cell>
          <cell r="H114">
            <v>2.0099999999999998</v>
          </cell>
          <cell r="I114">
            <v>2.0099999999999998</v>
          </cell>
          <cell r="J114">
            <v>2.0099999999999998</v>
          </cell>
          <cell r="K114">
            <v>2.0099999999999998</v>
          </cell>
          <cell r="L114">
            <v>2.0099999999999998</v>
          </cell>
          <cell r="M114">
            <v>0</v>
          </cell>
          <cell r="N114">
            <v>0</v>
          </cell>
          <cell r="O114">
            <v>180</v>
          </cell>
          <cell r="P114">
            <v>0</v>
          </cell>
          <cell r="Q114">
            <v>0</v>
          </cell>
          <cell r="R114">
            <v>180</v>
          </cell>
        </row>
        <row r="115">
          <cell r="A115" t="str">
            <v>E_5MA</v>
          </cell>
          <cell r="B115">
            <v>1.18</v>
          </cell>
          <cell r="C115" t="str">
            <v>T</v>
          </cell>
          <cell r="D115">
            <v>2</v>
          </cell>
          <cell r="E115">
            <v>9</v>
          </cell>
          <cell r="F115">
            <v>3</v>
          </cell>
          <cell r="G115" t="str">
            <v>F</v>
          </cell>
          <cell r="H115">
            <v>1.18</v>
          </cell>
          <cell r="I115">
            <v>1.18</v>
          </cell>
          <cell r="J115">
            <v>1.18</v>
          </cell>
          <cell r="K115">
            <v>1.18</v>
          </cell>
          <cell r="L115">
            <v>1.18</v>
          </cell>
          <cell r="M115">
            <v>90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90</v>
          </cell>
        </row>
        <row r="116">
          <cell r="A116" t="str">
            <v>E_5MB</v>
          </cell>
          <cell r="B116">
            <v>2.0099999999999998</v>
          </cell>
          <cell r="C116" t="str">
            <v>T</v>
          </cell>
          <cell r="D116">
            <v>2</v>
          </cell>
          <cell r="E116">
            <v>9</v>
          </cell>
          <cell r="F116">
            <v>3</v>
          </cell>
          <cell r="G116" t="str">
            <v>F</v>
          </cell>
          <cell r="H116">
            <v>2.0099999999999998</v>
          </cell>
          <cell r="I116">
            <v>2.0099999999999998</v>
          </cell>
          <cell r="J116">
            <v>2.0099999999999998</v>
          </cell>
          <cell r="K116">
            <v>2.0099999999999998</v>
          </cell>
          <cell r="L116">
            <v>2.0099999999999998</v>
          </cell>
          <cell r="M116">
            <v>0</v>
          </cell>
          <cell r="N116">
            <v>0</v>
          </cell>
          <cell r="O116">
            <v>90</v>
          </cell>
          <cell r="P116">
            <v>0</v>
          </cell>
          <cell r="Q116">
            <v>0</v>
          </cell>
          <cell r="R116">
            <v>90</v>
          </cell>
        </row>
        <row r="117">
          <cell r="A117" t="str">
            <v>E_6MA</v>
          </cell>
          <cell r="B117">
            <v>1.18</v>
          </cell>
          <cell r="C117" t="str">
            <v>T</v>
          </cell>
          <cell r="D117">
            <v>2</v>
          </cell>
          <cell r="E117">
            <v>9</v>
          </cell>
          <cell r="F117">
            <v>3</v>
          </cell>
          <cell r="G117" t="str">
            <v>F</v>
          </cell>
          <cell r="H117">
            <v>1.18</v>
          </cell>
          <cell r="I117">
            <v>1.18</v>
          </cell>
          <cell r="J117">
            <v>1.18</v>
          </cell>
          <cell r="K117">
            <v>1.18</v>
          </cell>
          <cell r="L117">
            <v>1.18</v>
          </cell>
          <cell r="M117">
            <v>180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180</v>
          </cell>
        </row>
        <row r="118">
          <cell r="A118" t="str">
            <v>E_6MB</v>
          </cell>
          <cell r="B118">
            <v>2.0099999999999998</v>
          </cell>
          <cell r="C118" t="str">
            <v>T</v>
          </cell>
          <cell r="D118">
            <v>2</v>
          </cell>
          <cell r="E118">
            <v>9</v>
          </cell>
          <cell r="F118">
            <v>3</v>
          </cell>
          <cell r="G118" t="str">
            <v>F</v>
          </cell>
          <cell r="H118">
            <v>2.0099999999999998</v>
          </cell>
          <cell r="I118">
            <v>2.0099999999999998</v>
          </cell>
          <cell r="J118">
            <v>2.0099999999999998</v>
          </cell>
          <cell r="K118">
            <v>2.0099999999999998</v>
          </cell>
          <cell r="L118">
            <v>2.0099999999999998</v>
          </cell>
          <cell r="M118">
            <v>0</v>
          </cell>
          <cell r="N118">
            <v>0</v>
          </cell>
          <cell r="O118">
            <v>180</v>
          </cell>
          <cell r="P118">
            <v>0</v>
          </cell>
          <cell r="Q118">
            <v>0</v>
          </cell>
          <cell r="R118">
            <v>180</v>
          </cell>
        </row>
        <row r="119">
          <cell r="A119" t="str">
            <v>E_7MA</v>
          </cell>
          <cell r="B119">
            <v>1.18</v>
          </cell>
          <cell r="C119" t="str">
            <v>T</v>
          </cell>
          <cell r="D119">
            <v>2</v>
          </cell>
          <cell r="E119">
            <v>9</v>
          </cell>
          <cell r="F119">
            <v>3</v>
          </cell>
          <cell r="G119" t="str">
            <v>F</v>
          </cell>
          <cell r="H119">
            <v>1.18</v>
          </cell>
          <cell r="I119">
            <v>1.18</v>
          </cell>
          <cell r="J119">
            <v>1.18</v>
          </cell>
          <cell r="K119">
            <v>1.18</v>
          </cell>
          <cell r="L119">
            <v>1.18</v>
          </cell>
          <cell r="M119">
            <v>180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180</v>
          </cell>
        </row>
        <row r="120">
          <cell r="A120" t="str">
            <v>E_7MB</v>
          </cell>
          <cell r="B120">
            <v>2.0099999999999998</v>
          </cell>
          <cell r="C120" t="str">
            <v>T</v>
          </cell>
          <cell r="D120">
            <v>2</v>
          </cell>
          <cell r="E120">
            <v>9</v>
          </cell>
          <cell r="F120">
            <v>3</v>
          </cell>
          <cell r="G120" t="str">
            <v>F</v>
          </cell>
          <cell r="H120">
            <v>2.0099999999999998</v>
          </cell>
          <cell r="I120">
            <v>2.0099999999999998</v>
          </cell>
          <cell r="J120">
            <v>2.0099999999999998</v>
          </cell>
          <cell r="K120">
            <v>2.0099999999999998</v>
          </cell>
          <cell r="L120">
            <v>2.0099999999999998</v>
          </cell>
          <cell r="M120">
            <v>0</v>
          </cell>
          <cell r="N120">
            <v>0</v>
          </cell>
          <cell r="O120">
            <v>180</v>
          </cell>
          <cell r="P120">
            <v>0</v>
          </cell>
          <cell r="Q120">
            <v>0</v>
          </cell>
          <cell r="R120">
            <v>180</v>
          </cell>
        </row>
        <row r="121">
          <cell r="A121" t="str">
            <v>E10MA</v>
          </cell>
          <cell r="B121">
            <v>1.18</v>
          </cell>
          <cell r="C121" t="str">
            <v>T</v>
          </cell>
          <cell r="D121">
            <v>2</v>
          </cell>
          <cell r="E121">
            <v>9</v>
          </cell>
          <cell r="F121">
            <v>3</v>
          </cell>
          <cell r="G121" t="str">
            <v>F</v>
          </cell>
          <cell r="H121">
            <v>1.18</v>
          </cell>
          <cell r="I121">
            <v>1.18</v>
          </cell>
          <cell r="J121">
            <v>1.18</v>
          </cell>
          <cell r="K121">
            <v>1.18</v>
          </cell>
          <cell r="L121">
            <v>1.18</v>
          </cell>
          <cell r="M121">
            <v>180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180</v>
          </cell>
        </row>
        <row r="122">
          <cell r="A122" t="str">
            <v>E10MB</v>
          </cell>
          <cell r="B122">
            <v>2.0099999999999998</v>
          </cell>
          <cell r="C122" t="str">
            <v>T</v>
          </cell>
          <cell r="D122">
            <v>2</v>
          </cell>
          <cell r="E122">
            <v>9</v>
          </cell>
          <cell r="F122">
            <v>3</v>
          </cell>
          <cell r="G122" t="str">
            <v>F</v>
          </cell>
          <cell r="H122">
            <v>2.0099999999999998</v>
          </cell>
          <cell r="I122">
            <v>2.0099999999999998</v>
          </cell>
          <cell r="J122">
            <v>2.0099999999999998</v>
          </cell>
          <cell r="K122">
            <v>2.0099999999999998</v>
          </cell>
          <cell r="L122">
            <v>2.0099999999999998</v>
          </cell>
          <cell r="M122">
            <v>0</v>
          </cell>
          <cell r="N122">
            <v>0</v>
          </cell>
          <cell r="O122">
            <v>180</v>
          </cell>
          <cell r="P122">
            <v>0</v>
          </cell>
          <cell r="Q122">
            <v>0</v>
          </cell>
          <cell r="R122">
            <v>180</v>
          </cell>
        </row>
        <row r="123">
          <cell r="A123" t="str">
            <v>E11MA</v>
          </cell>
          <cell r="B123">
            <v>1.18</v>
          </cell>
          <cell r="C123" t="str">
            <v>T</v>
          </cell>
          <cell r="D123">
            <v>2</v>
          </cell>
          <cell r="E123">
            <v>9</v>
          </cell>
          <cell r="F123">
            <v>3</v>
          </cell>
          <cell r="G123" t="str">
            <v>F</v>
          </cell>
          <cell r="H123">
            <v>1.18</v>
          </cell>
          <cell r="I123">
            <v>1.18</v>
          </cell>
          <cell r="J123">
            <v>1.18</v>
          </cell>
          <cell r="K123">
            <v>1.18</v>
          </cell>
          <cell r="L123">
            <v>1.18</v>
          </cell>
          <cell r="M123">
            <v>180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180</v>
          </cell>
        </row>
        <row r="124">
          <cell r="A124" t="str">
            <v>E11MB</v>
          </cell>
          <cell r="B124">
            <v>2.0099999999999998</v>
          </cell>
          <cell r="C124" t="str">
            <v>T</v>
          </cell>
          <cell r="D124">
            <v>2</v>
          </cell>
          <cell r="E124">
            <v>9</v>
          </cell>
          <cell r="F124">
            <v>3</v>
          </cell>
          <cell r="G124" t="str">
            <v>F</v>
          </cell>
          <cell r="H124">
            <v>2.0099999999999998</v>
          </cell>
          <cell r="I124">
            <v>2.0099999999999998</v>
          </cell>
          <cell r="J124">
            <v>2.0099999999999998</v>
          </cell>
          <cell r="K124">
            <v>2.0099999999999998</v>
          </cell>
          <cell r="L124">
            <v>2.0099999999999998</v>
          </cell>
          <cell r="M124">
            <v>0</v>
          </cell>
          <cell r="N124">
            <v>0</v>
          </cell>
          <cell r="O124">
            <v>180</v>
          </cell>
          <cell r="P124">
            <v>0</v>
          </cell>
          <cell r="Q124">
            <v>0</v>
          </cell>
          <cell r="R124">
            <v>180</v>
          </cell>
        </row>
        <row r="125">
          <cell r="A125" t="str">
            <v>ECPE</v>
          </cell>
          <cell r="B125">
            <v>1.62</v>
          </cell>
          <cell r="C125" t="str">
            <v>T</v>
          </cell>
          <cell r="D125">
            <v>3</v>
          </cell>
          <cell r="E125">
            <v>10</v>
          </cell>
          <cell r="F125">
            <v>5</v>
          </cell>
          <cell r="G125" t="str">
            <v>F</v>
          </cell>
          <cell r="H125">
            <v>1.62</v>
          </cell>
          <cell r="I125">
            <v>1.62</v>
          </cell>
          <cell r="J125">
            <v>1.62</v>
          </cell>
          <cell r="K125">
            <v>1.62</v>
          </cell>
          <cell r="L125">
            <v>1.62</v>
          </cell>
          <cell r="M125">
            <v>120</v>
          </cell>
          <cell r="N125">
            <v>180</v>
          </cell>
          <cell r="O125">
            <v>180</v>
          </cell>
          <cell r="P125">
            <v>0</v>
          </cell>
          <cell r="Q125">
            <v>0</v>
          </cell>
          <cell r="R125">
            <v>480</v>
          </cell>
        </row>
        <row r="126">
          <cell r="A126" t="str">
            <v>ECPW</v>
          </cell>
          <cell r="B126">
            <v>1.62</v>
          </cell>
          <cell r="C126" t="str">
            <v>T</v>
          </cell>
          <cell r="D126">
            <v>3</v>
          </cell>
          <cell r="E126">
            <v>10</v>
          </cell>
          <cell r="F126">
            <v>5</v>
          </cell>
          <cell r="G126" t="str">
            <v>F</v>
          </cell>
          <cell r="H126">
            <v>1.62</v>
          </cell>
          <cell r="I126">
            <v>1.62</v>
          </cell>
          <cell r="J126">
            <v>1.62</v>
          </cell>
          <cell r="K126">
            <v>1.62</v>
          </cell>
          <cell r="L126">
            <v>1.62</v>
          </cell>
          <cell r="M126">
            <v>120</v>
          </cell>
          <cell r="N126">
            <v>180</v>
          </cell>
          <cell r="O126">
            <v>180</v>
          </cell>
          <cell r="P126">
            <v>0</v>
          </cell>
          <cell r="Q126">
            <v>0</v>
          </cell>
          <cell r="R126">
            <v>480</v>
          </cell>
        </row>
        <row r="127">
          <cell r="A127" t="str">
            <v>EDSP</v>
          </cell>
          <cell r="B127">
            <v>1.62</v>
          </cell>
          <cell r="C127" t="str">
            <v>T</v>
          </cell>
          <cell r="D127">
            <v>3</v>
          </cell>
          <cell r="E127">
            <v>10</v>
          </cell>
          <cell r="F127">
            <v>5</v>
          </cell>
          <cell r="G127" t="str">
            <v>T</v>
          </cell>
          <cell r="H127">
            <v>1.62</v>
          </cell>
          <cell r="I127">
            <v>1.62</v>
          </cell>
          <cell r="J127">
            <v>1.62</v>
          </cell>
          <cell r="K127">
            <v>1.62</v>
          </cell>
          <cell r="L127">
            <v>1.62</v>
          </cell>
          <cell r="M127">
            <v>120</v>
          </cell>
          <cell r="N127">
            <v>60</v>
          </cell>
          <cell r="O127">
            <v>60</v>
          </cell>
          <cell r="P127">
            <v>0</v>
          </cell>
          <cell r="Q127">
            <v>0</v>
          </cell>
          <cell r="R127">
            <v>240</v>
          </cell>
        </row>
        <row r="128">
          <cell r="A128" t="str">
            <v>EGRF</v>
          </cell>
          <cell r="B128">
            <v>1.62</v>
          </cell>
          <cell r="C128" t="str">
            <v>T</v>
          </cell>
          <cell r="D128">
            <v>3</v>
          </cell>
          <cell r="E128">
            <v>10</v>
          </cell>
          <cell r="F128">
            <v>1</v>
          </cell>
          <cell r="G128" t="str">
            <v>F</v>
          </cell>
          <cell r="H128">
            <v>1.62</v>
          </cell>
          <cell r="I128">
            <v>1.62</v>
          </cell>
          <cell r="J128">
            <v>1.62</v>
          </cell>
          <cell r="K128">
            <v>1.62</v>
          </cell>
          <cell r="L128">
            <v>1.62</v>
          </cell>
          <cell r="M128">
            <v>180</v>
          </cell>
          <cell r="N128">
            <v>180</v>
          </cell>
          <cell r="O128">
            <v>180</v>
          </cell>
          <cell r="P128">
            <v>0</v>
          </cell>
          <cell r="Q128">
            <v>0</v>
          </cell>
          <cell r="R128">
            <v>540</v>
          </cell>
        </row>
        <row r="129">
          <cell r="A129" t="str">
            <v>EIPC</v>
          </cell>
          <cell r="B129">
            <v>1.62</v>
          </cell>
          <cell r="C129" t="str">
            <v>F</v>
          </cell>
          <cell r="D129">
            <v>3</v>
          </cell>
          <cell r="E129">
            <v>10</v>
          </cell>
          <cell r="F129">
            <v>5</v>
          </cell>
          <cell r="G129" t="str">
            <v>F</v>
          </cell>
          <cell r="H129">
            <v>1.62</v>
          </cell>
          <cell r="I129">
            <v>1.62</v>
          </cell>
          <cell r="J129">
            <v>1.62</v>
          </cell>
          <cell r="K129">
            <v>1.62</v>
          </cell>
          <cell r="L129">
            <v>1.62</v>
          </cell>
          <cell r="M129">
            <v>120</v>
          </cell>
          <cell r="N129">
            <v>60</v>
          </cell>
          <cell r="O129">
            <v>180</v>
          </cell>
          <cell r="P129">
            <v>120</v>
          </cell>
          <cell r="Q129">
            <v>0</v>
          </cell>
          <cell r="R129">
            <v>480</v>
          </cell>
        </row>
        <row r="130">
          <cell r="A130" t="str">
            <v>EPLE</v>
          </cell>
          <cell r="B130">
            <v>1.62</v>
          </cell>
          <cell r="C130" t="str">
            <v>T</v>
          </cell>
          <cell r="D130">
            <v>3</v>
          </cell>
          <cell r="E130">
            <v>10</v>
          </cell>
          <cell r="F130">
            <v>5</v>
          </cell>
          <cell r="G130" t="str">
            <v>F</v>
          </cell>
          <cell r="H130">
            <v>1.62</v>
          </cell>
          <cell r="I130">
            <v>1.62</v>
          </cell>
          <cell r="J130">
            <v>1.62</v>
          </cell>
          <cell r="K130">
            <v>1.62</v>
          </cell>
          <cell r="L130">
            <v>1.62</v>
          </cell>
          <cell r="M130">
            <v>120</v>
          </cell>
          <cell r="N130">
            <v>60</v>
          </cell>
          <cell r="O130">
            <v>60</v>
          </cell>
          <cell r="P130">
            <v>0</v>
          </cell>
          <cell r="Q130">
            <v>0</v>
          </cell>
          <cell r="R130">
            <v>240</v>
          </cell>
        </row>
        <row r="131">
          <cell r="A131" t="str">
            <v>EPLW</v>
          </cell>
          <cell r="B131">
            <v>1.62</v>
          </cell>
          <cell r="C131" t="str">
            <v>T</v>
          </cell>
          <cell r="D131">
            <v>3</v>
          </cell>
          <cell r="E131">
            <v>10</v>
          </cell>
          <cell r="F131">
            <v>5</v>
          </cell>
          <cell r="G131" t="str">
            <v>F</v>
          </cell>
          <cell r="H131">
            <v>1.62</v>
          </cell>
          <cell r="I131">
            <v>1.62</v>
          </cell>
          <cell r="J131">
            <v>1.62</v>
          </cell>
          <cell r="K131">
            <v>1.62</v>
          </cell>
          <cell r="L131">
            <v>1.62</v>
          </cell>
          <cell r="M131">
            <v>120</v>
          </cell>
          <cell r="N131">
            <v>60</v>
          </cell>
          <cell r="O131">
            <v>60</v>
          </cell>
          <cell r="P131">
            <v>0</v>
          </cell>
          <cell r="Q131">
            <v>0</v>
          </cell>
          <cell r="R131">
            <v>240</v>
          </cell>
        </row>
        <row r="132">
          <cell r="A132" t="str">
            <v>EPPE</v>
          </cell>
          <cell r="B132">
            <v>1.62</v>
          </cell>
          <cell r="C132" t="str">
            <v>T</v>
          </cell>
          <cell r="D132">
            <v>3</v>
          </cell>
          <cell r="E132">
            <v>10</v>
          </cell>
          <cell r="F132">
            <v>5</v>
          </cell>
          <cell r="G132" t="str">
            <v>F</v>
          </cell>
          <cell r="H132">
            <v>1.62</v>
          </cell>
          <cell r="I132">
            <v>1.62</v>
          </cell>
          <cell r="J132">
            <v>1.62</v>
          </cell>
          <cell r="K132">
            <v>1.62</v>
          </cell>
          <cell r="L132">
            <v>1.62</v>
          </cell>
          <cell r="M132">
            <v>240</v>
          </cell>
          <cell r="N132">
            <v>60</v>
          </cell>
          <cell r="O132">
            <v>90</v>
          </cell>
          <cell r="P132">
            <v>0</v>
          </cell>
          <cell r="Q132">
            <v>0</v>
          </cell>
          <cell r="R132">
            <v>390</v>
          </cell>
        </row>
        <row r="133">
          <cell r="A133" t="str">
            <v>EPPW</v>
          </cell>
          <cell r="B133">
            <v>1.62</v>
          </cell>
          <cell r="C133" t="str">
            <v>F</v>
          </cell>
          <cell r="D133">
            <v>3</v>
          </cell>
          <cell r="E133">
            <v>10</v>
          </cell>
          <cell r="F133">
            <v>5</v>
          </cell>
          <cell r="G133" t="str">
            <v>F</v>
          </cell>
          <cell r="H133">
            <v>1.62</v>
          </cell>
          <cell r="I133">
            <v>1.62</v>
          </cell>
          <cell r="J133">
            <v>1.62</v>
          </cell>
          <cell r="K133">
            <v>1.62</v>
          </cell>
          <cell r="L133">
            <v>1.62</v>
          </cell>
          <cell r="M133">
            <v>80</v>
          </cell>
          <cell r="N133">
            <v>60</v>
          </cell>
          <cell r="O133">
            <v>180</v>
          </cell>
          <cell r="P133">
            <v>0</v>
          </cell>
          <cell r="Q133">
            <v>0</v>
          </cell>
          <cell r="R133">
            <v>320</v>
          </cell>
        </row>
        <row r="134">
          <cell r="A134" t="str">
            <v>FOLA</v>
          </cell>
          <cell r="B134">
            <v>2.0099999999999998</v>
          </cell>
          <cell r="C134" t="str">
            <v>F</v>
          </cell>
          <cell r="D134">
            <v>3</v>
          </cell>
          <cell r="E134">
            <v>15</v>
          </cell>
          <cell r="F134">
            <v>7</v>
          </cell>
          <cell r="G134" t="str">
            <v>F</v>
          </cell>
          <cell r="H134">
            <v>2.0099999999999998</v>
          </cell>
          <cell r="I134">
            <v>2.0099999999999998</v>
          </cell>
          <cell r="J134">
            <v>2.0099999999999998</v>
          </cell>
          <cell r="K134">
            <v>2.0099999999999998</v>
          </cell>
          <cell r="L134">
            <v>2.0099999999999998</v>
          </cell>
          <cell r="M134">
            <v>30</v>
          </cell>
          <cell r="N134">
            <v>60</v>
          </cell>
          <cell r="O134">
            <v>30</v>
          </cell>
          <cell r="P134">
            <v>0</v>
          </cell>
          <cell r="Q134">
            <v>0</v>
          </cell>
          <cell r="R134">
            <v>120</v>
          </cell>
        </row>
        <row r="135">
          <cell r="A135" t="str">
            <v>FOLB</v>
          </cell>
          <cell r="B135">
            <v>2.0099999999999998</v>
          </cell>
          <cell r="C135" t="str">
            <v>T</v>
          </cell>
          <cell r="D135">
            <v>3</v>
          </cell>
          <cell r="E135">
            <v>15</v>
          </cell>
          <cell r="F135">
            <v>3</v>
          </cell>
          <cell r="G135" t="str">
            <v>F</v>
          </cell>
          <cell r="H135">
            <v>2.0099999999999998</v>
          </cell>
          <cell r="I135">
            <v>2.0099999999999998</v>
          </cell>
          <cell r="J135">
            <v>2.0099999999999998</v>
          </cell>
          <cell r="K135">
            <v>2.0099999999999998</v>
          </cell>
          <cell r="L135">
            <v>2.0099999999999998</v>
          </cell>
          <cell r="M135">
            <v>30</v>
          </cell>
          <cell r="N135">
            <v>60</v>
          </cell>
          <cell r="O135">
            <v>30</v>
          </cell>
          <cell r="P135">
            <v>0</v>
          </cell>
          <cell r="Q135">
            <v>0</v>
          </cell>
          <cell r="R135">
            <v>120</v>
          </cell>
        </row>
        <row r="136">
          <cell r="A136" t="str">
            <v>G057A</v>
          </cell>
          <cell r="B136">
            <v>2.0099999999999998</v>
          </cell>
          <cell r="C136" t="str">
            <v>T</v>
          </cell>
          <cell r="D136">
            <v>2</v>
          </cell>
          <cell r="E136">
            <v>16</v>
          </cell>
          <cell r="F136">
            <v>3</v>
          </cell>
          <cell r="G136" t="str">
            <v>F</v>
          </cell>
          <cell r="H136">
            <v>2.0099999999999998</v>
          </cell>
          <cell r="I136">
            <v>2.0099999999999998</v>
          </cell>
          <cell r="J136">
            <v>2.0099999999999998</v>
          </cell>
          <cell r="K136">
            <v>2.0099999999999998</v>
          </cell>
          <cell r="L136">
            <v>2.0099999999999998</v>
          </cell>
          <cell r="M136">
            <v>60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60</v>
          </cell>
        </row>
        <row r="137">
          <cell r="A137" t="str">
            <v>G057B</v>
          </cell>
          <cell r="B137">
            <v>2.0099999999999998</v>
          </cell>
          <cell r="C137" t="str">
            <v>T</v>
          </cell>
          <cell r="D137">
            <v>2</v>
          </cell>
          <cell r="E137">
            <v>16</v>
          </cell>
          <cell r="F137">
            <v>3</v>
          </cell>
          <cell r="G137" t="str">
            <v>F</v>
          </cell>
          <cell r="H137">
            <v>2.0099999999999998</v>
          </cell>
          <cell r="I137">
            <v>2.0099999999999998</v>
          </cell>
          <cell r="J137">
            <v>2.0099999999999998</v>
          </cell>
          <cell r="K137">
            <v>2.0099999999999998</v>
          </cell>
          <cell r="L137">
            <v>2.0099999999999998</v>
          </cell>
          <cell r="M137">
            <v>0</v>
          </cell>
          <cell r="N137">
            <v>0</v>
          </cell>
          <cell r="O137">
            <v>60</v>
          </cell>
          <cell r="P137">
            <v>0</v>
          </cell>
          <cell r="Q137">
            <v>0</v>
          </cell>
          <cell r="R137">
            <v>60</v>
          </cell>
        </row>
        <row r="138">
          <cell r="A138" t="str">
            <v>G058A</v>
          </cell>
          <cell r="B138">
            <v>2.0099999999999998</v>
          </cell>
          <cell r="C138" t="str">
            <v>T</v>
          </cell>
          <cell r="D138">
            <v>2</v>
          </cell>
          <cell r="E138">
            <v>16</v>
          </cell>
          <cell r="F138">
            <v>3</v>
          </cell>
          <cell r="G138" t="str">
            <v>F</v>
          </cell>
          <cell r="H138">
            <v>2.0099999999999998</v>
          </cell>
          <cell r="I138">
            <v>2.0099999999999998</v>
          </cell>
          <cell r="J138">
            <v>2.0099999999999998</v>
          </cell>
          <cell r="K138">
            <v>2.0099999999999998</v>
          </cell>
          <cell r="L138">
            <v>2.0099999999999998</v>
          </cell>
          <cell r="M138">
            <v>60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60</v>
          </cell>
        </row>
        <row r="139">
          <cell r="A139" t="str">
            <v>G058B</v>
          </cell>
          <cell r="B139">
            <v>2.0099999999999998</v>
          </cell>
          <cell r="C139" t="str">
            <v>T</v>
          </cell>
          <cell r="D139">
            <v>2</v>
          </cell>
          <cell r="E139">
            <v>16</v>
          </cell>
          <cell r="F139">
            <v>3</v>
          </cell>
          <cell r="G139" t="str">
            <v>F</v>
          </cell>
          <cell r="H139">
            <v>2.0099999999999998</v>
          </cell>
          <cell r="I139">
            <v>2.0099999999999998</v>
          </cell>
          <cell r="J139">
            <v>2.0099999999999998</v>
          </cell>
          <cell r="K139">
            <v>2.0099999999999998</v>
          </cell>
          <cell r="L139">
            <v>2.0099999999999998</v>
          </cell>
          <cell r="M139">
            <v>0</v>
          </cell>
          <cell r="N139">
            <v>0</v>
          </cell>
          <cell r="O139">
            <v>60</v>
          </cell>
          <cell r="P139">
            <v>0</v>
          </cell>
          <cell r="Q139">
            <v>0</v>
          </cell>
          <cell r="R139">
            <v>60</v>
          </cell>
        </row>
        <row r="140">
          <cell r="A140" t="str">
            <v>G059A</v>
          </cell>
          <cell r="B140">
            <v>2.0099999999999998</v>
          </cell>
          <cell r="C140" t="str">
            <v>T</v>
          </cell>
          <cell r="D140">
            <v>2</v>
          </cell>
          <cell r="E140">
            <v>16</v>
          </cell>
          <cell r="F140">
            <v>3</v>
          </cell>
          <cell r="G140" t="str">
            <v>F</v>
          </cell>
          <cell r="H140">
            <v>2.0099999999999998</v>
          </cell>
          <cell r="I140">
            <v>2.0099999999999998</v>
          </cell>
          <cell r="J140">
            <v>2.0099999999999998</v>
          </cell>
          <cell r="K140">
            <v>2.0099999999999998</v>
          </cell>
          <cell r="L140">
            <v>2.0099999999999998</v>
          </cell>
          <cell r="M140">
            <v>60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60</v>
          </cell>
        </row>
        <row r="141">
          <cell r="A141" t="str">
            <v>G059B</v>
          </cell>
          <cell r="B141">
            <v>2.0099999999999998</v>
          </cell>
          <cell r="C141" t="str">
            <v>T</v>
          </cell>
          <cell r="D141">
            <v>2</v>
          </cell>
          <cell r="E141">
            <v>16</v>
          </cell>
          <cell r="F141">
            <v>3</v>
          </cell>
          <cell r="G141" t="str">
            <v>F</v>
          </cell>
          <cell r="H141">
            <v>2.0099999999999998</v>
          </cell>
          <cell r="I141">
            <v>2.0099999999999998</v>
          </cell>
          <cell r="J141">
            <v>2.0099999999999998</v>
          </cell>
          <cell r="K141">
            <v>2.0099999999999998</v>
          </cell>
          <cell r="L141">
            <v>2.0099999999999998</v>
          </cell>
          <cell r="M141">
            <v>0</v>
          </cell>
          <cell r="N141">
            <v>0</v>
          </cell>
          <cell r="O141">
            <v>60</v>
          </cell>
          <cell r="P141">
            <v>0</v>
          </cell>
          <cell r="Q141">
            <v>0</v>
          </cell>
          <cell r="R141">
            <v>60</v>
          </cell>
        </row>
        <row r="142">
          <cell r="A142" t="str">
            <v>G060A</v>
          </cell>
          <cell r="B142">
            <v>2.0099999999999998</v>
          </cell>
          <cell r="C142" t="str">
            <v>T</v>
          </cell>
          <cell r="D142">
            <v>2</v>
          </cell>
          <cell r="E142">
            <v>16</v>
          </cell>
          <cell r="F142">
            <v>3</v>
          </cell>
          <cell r="G142" t="str">
            <v>F</v>
          </cell>
          <cell r="H142">
            <v>2.0099999999999998</v>
          </cell>
          <cell r="I142">
            <v>2.0099999999999998</v>
          </cell>
          <cell r="J142">
            <v>2.0099999999999998</v>
          </cell>
          <cell r="K142">
            <v>2.0099999999999998</v>
          </cell>
          <cell r="L142">
            <v>2.0099999999999998</v>
          </cell>
          <cell r="M142">
            <v>30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30</v>
          </cell>
        </row>
        <row r="143">
          <cell r="A143" t="str">
            <v>G060B</v>
          </cell>
          <cell r="B143">
            <v>2.0099999999999998</v>
          </cell>
          <cell r="C143" t="str">
            <v>T</v>
          </cell>
          <cell r="D143">
            <v>2</v>
          </cell>
          <cell r="E143">
            <v>16</v>
          </cell>
          <cell r="F143">
            <v>3</v>
          </cell>
          <cell r="G143" t="str">
            <v>F</v>
          </cell>
          <cell r="H143">
            <v>2.0099999999999998</v>
          </cell>
          <cell r="I143">
            <v>2.0099999999999998</v>
          </cell>
          <cell r="J143">
            <v>2.0099999999999998</v>
          </cell>
          <cell r="K143">
            <v>2.0099999999999998</v>
          </cell>
          <cell r="L143">
            <v>2.0099999999999998</v>
          </cell>
          <cell r="M143">
            <v>0</v>
          </cell>
          <cell r="N143">
            <v>0</v>
          </cell>
          <cell r="O143">
            <v>30</v>
          </cell>
          <cell r="P143">
            <v>0</v>
          </cell>
          <cell r="Q143">
            <v>0</v>
          </cell>
          <cell r="R143">
            <v>30</v>
          </cell>
        </row>
        <row r="144">
          <cell r="A144" t="str">
            <v>G070A</v>
          </cell>
          <cell r="B144">
            <v>2.0099999999999998</v>
          </cell>
          <cell r="C144" t="str">
            <v>T</v>
          </cell>
          <cell r="D144">
            <v>2</v>
          </cell>
          <cell r="E144">
            <v>16</v>
          </cell>
          <cell r="F144">
            <v>3</v>
          </cell>
          <cell r="G144" t="str">
            <v>F</v>
          </cell>
          <cell r="H144">
            <v>2.0099999999999998</v>
          </cell>
          <cell r="I144">
            <v>2.0099999999999998</v>
          </cell>
          <cell r="J144">
            <v>2.0099999999999998</v>
          </cell>
          <cell r="K144">
            <v>2.0099999999999998</v>
          </cell>
          <cell r="L144">
            <v>2.0099999999999998</v>
          </cell>
          <cell r="M144">
            <v>120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120</v>
          </cell>
        </row>
        <row r="145">
          <cell r="A145" t="str">
            <v>G070B</v>
          </cell>
          <cell r="B145">
            <v>2.0099999999999998</v>
          </cell>
          <cell r="C145" t="str">
            <v>T</v>
          </cell>
          <cell r="D145">
            <v>2</v>
          </cell>
          <cell r="E145">
            <v>16</v>
          </cell>
          <cell r="F145">
            <v>3</v>
          </cell>
          <cell r="G145" t="str">
            <v>F</v>
          </cell>
          <cell r="H145">
            <v>2.0099999999999998</v>
          </cell>
          <cell r="I145">
            <v>2.0099999999999998</v>
          </cell>
          <cell r="J145">
            <v>2.0099999999999998</v>
          </cell>
          <cell r="K145">
            <v>2.0099999999999998</v>
          </cell>
          <cell r="L145">
            <v>2.0099999999999998</v>
          </cell>
          <cell r="M145">
            <v>0</v>
          </cell>
          <cell r="N145">
            <v>0</v>
          </cell>
          <cell r="O145">
            <v>90</v>
          </cell>
          <cell r="P145">
            <v>0</v>
          </cell>
          <cell r="Q145">
            <v>0</v>
          </cell>
          <cell r="R145">
            <v>90</v>
          </cell>
        </row>
        <row r="146">
          <cell r="A146" t="str">
            <v>G071A</v>
          </cell>
          <cell r="B146">
            <v>2.0099999999999998</v>
          </cell>
          <cell r="C146" t="str">
            <v>T</v>
          </cell>
          <cell r="D146">
            <v>2</v>
          </cell>
          <cell r="E146">
            <v>16</v>
          </cell>
          <cell r="F146">
            <v>3</v>
          </cell>
          <cell r="G146" t="str">
            <v>F</v>
          </cell>
          <cell r="H146">
            <v>2.0099999999999998</v>
          </cell>
          <cell r="I146">
            <v>2.0099999999999998</v>
          </cell>
          <cell r="J146">
            <v>2.0099999999999998</v>
          </cell>
          <cell r="K146">
            <v>2.0099999999999998</v>
          </cell>
          <cell r="L146">
            <v>2.0099999999999998</v>
          </cell>
          <cell r="M146">
            <v>120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120</v>
          </cell>
        </row>
        <row r="147">
          <cell r="A147" t="str">
            <v>G071B</v>
          </cell>
          <cell r="B147">
            <v>2.0099999999999998</v>
          </cell>
          <cell r="C147" t="str">
            <v>T</v>
          </cell>
          <cell r="D147">
            <v>2</v>
          </cell>
          <cell r="E147">
            <v>16</v>
          </cell>
          <cell r="F147">
            <v>3</v>
          </cell>
          <cell r="G147" t="str">
            <v>F</v>
          </cell>
          <cell r="H147">
            <v>2.0099999999999998</v>
          </cell>
          <cell r="I147">
            <v>2.0099999999999998</v>
          </cell>
          <cell r="J147">
            <v>2.0099999999999998</v>
          </cell>
          <cell r="K147">
            <v>2.0099999999999998</v>
          </cell>
          <cell r="L147">
            <v>2.0099999999999998</v>
          </cell>
          <cell r="M147">
            <v>0</v>
          </cell>
          <cell r="N147">
            <v>0</v>
          </cell>
          <cell r="O147">
            <v>90</v>
          </cell>
          <cell r="P147">
            <v>0</v>
          </cell>
          <cell r="Q147">
            <v>0</v>
          </cell>
          <cell r="R147">
            <v>90</v>
          </cell>
        </row>
        <row r="148">
          <cell r="A148" t="str">
            <v>G090A</v>
          </cell>
          <cell r="B148">
            <v>2.0099999999999998</v>
          </cell>
          <cell r="C148" t="str">
            <v>T</v>
          </cell>
          <cell r="D148">
            <v>2</v>
          </cell>
          <cell r="E148">
            <v>16</v>
          </cell>
          <cell r="F148">
            <v>3</v>
          </cell>
          <cell r="G148" t="str">
            <v>F</v>
          </cell>
          <cell r="H148">
            <v>2.0099999999999998</v>
          </cell>
          <cell r="I148">
            <v>2.0099999999999998</v>
          </cell>
          <cell r="J148">
            <v>2.0099999999999998</v>
          </cell>
          <cell r="K148">
            <v>2.0099999999999998</v>
          </cell>
          <cell r="L148">
            <v>2.0099999999999998</v>
          </cell>
          <cell r="M148">
            <v>120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120</v>
          </cell>
        </row>
        <row r="149">
          <cell r="A149" t="str">
            <v>G090B</v>
          </cell>
          <cell r="B149">
            <v>2.0099999999999998</v>
          </cell>
          <cell r="C149" t="str">
            <v>T</v>
          </cell>
          <cell r="D149">
            <v>2</v>
          </cell>
          <cell r="E149">
            <v>16</v>
          </cell>
          <cell r="F149">
            <v>3</v>
          </cell>
          <cell r="G149" t="str">
            <v>F</v>
          </cell>
          <cell r="H149">
            <v>2.0099999999999998</v>
          </cell>
          <cell r="I149">
            <v>2.0099999999999998</v>
          </cell>
          <cell r="J149">
            <v>2.0099999999999998</v>
          </cell>
          <cell r="K149">
            <v>2.0099999999999998</v>
          </cell>
          <cell r="L149">
            <v>2.0099999999999998</v>
          </cell>
          <cell r="M149">
            <v>0</v>
          </cell>
          <cell r="N149">
            <v>0</v>
          </cell>
          <cell r="O149">
            <v>90</v>
          </cell>
          <cell r="P149">
            <v>0</v>
          </cell>
          <cell r="Q149">
            <v>0</v>
          </cell>
          <cell r="R149">
            <v>90</v>
          </cell>
        </row>
        <row r="150">
          <cell r="A150" t="str">
            <v>G091A</v>
          </cell>
          <cell r="B150">
            <v>2.0099999999999998</v>
          </cell>
          <cell r="C150" t="str">
            <v>T</v>
          </cell>
          <cell r="D150">
            <v>2</v>
          </cell>
          <cell r="E150">
            <v>16</v>
          </cell>
          <cell r="F150">
            <v>3</v>
          </cell>
          <cell r="G150" t="str">
            <v>F</v>
          </cell>
          <cell r="H150">
            <v>2.0099999999999998</v>
          </cell>
          <cell r="I150">
            <v>2.0099999999999998</v>
          </cell>
          <cell r="J150">
            <v>2.0099999999999998</v>
          </cell>
          <cell r="K150">
            <v>2.0099999999999998</v>
          </cell>
          <cell r="L150">
            <v>2.0099999999999998</v>
          </cell>
          <cell r="M150">
            <v>180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180</v>
          </cell>
        </row>
        <row r="151">
          <cell r="A151" t="str">
            <v>G091B</v>
          </cell>
          <cell r="B151">
            <v>2.0099999999999998</v>
          </cell>
          <cell r="C151" t="str">
            <v>T</v>
          </cell>
          <cell r="D151">
            <v>2</v>
          </cell>
          <cell r="E151">
            <v>16</v>
          </cell>
          <cell r="F151">
            <v>3</v>
          </cell>
          <cell r="G151" t="str">
            <v>F</v>
          </cell>
          <cell r="H151">
            <v>2.0099999999999998</v>
          </cell>
          <cell r="I151">
            <v>2.0099999999999998</v>
          </cell>
          <cell r="J151">
            <v>2.0099999999999998</v>
          </cell>
          <cell r="K151">
            <v>2.0099999999999998</v>
          </cell>
          <cell r="L151">
            <v>2.0099999999999998</v>
          </cell>
          <cell r="M151">
            <v>0</v>
          </cell>
          <cell r="N151">
            <v>0</v>
          </cell>
          <cell r="O151">
            <v>180</v>
          </cell>
          <cell r="P151">
            <v>0</v>
          </cell>
          <cell r="Q151">
            <v>0</v>
          </cell>
          <cell r="R151">
            <v>180</v>
          </cell>
        </row>
        <row r="152">
          <cell r="A152" t="str">
            <v>G152</v>
          </cell>
          <cell r="B152">
            <v>1.62</v>
          </cell>
          <cell r="C152" t="str">
            <v>F</v>
          </cell>
          <cell r="D152">
            <v>3</v>
          </cell>
          <cell r="E152">
            <v>17</v>
          </cell>
          <cell r="F152">
            <v>5</v>
          </cell>
          <cell r="G152" t="str">
            <v>F</v>
          </cell>
          <cell r="H152">
            <v>1.62</v>
          </cell>
          <cell r="I152">
            <v>1.62</v>
          </cell>
          <cell r="J152">
            <v>1.62</v>
          </cell>
          <cell r="K152">
            <v>1.62</v>
          </cell>
          <cell r="L152">
            <v>1.62</v>
          </cell>
          <cell r="M152">
            <v>80</v>
          </cell>
          <cell r="N152">
            <v>0</v>
          </cell>
          <cell r="O152">
            <v>90</v>
          </cell>
          <cell r="P152">
            <v>0</v>
          </cell>
          <cell r="Q152">
            <v>0</v>
          </cell>
          <cell r="R152">
            <v>170</v>
          </cell>
        </row>
        <row r="153">
          <cell r="A153" t="str">
            <v>G154</v>
          </cell>
          <cell r="B153">
            <v>1.62</v>
          </cell>
          <cell r="C153" t="str">
            <v>T</v>
          </cell>
          <cell r="D153">
            <v>3</v>
          </cell>
          <cell r="E153">
            <v>17</v>
          </cell>
          <cell r="F153">
            <v>5</v>
          </cell>
          <cell r="G153" t="str">
            <v>F</v>
          </cell>
          <cell r="H153">
            <v>1.62</v>
          </cell>
          <cell r="I153">
            <v>1.62</v>
          </cell>
          <cell r="J153">
            <v>1.62</v>
          </cell>
          <cell r="K153">
            <v>1.62</v>
          </cell>
          <cell r="L153">
            <v>1.62</v>
          </cell>
          <cell r="M153">
            <v>60</v>
          </cell>
          <cell r="N153">
            <v>120</v>
          </cell>
          <cell r="O153">
            <v>60</v>
          </cell>
          <cell r="P153">
            <v>0</v>
          </cell>
          <cell r="Q153">
            <v>0</v>
          </cell>
          <cell r="R153">
            <v>240</v>
          </cell>
        </row>
        <row r="154">
          <cell r="A154" t="str">
            <v>G156</v>
          </cell>
          <cell r="B154">
            <v>2.0099999999999998</v>
          </cell>
          <cell r="C154" t="str">
            <v>F</v>
          </cell>
          <cell r="D154">
            <v>3</v>
          </cell>
          <cell r="E154">
            <v>17</v>
          </cell>
          <cell r="F154">
            <v>5</v>
          </cell>
          <cell r="G154" t="str">
            <v>F</v>
          </cell>
          <cell r="H154">
            <v>2.0099999999999998</v>
          </cell>
          <cell r="I154">
            <v>2.0099999999999998</v>
          </cell>
          <cell r="J154">
            <v>2.0099999999999998</v>
          </cell>
          <cell r="K154">
            <v>2.0099999999999998</v>
          </cell>
          <cell r="L154">
            <v>2.0099999999999998</v>
          </cell>
          <cell r="M154">
            <v>34</v>
          </cell>
          <cell r="N154">
            <v>28</v>
          </cell>
          <cell r="O154">
            <v>36</v>
          </cell>
          <cell r="P154">
            <v>90</v>
          </cell>
          <cell r="Q154">
            <v>120</v>
          </cell>
          <cell r="R154">
            <v>308</v>
          </cell>
        </row>
        <row r="155">
          <cell r="A155" t="str">
            <v>G157</v>
          </cell>
          <cell r="B155">
            <v>2.0099999999999998</v>
          </cell>
          <cell r="C155" t="str">
            <v>F</v>
          </cell>
          <cell r="D155">
            <v>3</v>
          </cell>
          <cell r="E155">
            <v>17</v>
          </cell>
          <cell r="F155">
            <v>5</v>
          </cell>
          <cell r="G155" t="str">
            <v>F</v>
          </cell>
          <cell r="H155">
            <v>2.0099999999999998</v>
          </cell>
          <cell r="I155">
            <v>2.0099999999999998</v>
          </cell>
          <cell r="J155">
            <v>2.0099999999999998</v>
          </cell>
          <cell r="K155">
            <v>2.0099999999999998</v>
          </cell>
          <cell r="L155">
            <v>2.0099999999999998</v>
          </cell>
          <cell r="M155">
            <v>60</v>
          </cell>
          <cell r="N155">
            <v>45</v>
          </cell>
          <cell r="O155">
            <v>36</v>
          </cell>
          <cell r="P155">
            <v>120</v>
          </cell>
          <cell r="Q155">
            <v>120</v>
          </cell>
          <cell r="R155">
            <v>381</v>
          </cell>
        </row>
        <row r="156">
          <cell r="A156" t="str">
            <v>G158</v>
          </cell>
          <cell r="B156">
            <v>2.0099999999999998</v>
          </cell>
          <cell r="C156" t="str">
            <v>F</v>
          </cell>
          <cell r="D156">
            <v>3</v>
          </cell>
          <cell r="E156">
            <v>17</v>
          </cell>
          <cell r="F156">
            <v>2</v>
          </cell>
          <cell r="G156" t="str">
            <v>F</v>
          </cell>
          <cell r="H156">
            <v>2.0099999999999998</v>
          </cell>
          <cell r="I156">
            <v>2.0099999999999998</v>
          </cell>
          <cell r="J156">
            <v>2.0099999999999998</v>
          </cell>
          <cell r="K156">
            <v>2.0099999999999998</v>
          </cell>
          <cell r="L156">
            <v>2.0099999999999998</v>
          </cell>
          <cell r="M156">
            <v>60</v>
          </cell>
          <cell r="N156">
            <v>60</v>
          </cell>
          <cell r="O156">
            <v>60</v>
          </cell>
          <cell r="P156">
            <v>120</v>
          </cell>
          <cell r="Q156">
            <v>120</v>
          </cell>
          <cell r="R156">
            <v>420</v>
          </cell>
        </row>
        <row r="157">
          <cell r="A157" t="str">
            <v>G159</v>
          </cell>
          <cell r="B157">
            <v>2.0099999999999998</v>
          </cell>
          <cell r="C157" t="str">
            <v>F</v>
          </cell>
          <cell r="D157">
            <v>3</v>
          </cell>
          <cell r="E157">
            <v>17</v>
          </cell>
          <cell r="F157">
            <v>5</v>
          </cell>
          <cell r="G157" t="str">
            <v>F</v>
          </cell>
          <cell r="H157">
            <v>2.0099999999999998</v>
          </cell>
          <cell r="I157">
            <v>2.0099999999999998</v>
          </cell>
          <cell r="J157">
            <v>2.0099999999999998</v>
          </cell>
          <cell r="K157">
            <v>2.0099999999999998</v>
          </cell>
          <cell r="L157">
            <v>2.0099999999999998</v>
          </cell>
          <cell r="M157">
            <v>60</v>
          </cell>
          <cell r="N157">
            <v>60</v>
          </cell>
          <cell r="O157">
            <v>60</v>
          </cell>
          <cell r="P157">
            <v>120</v>
          </cell>
          <cell r="Q157">
            <v>120</v>
          </cell>
          <cell r="R157">
            <v>420</v>
          </cell>
        </row>
        <row r="158">
          <cell r="A158" t="str">
            <v>G160</v>
          </cell>
          <cell r="B158">
            <v>2.0099999999999998</v>
          </cell>
          <cell r="C158" t="str">
            <v>F</v>
          </cell>
          <cell r="D158">
            <v>3</v>
          </cell>
          <cell r="E158">
            <v>17</v>
          </cell>
          <cell r="F158">
            <v>5</v>
          </cell>
          <cell r="G158" t="str">
            <v>F</v>
          </cell>
          <cell r="H158">
            <v>2.0099999999999998</v>
          </cell>
          <cell r="I158">
            <v>2.0099999999999998</v>
          </cell>
          <cell r="J158">
            <v>2.0099999999999998</v>
          </cell>
          <cell r="K158">
            <v>2.0099999999999998</v>
          </cell>
          <cell r="L158">
            <v>2.0099999999999998</v>
          </cell>
          <cell r="M158">
            <v>80</v>
          </cell>
          <cell r="N158">
            <v>90</v>
          </cell>
          <cell r="O158">
            <v>60</v>
          </cell>
          <cell r="P158">
            <v>120</v>
          </cell>
          <cell r="Q158">
            <v>120</v>
          </cell>
          <cell r="R158">
            <v>470</v>
          </cell>
        </row>
        <row r="159">
          <cell r="A159" t="str">
            <v>G162</v>
          </cell>
          <cell r="B159">
            <v>2.0099999999999998</v>
          </cell>
          <cell r="C159" t="str">
            <v>T</v>
          </cell>
          <cell r="D159">
            <v>3</v>
          </cell>
          <cell r="E159">
            <v>17</v>
          </cell>
          <cell r="F159">
            <v>3</v>
          </cell>
          <cell r="G159" t="str">
            <v>F</v>
          </cell>
          <cell r="H159">
            <v>2.0099999999999998</v>
          </cell>
          <cell r="I159">
            <v>2.0099999999999998</v>
          </cell>
          <cell r="J159">
            <v>2.0099999999999998</v>
          </cell>
          <cell r="K159">
            <v>2.0099999999999998</v>
          </cell>
          <cell r="L159">
            <v>2.0099999999999998</v>
          </cell>
          <cell r="M159">
            <v>80</v>
          </cell>
          <cell r="N159">
            <v>72</v>
          </cell>
          <cell r="O159">
            <v>90</v>
          </cell>
          <cell r="P159">
            <v>90</v>
          </cell>
          <cell r="Q159">
            <v>120</v>
          </cell>
          <cell r="R159">
            <v>452</v>
          </cell>
        </row>
        <row r="160">
          <cell r="A160" t="str">
            <v>G52MA</v>
          </cell>
          <cell r="B160">
            <v>2.0099999999999998</v>
          </cell>
          <cell r="C160" t="str">
            <v>T</v>
          </cell>
          <cell r="D160">
            <v>2</v>
          </cell>
          <cell r="E160">
            <v>16</v>
          </cell>
          <cell r="F160">
            <v>3</v>
          </cell>
          <cell r="G160" t="str">
            <v>F</v>
          </cell>
          <cell r="H160">
            <v>2.0099999999999998</v>
          </cell>
          <cell r="I160">
            <v>2.0099999999999998</v>
          </cell>
          <cell r="J160">
            <v>2.0099999999999998</v>
          </cell>
          <cell r="K160">
            <v>2.0099999999999998</v>
          </cell>
          <cell r="L160">
            <v>2.0099999999999998</v>
          </cell>
          <cell r="M160">
            <v>60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60</v>
          </cell>
        </row>
        <row r="161">
          <cell r="A161" t="str">
            <v>G52MB</v>
          </cell>
          <cell r="B161">
            <v>2.0099999999999998</v>
          </cell>
          <cell r="C161" t="str">
            <v>T</v>
          </cell>
          <cell r="D161">
            <v>2</v>
          </cell>
          <cell r="E161">
            <v>16</v>
          </cell>
          <cell r="F161">
            <v>3</v>
          </cell>
          <cell r="G161" t="str">
            <v>F</v>
          </cell>
          <cell r="H161">
            <v>2.0099999999999998</v>
          </cell>
          <cell r="I161">
            <v>2.0099999999999998</v>
          </cell>
          <cell r="J161">
            <v>2.0099999999999998</v>
          </cell>
          <cell r="K161">
            <v>2.0099999999999998</v>
          </cell>
          <cell r="L161">
            <v>2.0099999999999998</v>
          </cell>
          <cell r="M161">
            <v>0</v>
          </cell>
          <cell r="N161">
            <v>0</v>
          </cell>
          <cell r="O161">
            <v>60</v>
          </cell>
          <cell r="P161">
            <v>0</v>
          </cell>
          <cell r="Q161">
            <v>0</v>
          </cell>
          <cell r="R161">
            <v>60</v>
          </cell>
        </row>
        <row r="162">
          <cell r="A162" t="str">
            <v>G53MA</v>
          </cell>
          <cell r="B162">
            <v>2.0099999999999998</v>
          </cell>
          <cell r="C162" t="str">
            <v>T</v>
          </cell>
          <cell r="D162">
            <v>2</v>
          </cell>
          <cell r="E162">
            <v>16</v>
          </cell>
          <cell r="F162">
            <v>3</v>
          </cell>
          <cell r="G162" t="str">
            <v>F</v>
          </cell>
          <cell r="H162">
            <v>2.0099999999999998</v>
          </cell>
          <cell r="I162">
            <v>2.0099999999999998</v>
          </cell>
          <cell r="J162">
            <v>2.0099999999999998</v>
          </cell>
          <cell r="K162">
            <v>2.0099999999999998</v>
          </cell>
          <cell r="L162">
            <v>2.0099999999999998</v>
          </cell>
          <cell r="M162">
            <v>60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60</v>
          </cell>
        </row>
        <row r="163">
          <cell r="A163" t="str">
            <v>G53MB</v>
          </cell>
          <cell r="B163">
            <v>2.0099999999999998</v>
          </cell>
          <cell r="C163" t="str">
            <v>T</v>
          </cell>
          <cell r="D163">
            <v>2</v>
          </cell>
          <cell r="E163">
            <v>16</v>
          </cell>
          <cell r="F163">
            <v>3</v>
          </cell>
          <cell r="G163" t="str">
            <v>F</v>
          </cell>
          <cell r="H163">
            <v>2.0099999999999998</v>
          </cell>
          <cell r="I163">
            <v>2.0099999999999998</v>
          </cell>
          <cell r="J163">
            <v>2.0099999999999998</v>
          </cell>
          <cell r="K163">
            <v>2.0099999999999998</v>
          </cell>
          <cell r="L163">
            <v>2.0099999999999998</v>
          </cell>
          <cell r="M163">
            <v>0</v>
          </cell>
          <cell r="N163">
            <v>0</v>
          </cell>
          <cell r="O163">
            <v>60</v>
          </cell>
          <cell r="P163">
            <v>0</v>
          </cell>
          <cell r="Q163">
            <v>0</v>
          </cell>
          <cell r="R163">
            <v>60</v>
          </cell>
        </row>
        <row r="164">
          <cell r="A164" t="str">
            <v>G66MA</v>
          </cell>
          <cell r="B164">
            <v>2.0099999999999998</v>
          </cell>
          <cell r="C164" t="str">
            <v>T</v>
          </cell>
          <cell r="D164">
            <v>2</v>
          </cell>
          <cell r="E164">
            <v>16</v>
          </cell>
          <cell r="F164">
            <v>3</v>
          </cell>
          <cell r="G164" t="str">
            <v>F</v>
          </cell>
          <cell r="H164">
            <v>2.0099999999999998</v>
          </cell>
          <cell r="I164">
            <v>2.0099999999999998</v>
          </cell>
          <cell r="J164">
            <v>2.0099999999999998</v>
          </cell>
          <cell r="K164">
            <v>2.0099999999999998</v>
          </cell>
          <cell r="L164">
            <v>2.0099999999999998</v>
          </cell>
          <cell r="M164">
            <v>120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120</v>
          </cell>
        </row>
        <row r="165">
          <cell r="A165" t="str">
            <v>G66MB</v>
          </cell>
          <cell r="B165">
            <v>2.0099999999999998</v>
          </cell>
          <cell r="C165" t="str">
            <v>T</v>
          </cell>
          <cell r="D165">
            <v>2</v>
          </cell>
          <cell r="E165">
            <v>16</v>
          </cell>
          <cell r="F165">
            <v>3</v>
          </cell>
          <cell r="G165" t="str">
            <v>F</v>
          </cell>
          <cell r="H165">
            <v>2.0099999999999998</v>
          </cell>
          <cell r="I165">
            <v>2.0099999999999998</v>
          </cell>
          <cell r="J165">
            <v>2.0099999999999998</v>
          </cell>
          <cell r="K165">
            <v>2.0099999999999998</v>
          </cell>
          <cell r="L165">
            <v>2.0099999999999998</v>
          </cell>
          <cell r="M165">
            <v>0</v>
          </cell>
          <cell r="N165">
            <v>0</v>
          </cell>
          <cell r="O165">
            <v>120</v>
          </cell>
          <cell r="P165">
            <v>0</v>
          </cell>
          <cell r="Q165">
            <v>0</v>
          </cell>
          <cell r="R165">
            <v>120</v>
          </cell>
        </row>
        <row r="166">
          <cell r="A166" t="str">
            <v>LBL1</v>
          </cell>
          <cell r="B166">
            <v>1</v>
          </cell>
          <cell r="C166" t="str">
            <v>F</v>
          </cell>
          <cell r="D166">
            <v>1</v>
          </cell>
          <cell r="E166">
            <v>1</v>
          </cell>
          <cell r="F166">
            <v>1</v>
          </cell>
          <cell r="G166" t="str">
            <v>F</v>
          </cell>
          <cell r="H166">
            <v>1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11</v>
          </cell>
          <cell r="N166">
            <v>15</v>
          </cell>
          <cell r="O166">
            <v>15</v>
          </cell>
          <cell r="P166">
            <v>33</v>
          </cell>
          <cell r="Q166">
            <v>45</v>
          </cell>
          <cell r="R166">
            <v>119</v>
          </cell>
        </row>
        <row r="167">
          <cell r="A167" t="str">
            <v>LG1A</v>
          </cell>
          <cell r="B167">
            <v>1</v>
          </cell>
          <cell r="C167" t="str">
            <v>F</v>
          </cell>
          <cell r="D167">
            <v>1</v>
          </cell>
          <cell r="E167">
            <v>1</v>
          </cell>
          <cell r="F167">
            <v>1</v>
          </cell>
          <cell r="G167" t="str">
            <v>F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23</v>
          </cell>
          <cell r="N167">
            <v>30</v>
          </cell>
          <cell r="O167">
            <v>30</v>
          </cell>
          <cell r="P167">
            <v>33</v>
          </cell>
          <cell r="Q167">
            <v>45</v>
          </cell>
          <cell r="R167">
            <v>161</v>
          </cell>
        </row>
        <row r="168">
          <cell r="A168" t="str">
            <v>LG1B</v>
          </cell>
          <cell r="B168">
            <v>1</v>
          </cell>
          <cell r="C168" t="str">
            <v>F</v>
          </cell>
          <cell r="D168">
            <v>1</v>
          </cell>
          <cell r="E168">
            <v>1</v>
          </cell>
          <cell r="F168">
            <v>1</v>
          </cell>
          <cell r="G168" t="str">
            <v>F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23</v>
          </cell>
          <cell r="N168">
            <v>30</v>
          </cell>
          <cell r="O168">
            <v>23</v>
          </cell>
          <cell r="P168">
            <v>30</v>
          </cell>
          <cell r="Q168">
            <v>60</v>
          </cell>
          <cell r="R168">
            <v>166</v>
          </cell>
        </row>
        <row r="169">
          <cell r="A169" t="str">
            <v>LGR1</v>
          </cell>
          <cell r="B169">
            <v>1</v>
          </cell>
          <cell r="C169" t="str">
            <v>F</v>
          </cell>
          <cell r="D169">
            <v>1</v>
          </cell>
          <cell r="E169">
            <v>1</v>
          </cell>
          <cell r="F169">
            <v>1</v>
          </cell>
          <cell r="G169" t="str">
            <v>F</v>
          </cell>
          <cell r="H169">
            <v>1</v>
          </cell>
          <cell r="I169">
            <v>1</v>
          </cell>
          <cell r="J169">
            <v>1</v>
          </cell>
          <cell r="K169">
            <v>1</v>
          </cell>
          <cell r="L169">
            <v>1</v>
          </cell>
          <cell r="M169">
            <v>30</v>
          </cell>
          <cell r="N169">
            <v>30</v>
          </cell>
          <cell r="O169">
            <v>30</v>
          </cell>
          <cell r="P169">
            <v>30</v>
          </cell>
          <cell r="Q169">
            <v>0</v>
          </cell>
          <cell r="R169">
            <v>120</v>
          </cell>
        </row>
        <row r="170">
          <cell r="A170" t="str">
            <v>NLI2</v>
          </cell>
          <cell r="B170">
            <v>1.62</v>
          </cell>
          <cell r="C170" t="str">
            <v>T</v>
          </cell>
          <cell r="D170">
            <v>3</v>
          </cell>
          <cell r="E170">
            <v>12</v>
          </cell>
          <cell r="F170">
            <v>7</v>
          </cell>
          <cell r="G170" t="str">
            <v>T</v>
          </cell>
          <cell r="H170">
            <v>1.62</v>
          </cell>
          <cell r="I170">
            <v>1.62</v>
          </cell>
          <cell r="J170">
            <v>1.62</v>
          </cell>
          <cell r="K170">
            <v>1.62</v>
          </cell>
          <cell r="L170">
            <v>1.62</v>
          </cell>
          <cell r="M170">
            <v>180</v>
          </cell>
          <cell r="N170">
            <v>180</v>
          </cell>
          <cell r="O170">
            <v>180</v>
          </cell>
          <cell r="P170">
            <v>0</v>
          </cell>
          <cell r="Q170">
            <v>0</v>
          </cell>
          <cell r="R170">
            <v>540</v>
          </cell>
        </row>
        <row r="171">
          <cell r="A171" t="str">
            <v>NLI3</v>
          </cell>
          <cell r="B171">
            <v>1.62</v>
          </cell>
          <cell r="C171" t="str">
            <v>T</v>
          </cell>
          <cell r="D171">
            <v>3</v>
          </cell>
          <cell r="E171">
            <v>12</v>
          </cell>
          <cell r="F171">
            <v>7</v>
          </cell>
          <cell r="G171" t="str">
            <v>T</v>
          </cell>
          <cell r="H171">
            <v>1.62</v>
          </cell>
          <cell r="I171">
            <v>1.62</v>
          </cell>
          <cell r="J171">
            <v>1.62</v>
          </cell>
          <cell r="K171">
            <v>1.62</v>
          </cell>
          <cell r="L171">
            <v>1.62</v>
          </cell>
          <cell r="M171">
            <v>180</v>
          </cell>
          <cell r="N171">
            <v>180</v>
          </cell>
          <cell r="O171">
            <v>180</v>
          </cell>
          <cell r="P171">
            <v>0</v>
          </cell>
          <cell r="Q171">
            <v>0</v>
          </cell>
          <cell r="R171">
            <v>540</v>
          </cell>
        </row>
        <row r="172">
          <cell r="A172" t="str">
            <v>P_49</v>
          </cell>
          <cell r="B172">
            <v>1.62</v>
          </cell>
          <cell r="C172" t="str">
            <v>F</v>
          </cell>
          <cell r="D172">
            <v>3</v>
          </cell>
          <cell r="E172">
            <v>12</v>
          </cell>
          <cell r="F172">
            <v>5</v>
          </cell>
          <cell r="G172" t="str">
            <v>F</v>
          </cell>
          <cell r="H172">
            <v>1.62</v>
          </cell>
          <cell r="I172">
            <v>1.62</v>
          </cell>
          <cell r="J172">
            <v>1.62</v>
          </cell>
          <cell r="K172">
            <v>1.62</v>
          </cell>
          <cell r="L172">
            <v>1.62</v>
          </cell>
          <cell r="M172">
            <v>60</v>
          </cell>
          <cell r="N172">
            <v>60</v>
          </cell>
          <cell r="O172">
            <v>60</v>
          </cell>
          <cell r="P172">
            <v>120</v>
          </cell>
          <cell r="Q172">
            <v>0</v>
          </cell>
          <cell r="R172">
            <v>300</v>
          </cell>
        </row>
        <row r="173">
          <cell r="A173" t="str">
            <v>P_LRA</v>
          </cell>
          <cell r="B173">
            <v>1.62</v>
          </cell>
          <cell r="C173" t="str">
            <v>T</v>
          </cell>
          <cell r="D173">
            <v>3</v>
          </cell>
          <cell r="E173">
            <v>12</v>
          </cell>
          <cell r="F173">
            <v>3</v>
          </cell>
          <cell r="G173" t="str">
            <v>F</v>
          </cell>
          <cell r="H173">
            <v>1.62</v>
          </cell>
          <cell r="I173">
            <v>1.62</v>
          </cell>
          <cell r="J173">
            <v>1.62</v>
          </cell>
          <cell r="K173">
            <v>1.62</v>
          </cell>
          <cell r="L173">
            <v>1.62</v>
          </cell>
          <cell r="M173">
            <v>60</v>
          </cell>
          <cell r="N173">
            <v>60</v>
          </cell>
          <cell r="O173">
            <v>60</v>
          </cell>
          <cell r="P173">
            <v>120</v>
          </cell>
          <cell r="Q173">
            <v>0</v>
          </cell>
          <cell r="R173">
            <v>300</v>
          </cell>
        </row>
        <row r="174">
          <cell r="A174" t="str">
            <v>P_LRB</v>
          </cell>
          <cell r="B174">
            <v>1.18</v>
          </cell>
          <cell r="C174" t="str">
            <v>T</v>
          </cell>
          <cell r="D174">
            <v>3</v>
          </cell>
          <cell r="E174">
            <v>12</v>
          </cell>
          <cell r="F174">
            <v>3</v>
          </cell>
          <cell r="G174" t="str">
            <v>F</v>
          </cell>
          <cell r="H174">
            <v>1.18</v>
          </cell>
          <cell r="I174">
            <v>1.18</v>
          </cell>
          <cell r="J174">
            <v>1.18</v>
          </cell>
          <cell r="K174">
            <v>1.18</v>
          </cell>
          <cell r="L174">
            <v>1.18</v>
          </cell>
          <cell r="M174">
            <v>60</v>
          </cell>
          <cell r="N174">
            <v>60</v>
          </cell>
          <cell r="O174">
            <v>60</v>
          </cell>
          <cell r="P174">
            <v>120</v>
          </cell>
          <cell r="Q174">
            <v>0</v>
          </cell>
          <cell r="R174">
            <v>300</v>
          </cell>
        </row>
        <row r="175">
          <cell r="A175" t="str">
            <v>PCOLA</v>
          </cell>
          <cell r="B175">
            <v>1.18</v>
          </cell>
          <cell r="C175" t="str">
            <v>T</v>
          </cell>
          <cell r="D175">
            <v>2</v>
          </cell>
          <cell r="E175">
            <v>11</v>
          </cell>
          <cell r="F175">
            <v>5</v>
          </cell>
          <cell r="G175" t="str">
            <v>F</v>
          </cell>
          <cell r="H175">
            <v>1.18</v>
          </cell>
          <cell r="I175">
            <v>1.18</v>
          </cell>
          <cell r="J175">
            <v>1.18</v>
          </cell>
          <cell r="K175">
            <v>1.18</v>
          </cell>
          <cell r="L175">
            <v>1.18</v>
          </cell>
          <cell r="M175">
            <v>180</v>
          </cell>
          <cell r="N175">
            <v>0</v>
          </cell>
          <cell r="O175">
            <v>180</v>
          </cell>
          <cell r="P175">
            <v>0</v>
          </cell>
          <cell r="Q175">
            <v>0</v>
          </cell>
          <cell r="R175">
            <v>360</v>
          </cell>
        </row>
        <row r="176">
          <cell r="A176" t="str">
            <v>PCOLB</v>
          </cell>
          <cell r="B176">
            <v>1.62</v>
          </cell>
          <cell r="C176" t="str">
            <v>T</v>
          </cell>
          <cell r="D176">
            <v>2</v>
          </cell>
          <cell r="E176">
            <v>11</v>
          </cell>
          <cell r="F176">
            <v>5</v>
          </cell>
          <cell r="G176" t="str">
            <v>F</v>
          </cell>
          <cell r="H176">
            <v>1.62</v>
          </cell>
          <cell r="I176">
            <v>1.62</v>
          </cell>
          <cell r="J176">
            <v>1.62</v>
          </cell>
          <cell r="K176">
            <v>1.62</v>
          </cell>
          <cell r="L176">
            <v>1.62</v>
          </cell>
          <cell r="M176">
            <v>180</v>
          </cell>
          <cell r="N176">
            <v>0</v>
          </cell>
          <cell r="O176">
            <v>180</v>
          </cell>
          <cell r="P176">
            <v>0</v>
          </cell>
          <cell r="Q176">
            <v>0</v>
          </cell>
          <cell r="R176">
            <v>360</v>
          </cell>
        </row>
        <row r="177">
          <cell r="A177" t="str">
            <v>PCOMA</v>
          </cell>
          <cell r="B177">
            <v>1.18</v>
          </cell>
          <cell r="C177" t="str">
            <v>T</v>
          </cell>
          <cell r="D177">
            <v>2</v>
          </cell>
          <cell r="E177">
            <v>11</v>
          </cell>
          <cell r="F177">
            <v>3</v>
          </cell>
          <cell r="G177" t="str">
            <v>F</v>
          </cell>
          <cell r="H177">
            <v>1.18</v>
          </cell>
          <cell r="I177">
            <v>1.18</v>
          </cell>
          <cell r="J177">
            <v>1.18</v>
          </cell>
          <cell r="K177">
            <v>1.18</v>
          </cell>
          <cell r="L177">
            <v>1.18</v>
          </cell>
          <cell r="M177">
            <v>45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45</v>
          </cell>
        </row>
        <row r="178">
          <cell r="A178" t="str">
            <v>PCOMB</v>
          </cell>
          <cell r="B178">
            <v>2.0099999999999998</v>
          </cell>
          <cell r="C178" t="str">
            <v>T</v>
          </cell>
          <cell r="D178">
            <v>2</v>
          </cell>
          <cell r="E178">
            <v>11</v>
          </cell>
          <cell r="F178">
            <v>3</v>
          </cell>
          <cell r="G178" t="str">
            <v>F</v>
          </cell>
          <cell r="H178">
            <v>2.0099999999999998</v>
          </cell>
          <cell r="I178">
            <v>2.0099999999999998</v>
          </cell>
          <cell r="J178">
            <v>2.0099999999999998</v>
          </cell>
          <cell r="K178">
            <v>2.0099999999999998</v>
          </cell>
          <cell r="L178">
            <v>2.0099999999999998</v>
          </cell>
          <cell r="M178">
            <v>0</v>
          </cell>
          <cell r="N178">
            <v>0</v>
          </cell>
          <cell r="O178">
            <v>45</v>
          </cell>
          <cell r="P178">
            <v>0</v>
          </cell>
          <cell r="Q178">
            <v>0</v>
          </cell>
          <cell r="R178">
            <v>45</v>
          </cell>
        </row>
        <row r="179">
          <cell r="A179" t="str">
            <v>PLRSA</v>
          </cell>
          <cell r="B179">
            <v>1.62</v>
          </cell>
          <cell r="C179" t="str">
            <v>T</v>
          </cell>
          <cell r="D179">
            <v>3</v>
          </cell>
          <cell r="E179">
            <v>12</v>
          </cell>
          <cell r="F179">
            <v>5</v>
          </cell>
          <cell r="G179" t="str">
            <v>F</v>
          </cell>
          <cell r="H179">
            <v>1.62</v>
          </cell>
          <cell r="I179">
            <v>1.62</v>
          </cell>
          <cell r="J179">
            <v>1.62</v>
          </cell>
          <cell r="K179">
            <v>1.62</v>
          </cell>
          <cell r="L179">
            <v>1.62</v>
          </cell>
          <cell r="M179">
            <v>60</v>
          </cell>
          <cell r="N179">
            <v>60</v>
          </cell>
          <cell r="O179">
            <v>60</v>
          </cell>
          <cell r="P179">
            <v>120</v>
          </cell>
          <cell r="Q179">
            <v>0</v>
          </cell>
          <cell r="R179">
            <v>300</v>
          </cell>
        </row>
        <row r="180">
          <cell r="A180" t="str">
            <v>PLRSB</v>
          </cell>
          <cell r="B180">
            <v>1.62</v>
          </cell>
          <cell r="C180" t="str">
            <v>T</v>
          </cell>
          <cell r="D180">
            <v>3</v>
          </cell>
          <cell r="E180">
            <v>12</v>
          </cell>
          <cell r="F180">
            <v>5</v>
          </cell>
          <cell r="G180" t="str">
            <v>F</v>
          </cell>
          <cell r="H180">
            <v>1.62</v>
          </cell>
          <cell r="I180">
            <v>1.62</v>
          </cell>
          <cell r="J180">
            <v>1.62</v>
          </cell>
          <cell r="K180">
            <v>1.62</v>
          </cell>
          <cell r="L180">
            <v>1.62</v>
          </cell>
          <cell r="M180">
            <v>60</v>
          </cell>
          <cell r="N180">
            <v>60</v>
          </cell>
          <cell r="O180">
            <v>60</v>
          </cell>
          <cell r="P180">
            <v>120</v>
          </cell>
          <cell r="Q180">
            <v>0</v>
          </cell>
          <cell r="R180">
            <v>300</v>
          </cell>
        </row>
        <row r="181">
          <cell r="A181" t="str">
            <v>PTAY</v>
          </cell>
          <cell r="B181">
            <v>1.62</v>
          </cell>
          <cell r="C181" t="str">
            <v>F</v>
          </cell>
          <cell r="D181">
            <v>3</v>
          </cell>
          <cell r="E181">
            <v>12</v>
          </cell>
          <cell r="F181">
            <v>5</v>
          </cell>
          <cell r="G181" t="str">
            <v>F</v>
          </cell>
          <cell r="H181">
            <v>1.62</v>
          </cell>
          <cell r="I181">
            <v>1.62</v>
          </cell>
          <cell r="J181">
            <v>1.62</v>
          </cell>
          <cell r="K181">
            <v>1.62</v>
          </cell>
          <cell r="L181">
            <v>1.62</v>
          </cell>
          <cell r="M181">
            <v>90</v>
          </cell>
          <cell r="N181">
            <v>120</v>
          </cell>
          <cell r="O181">
            <v>180</v>
          </cell>
          <cell r="P181">
            <v>120</v>
          </cell>
          <cell r="Q181">
            <v>0</v>
          </cell>
          <cell r="R181">
            <v>510</v>
          </cell>
        </row>
        <row r="182">
          <cell r="A182" t="str">
            <v>R_1MA</v>
          </cell>
          <cell r="B182">
            <v>1.62</v>
          </cell>
          <cell r="C182" t="str">
            <v>T</v>
          </cell>
          <cell r="D182">
            <v>2</v>
          </cell>
          <cell r="E182">
            <v>5</v>
          </cell>
          <cell r="F182">
            <v>3</v>
          </cell>
          <cell r="G182" t="str">
            <v>F</v>
          </cell>
          <cell r="H182">
            <v>1.62</v>
          </cell>
          <cell r="I182">
            <v>1.62</v>
          </cell>
          <cell r="J182">
            <v>1.62</v>
          </cell>
          <cell r="K182">
            <v>1.62</v>
          </cell>
          <cell r="L182">
            <v>1.62</v>
          </cell>
          <cell r="M182">
            <v>180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180</v>
          </cell>
        </row>
        <row r="183">
          <cell r="A183" t="str">
            <v>R_1MB</v>
          </cell>
          <cell r="B183">
            <v>2.0099999999999998</v>
          </cell>
          <cell r="C183" t="str">
            <v>T</v>
          </cell>
          <cell r="D183">
            <v>2</v>
          </cell>
          <cell r="E183">
            <v>5</v>
          </cell>
          <cell r="F183">
            <v>3</v>
          </cell>
          <cell r="G183" t="str">
            <v>F</v>
          </cell>
          <cell r="H183">
            <v>2.0099999999999998</v>
          </cell>
          <cell r="I183">
            <v>2.0099999999999998</v>
          </cell>
          <cell r="J183">
            <v>2.0099999999999998</v>
          </cell>
          <cell r="K183">
            <v>2.0099999999999998</v>
          </cell>
          <cell r="L183">
            <v>2.0099999999999998</v>
          </cell>
          <cell r="M183">
            <v>0</v>
          </cell>
          <cell r="N183">
            <v>0</v>
          </cell>
          <cell r="O183">
            <v>180</v>
          </cell>
          <cell r="P183">
            <v>0</v>
          </cell>
          <cell r="Q183">
            <v>0</v>
          </cell>
          <cell r="R183">
            <v>180</v>
          </cell>
        </row>
        <row r="184">
          <cell r="A184" t="str">
            <v>R_2MA</v>
          </cell>
          <cell r="B184">
            <v>2.0099999999999998</v>
          </cell>
          <cell r="C184" t="str">
            <v>T</v>
          </cell>
          <cell r="D184">
            <v>2</v>
          </cell>
          <cell r="E184">
            <v>5</v>
          </cell>
          <cell r="F184">
            <v>3</v>
          </cell>
          <cell r="G184" t="str">
            <v>F</v>
          </cell>
          <cell r="H184">
            <v>2.0099999999999998</v>
          </cell>
          <cell r="I184">
            <v>2.0099999999999998</v>
          </cell>
          <cell r="J184">
            <v>2.0099999999999998</v>
          </cell>
          <cell r="K184">
            <v>2.0099999999999998</v>
          </cell>
          <cell r="L184">
            <v>2.0099999999999998</v>
          </cell>
          <cell r="M184">
            <v>180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180</v>
          </cell>
        </row>
        <row r="185">
          <cell r="A185" t="str">
            <v>R_2MB</v>
          </cell>
          <cell r="B185">
            <v>2.0099999999999998</v>
          </cell>
          <cell r="C185" t="str">
            <v>T</v>
          </cell>
          <cell r="D185">
            <v>2</v>
          </cell>
          <cell r="E185">
            <v>5</v>
          </cell>
          <cell r="F185">
            <v>3</v>
          </cell>
          <cell r="G185" t="str">
            <v>F</v>
          </cell>
          <cell r="H185">
            <v>2.0099999999999998</v>
          </cell>
          <cell r="I185">
            <v>2.0099999999999998</v>
          </cell>
          <cell r="J185">
            <v>2.0099999999999998</v>
          </cell>
          <cell r="K185">
            <v>2.0099999999999998</v>
          </cell>
          <cell r="L185">
            <v>2.0099999999999998</v>
          </cell>
          <cell r="M185">
            <v>0</v>
          </cell>
          <cell r="N185">
            <v>0</v>
          </cell>
          <cell r="O185">
            <v>180</v>
          </cell>
          <cell r="P185">
            <v>0</v>
          </cell>
          <cell r="Q185">
            <v>0</v>
          </cell>
          <cell r="R185">
            <v>180</v>
          </cell>
        </row>
        <row r="186">
          <cell r="A186" t="str">
            <v>R_3MA</v>
          </cell>
          <cell r="B186">
            <v>2.0099999999999998</v>
          </cell>
          <cell r="C186" t="str">
            <v>T</v>
          </cell>
          <cell r="D186">
            <v>2</v>
          </cell>
          <cell r="E186">
            <v>5</v>
          </cell>
          <cell r="F186">
            <v>3</v>
          </cell>
          <cell r="G186" t="str">
            <v>F</v>
          </cell>
          <cell r="H186">
            <v>2.0099999999999998</v>
          </cell>
          <cell r="I186">
            <v>2.0099999999999998</v>
          </cell>
          <cell r="J186">
            <v>2.0099999999999998</v>
          </cell>
          <cell r="K186">
            <v>2.0099999999999998</v>
          </cell>
          <cell r="L186">
            <v>2.0099999999999998</v>
          </cell>
          <cell r="M186">
            <v>180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180</v>
          </cell>
        </row>
        <row r="187">
          <cell r="A187" t="str">
            <v>R_3MB</v>
          </cell>
          <cell r="B187">
            <v>2.0099999999999998</v>
          </cell>
          <cell r="C187" t="str">
            <v>T</v>
          </cell>
          <cell r="D187">
            <v>2</v>
          </cell>
          <cell r="E187">
            <v>5</v>
          </cell>
          <cell r="F187">
            <v>3</v>
          </cell>
          <cell r="G187" t="str">
            <v>F</v>
          </cell>
          <cell r="H187">
            <v>2.0099999999999998</v>
          </cell>
          <cell r="I187">
            <v>2.0099999999999998</v>
          </cell>
          <cell r="J187">
            <v>2.0099999999999998</v>
          </cell>
          <cell r="K187">
            <v>2.0099999999999998</v>
          </cell>
          <cell r="L187">
            <v>2.0099999999999998</v>
          </cell>
          <cell r="M187">
            <v>0</v>
          </cell>
          <cell r="N187">
            <v>0</v>
          </cell>
          <cell r="O187">
            <v>180</v>
          </cell>
          <cell r="P187">
            <v>0</v>
          </cell>
          <cell r="Q187">
            <v>0</v>
          </cell>
          <cell r="R187">
            <v>180</v>
          </cell>
        </row>
        <row r="188">
          <cell r="A188" t="str">
            <v>R_4MA</v>
          </cell>
          <cell r="B188">
            <v>2.0099999999999998</v>
          </cell>
          <cell r="C188" t="str">
            <v>T</v>
          </cell>
          <cell r="D188">
            <v>2</v>
          </cell>
          <cell r="E188">
            <v>5</v>
          </cell>
          <cell r="F188">
            <v>3</v>
          </cell>
          <cell r="G188" t="str">
            <v>F</v>
          </cell>
          <cell r="H188">
            <v>2.0099999999999998</v>
          </cell>
          <cell r="I188">
            <v>2.0099999999999998</v>
          </cell>
          <cell r="J188">
            <v>2.0099999999999998</v>
          </cell>
          <cell r="K188">
            <v>2.0099999999999998</v>
          </cell>
          <cell r="L188">
            <v>2.0099999999999998</v>
          </cell>
          <cell r="M188">
            <v>180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180</v>
          </cell>
        </row>
        <row r="189">
          <cell r="A189" t="str">
            <v>R_4MB</v>
          </cell>
          <cell r="B189">
            <v>2.0099999999999998</v>
          </cell>
          <cell r="C189" t="str">
            <v>T</v>
          </cell>
          <cell r="D189">
            <v>2</v>
          </cell>
          <cell r="E189">
            <v>5</v>
          </cell>
          <cell r="F189">
            <v>3</v>
          </cell>
          <cell r="G189" t="str">
            <v>F</v>
          </cell>
          <cell r="H189">
            <v>2.0099999999999998</v>
          </cell>
          <cell r="I189">
            <v>2.0099999999999998</v>
          </cell>
          <cell r="J189">
            <v>2.0099999999999998</v>
          </cell>
          <cell r="K189">
            <v>2.0099999999999998</v>
          </cell>
          <cell r="L189">
            <v>2.0099999999999998</v>
          </cell>
          <cell r="M189">
            <v>0</v>
          </cell>
          <cell r="N189">
            <v>0</v>
          </cell>
          <cell r="O189">
            <v>180</v>
          </cell>
          <cell r="P189">
            <v>0</v>
          </cell>
          <cell r="Q189">
            <v>0</v>
          </cell>
          <cell r="R189">
            <v>180</v>
          </cell>
        </row>
        <row r="190">
          <cell r="A190" t="str">
            <v>R_5MA</v>
          </cell>
          <cell r="B190">
            <v>1.62</v>
          </cell>
          <cell r="C190" t="str">
            <v>T</v>
          </cell>
          <cell r="D190">
            <v>2</v>
          </cell>
          <cell r="E190">
            <v>5</v>
          </cell>
          <cell r="F190">
            <v>3</v>
          </cell>
          <cell r="G190" t="str">
            <v>F</v>
          </cell>
          <cell r="H190">
            <v>1.62</v>
          </cell>
          <cell r="I190">
            <v>1.62</v>
          </cell>
          <cell r="J190">
            <v>1.62</v>
          </cell>
          <cell r="K190">
            <v>1.62</v>
          </cell>
          <cell r="L190">
            <v>1.62</v>
          </cell>
          <cell r="M190">
            <v>180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180</v>
          </cell>
        </row>
        <row r="191">
          <cell r="A191" t="str">
            <v>R_5MB</v>
          </cell>
          <cell r="B191">
            <v>2.0099999999999998</v>
          </cell>
          <cell r="C191" t="str">
            <v>T</v>
          </cell>
          <cell r="D191">
            <v>2</v>
          </cell>
          <cell r="E191">
            <v>5</v>
          </cell>
          <cell r="F191">
            <v>3</v>
          </cell>
          <cell r="G191" t="str">
            <v>F</v>
          </cell>
          <cell r="H191">
            <v>2.0099999999999998</v>
          </cell>
          <cell r="I191">
            <v>2.0099999999999998</v>
          </cell>
          <cell r="J191">
            <v>2.0099999999999998</v>
          </cell>
          <cell r="K191">
            <v>2.0099999999999998</v>
          </cell>
          <cell r="L191">
            <v>2.0099999999999998</v>
          </cell>
          <cell r="M191">
            <v>0</v>
          </cell>
          <cell r="N191">
            <v>0</v>
          </cell>
          <cell r="O191">
            <v>180</v>
          </cell>
          <cell r="P191">
            <v>0</v>
          </cell>
          <cell r="Q191">
            <v>0</v>
          </cell>
          <cell r="R191">
            <v>180</v>
          </cell>
        </row>
        <row r="192">
          <cell r="A192" t="str">
            <v>R_6MA</v>
          </cell>
          <cell r="B192">
            <v>1.62</v>
          </cell>
          <cell r="C192" t="str">
            <v>T</v>
          </cell>
          <cell r="D192">
            <v>2</v>
          </cell>
          <cell r="E192">
            <v>5</v>
          </cell>
          <cell r="F192">
            <v>3</v>
          </cell>
          <cell r="G192" t="str">
            <v>F</v>
          </cell>
          <cell r="H192">
            <v>1.62</v>
          </cell>
          <cell r="I192">
            <v>1.62</v>
          </cell>
          <cell r="J192">
            <v>1.62</v>
          </cell>
          <cell r="K192">
            <v>1.62</v>
          </cell>
          <cell r="L192">
            <v>1.62</v>
          </cell>
          <cell r="M192">
            <v>180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180</v>
          </cell>
        </row>
        <row r="193">
          <cell r="A193" t="str">
            <v>R_6MB</v>
          </cell>
          <cell r="B193">
            <v>2.0099999999999998</v>
          </cell>
          <cell r="C193" t="str">
            <v>T</v>
          </cell>
          <cell r="D193">
            <v>2</v>
          </cell>
          <cell r="E193">
            <v>5</v>
          </cell>
          <cell r="F193">
            <v>3</v>
          </cell>
          <cell r="G193" t="str">
            <v>F</v>
          </cell>
          <cell r="H193">
            <v>2.0099999999999998</v>
          </cell>
          <cell r="I193">
            <v>2.0099999999999998</v>
          </cell>
          <cell r="J193">
            <v>2.0099999999999998</v>
          </cell>
          <cell r="K193">
            <v>2.0099999999999998</v>
          </cell>
          <cell r="L193">
            <v>2.0099999999999998</v>
          </cell>
          <cell r="M193">
            <v>0</v>
          </cell>
          <cell r="N193">
            <v>0</v>
          </cell>
          <cell r="O193">
            <v>180</v>
          </cell>
          <cell r="P193">
            <v>0</v>
          </cell>
          <cell r="Q193">
            <v>0</v>
          </cell>
          <cell r="R193">
            <v>180</v>
          </cell>
        </row>
        <row r="194">
          <cell r="A194" t="str">
            <v>R_7MA</v>
          </cell>
          <cell r="B194">
            <v>1.62</v>
          </cell>
          <cell r="C194" t="str">
            <v>T</v>
          </cell>
          <cell r="D194">
            <v>2</v>
          </cell>
          <cell r="E194">
            <v>5</v>
          </cell>
          <cell r="F194">
            <v>3</v>
          </cell>
          <cell r="G194" t="str">
            <v>F</v>
          </cell>
          <cell r="H194">
            <v>1.62</v>
          </cell>
          <cell r="I194">
            <v>1.62</v>
          </cell>
          <cell r="J194">
            <v>1.62</v>
          </cell>
          <cell r="K194">
            <v>1.62</v>
          </cell>
          <cell r="L194">
            <v>1.62</v>
          </cell>
          <cell r="M194">
            <v>180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180</v>
          </cell>
        </row>
        <row r="195">
          <cell r="A195" t="str">
            <v>R_7MB</v>
          </cell>
          <cell r="B195">
            <v>2.0099999999999998</v>
          </cell>
          <cell r="C195" t="str">
            <v>T</v>
          </cell>
          <cell r="D195">
            <v>2</v>
          </cell>
          <cell r="E195">
            <v>5</v>
          </cell>
          <cell r="F195">
            <v>3</v>
          </cell>
          <cell r="G195" t="str">
            <v>F</v>
          </cell>
          <cell r="H195">
            <v>2.0099999999999998</v>
          </cell>
          <cell r="I195">
            <v>2.0099999999999998</v>
          </cell>
          <cell r="J195">
            <v>2.0099999999999998</v>
          </cell>
          <cell r="K195">
            <v>2.0099999999999998</v>
          </cell>
          <cell r="L195">
            <v>2.0099999999999998</v>
          </cell>
          <cell r="M195">
            <v>0</v>
          </cell>
          <cell r="N195">
            <v>0</v>
          </cell>
          <cell r="O195">
            <v>180</v>
          </cell>
          <cell r="P195">
            <v>0</v>
          </cell>
          <cell r="Q195">
            <v>0</v>
          </cell>
          <cell r="R195">
            <v>180</v>
          </cell>
        </row>
        <row r="196">
          <cell r="A196" t="str">
            <v>R_8MA</v>
          </cell>
          <cell r="B196">
            <v>1.62</v>
          </cell>
          <cell r="C196" t="str">
            <v>T</v>
          </cell>
          <cell r="D196">
            <v>2</v>
          </cell>
          <cell r="E196">
            <v>5</v>
          </cell>
          <cell r="F196">
            <v>3</v>
          </cell>
          <cell r="G196" t="str">
            <v>F</v>
          </cell>
          <cell r="H196">
            <v>1.62</v>
          </cell>
          <cell r="I196">
            <v>1.62</v>
          </cell>
          <cell r="J196">
            <v>1.62</v>
          </cell>
          <cell r="K196">
            <v>1.62</v>
          </cell>
          <cell r="L196">
            <v>1.62</v>
          </cell>
          <cell r="M196">
            <v>180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180</v>
          </cell>
        </row>
        <row r="197">
          <cell r="A197" t="str">
            <v>R_8MB</v>
          </cell>
          <cell r="B197">
            <v>2.0099999999999998</v>
          </cell>
          <cell r="C197" t="str">
            <v>T</v>
          </cell>
          <cell r="D197">
            <v>2</v>
          </cell>
          <cell r="E197">
            <v>5</v>
          </cell>
          <cell r="F197">
            <v>3</v>
          </cell>
          <cell r="G197" t="str">
            <v>F</v>
          </cell>
          <cell r="H197">
            <v>2.0099999999999998</v>
          </cell>
          <cell r="I197">
            <v>2.0099999999999998</v>
          </cell>
          <cell r="J197">
            <v>2.0099999999999998</v>
          </cell>
          <cell r="K197">
            <v>2.0099999999999998</v>
          </cell>
          <cell r="L197">
            <v>2.0099999999999998</v>
          </cell>
          <cell r="M197">
            <v>0</v>
          </cell>
          <cell r="N197">
            <v>0</v>
          </cell>
          <cell r="O197">
            <v>180</v>
          </cell>
          <cell r="P197">
            <v>0</v>
          </cell>
          <cell r="Q197">
            <v>0</v>
          </cell>
          <cell r="R197">
            <v>180</v>
          </cell>
        </row>
        <row r="198">
          <cell r="A198" t="str">
            <v>R51MA</v>
          </cell>
          <cell r="B198">
            <v>2.0099999999999998</v>
          </cell>
          <cell r="C198" t="str">
            <v>T</v>
          </cell>
          <cell r="D198">
            <v>2</v>
          </cell>
          <cell r="E198">
            <v>5</v>
          </cell>
          <cell r="F198">
            <v>3</v>
          </cell>
          <cell r="G198" t="str">
            <v>F</v>
          </cell>
          <cell r="H198">
            <v>2.0099999999999998</v>
          </cell>
          <cell r="I198">
            <v>2.0099999999999998</v>
          </cell>
          <cell r="J198">
            <v>2.0099999999999998</v>
          </cell>
          <cell r="K198">
            <v>2.0099999999999998</v>
          </cell>
          <cell r="L198">
            <v>2.0099999999999998</v>
          </cell>
          <cell r="M198">
            <v>180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180</v>
          </cell>
        </row>
        <row r="199">
          <cell r="A199" t="str">
            <v>R51MB</v>
          </cell>
          <cell r="B199">
            <v>2.0099999999999998</v>
          </cell>
          <cell r="C199" t="str">
            <v>T</v>
          </cell>
          <cell r="D199">
            <v>2</v>
          </cell>
          <cell r="E199">
            <v>5</v>
          </cell>
          <cell r="F199">
            <v>3</v>
          </cell>
          <cell r="G199" t="str">
            <v>F</v>
          </cell>
          <cell r="H199">
            <v>2.0099999999999998</v>
          </cell>
          <cell r="I199">
            <v>2.0099999999999998</v>
          </cell>
          <cell r="J199">
            <v>2.0099999999999998</v>
          </cell>
          <cell r="K199">
            <v>2.0099999999999998</v>
          </cell>
          <cell r="L199">
            <v>2.0099999999999998</v>
          </cell>
          <cell r="M199">
            <v>0</v>
          </cell>
          <cell r="N199">
            <v>0</v>
          </cell>
          <cell r="O199">
            <v>180</v>
          </cell>
          <cell r="P199">
            <v>0</v>
          </cell>
          <cell r="Q199">
            <v>0</v>
          </cell>
          <cell r="R199">
            <v>180</v>
          </cell>
        </row>
        <row r="200">
          <cell r="A200" t="str">
            <v>RABL</v>
          </cell>
          <cell r="B200">
            <v>2.0099999999999998</v>
          </cell>
          <cell r="C200" t="str">
            <v>F</v>
          </cell>
          <cell r="D200">
            <v>3</v>
          </cell>
          <cell r="E200">
            <v>6</v>
          </cell>
          <cell r="F200">
            <v>5</v>
          </cell>
          <cell r="G200" t="str">
            <v>T</v>
          </cell>
          <cell r="H200">
            <v>2.0099999999999998</v>
          </cell>
          <cell r="I200">
            <v>2.0099999999999998</v>
          </cell>
          <cell r="J200">
            <v>2.0099999999999998</v>
          </cell>
          <cell r="K200">
            <v>2.0099999999999998</v>
          </cell>
          <cell r="L200">
            <v>2.0099999999999998</v>
          </cell>
          <cell r="M200">
            <v>30</v>
          </cell>
          <cell r="N200">
            <v>30</v>
          </cell>
          <cell r="O200">
            <v>30</v>
          </cell>
          <cell r="P200">
            <v>108</v>
          </cell>
          <cell r="Q200">
            <v>90</v>
          </cell>
          <cell r="R200">
            <v>288</v>
          </cell>
        </row>
        <row r="201">
          <cell r="A201" t="str">
            <v>RCFL</v>
          </cell>
          <cell r="B201">
            <v>2.0099999999999998</v>
          </cell>
          <cell r="C201" t="str">
            <v>F</v>
          </cell>
          <cell r="D201">
            <v>3</v>
          </cell>
          <cell r="E201">
            <v>6</v>
          </cell>
          <cell r="F201">
            <v>5</v>
          </cell>
          <cell r="G201" t="str">
            <v>T</v>
          </cell>
          <cell r="H201">
            <v>2.0099999999999998</v>
          </cell>
          <cell r="I201">
            <v>2.0099999999999998</v>
          </cell>
          <cell r="J201">
            <v>2.0099999999999998</v>
          </cell>
          <cell r="K201">
            <v>2.0099999999999998</v>
          </cell>
          <cell r="L201">
            <v>2.0099999999999998</v>
          </cell>
          <cell r="M201">
            <v>90</v>
          </cell>
          <cell r="N201">
            <v>72</v>
          </cell>
          <cell r="O201">
            <v>90</v>
          </cell>
          <cell r="P201">
            <v>0</v>
          </cell>
          <cell r="Q201">
            <v>0</v>
          </cell>
          <cell r="R201">
            <v>252</v>
          </cell>
        </row>
        <row r="202">
          <cell r="A202" t="str">
            <v>RCL_</v>
          </cell>
          <cell r="B202">
            <v>2.0099999999999998</v>
          </cell>
          <cell r="C202" t="str">
            <v>T</v>
          </cell>
          <cell r="D202">
            <v>3</v>
          </cell>
          <cell r="E202">
            <v>6</v>
          </cell>
          <cell r="F202">
            <v>5</v>
          </cell>
          <cell r="G202" t="str">
            <v>T</v>
          </cell>
          <cell r="H202">
            <v>2.0099999999999998</v>
          </cell>
          <cell r="I202">
            <v>2.0099999999999998</v>
          </cell>
          <cell r="J202">
            <v>2.0099999999999998</v>
          </cell>
          <cell r="K202">
            <v>2.0099999999999998</v>
          </cell>
          <cell r="L202">
            <v>2.0099999999999998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A203" t="str">
            <v>RDIL</v>
          </cell>
          <cell r="B203">
            <v>2.0099999999999998</v>
          </cell>
          <cell r="C203" t="str">
            <v>F</v>
          </cell>
          <cell r="D203">
            <v>3</v>
          </cell>
          <cell r="E203">
            <v>6</v>
          </cell>
          <cell r="F203">
            <v>5</v>
          </cell>
          <cell r="G203" t="str">
            <v>T</v>
          </cell>
          <cell r="H203">
            <v>2.0099999999999998</v>
          </cell>
          <cell r="I203">
            <v>2.0099999999999998</v>
          </cell>
          <cell r="J203">
            <v>2.0099999999999998</v>
          </cell>
          <cell r="K203">
            <v>2.0099999999999998</v>
          </cell>
          <cell r="L203">
            <v>2.0099999999999998</v>
          </cell>
          <cell r="M203">
            <v>45</v>
          </cell>
          <cell r="N203">
            <v>60</v>
          </cell>
          <cell r="O203">
            <v>60</v>
          </cell>
          <cell r="P203">
            <v>0</v>
          </cell>
          <cell r="Q203">
            <v>0</v>
          </cell>
          <cell r="R203">
            <v>165</v>
          </cell>
        </row>
        <row r="204">
          <cell r="A204" t="str">
            <v>REGA</v>
          </cell>
          <cell r="B204">
            <v>1</v>
          </cell>
          <cell r="C204" t="str">
            <v>F</v>
          </cell>
          <cell r="D204">
            <v>2</v>
          </cell>
          <cell r="E204">
            <v>14</v>
          </cell>
          <cell r="F204">
            <v>6</v>
          </cell>
          <cell r="G204" t="str">
            <v>F</v>
          </cell>
          <cell r="H204">
            <v>1</v>
          </cell>
          <cell r="I204">
            <v>2.0099999999999998</v>
          </cell>
          <cell r="J204">
            <v>2.0099999999999998</v>
          </cell>
          <cell r="K204">
            <v>2.0099999999999998</v>
          </cell>
          <cell r="L204">
            <v>2.0099999999999998</v>
          </cell>
          <cell r="M204">
            <v>180</v>
          </cell>
          <cell r="N204">
            <v>0</v>
          </cell>
          <cell r="O204">
            <v>180</v>
          </cell>
          <cell r="P204">
            <v>120</v>
          </cell>
          <cell r="Q204">
            <v>0</v>
          </cell>
          <cell r="R204">
            <v>480</v>
          </cell>
        </row>
        <row r="205">
          <cell r="A205" t="str">
            <v>REGX</v>
          </cell>
          <cell r="B205">
            <v>1</v>
          </cell>
          <cell r="C205" t="str">
            <v>F</v>
          </cell>
          <cell r="D205">
            <v>2</v>
          </cell>
          <cell r="E205">
            <v>14</v>
          </cell>
          <cell r="F205">
            <v>1</v>
          </cell>
          <cell r="G205" t="str">
            <v>F</v>
          </cell>
          <cell r="H205">
            <v>1</v>
          </cell>
          <cell r="I205">
            <v>2.0099999999999998</v>
          </cell>
          <cell r="J205">
            <v>2.0099999999999998</v>
          </cell>
          <cell r="K205">
            <v>2.0099999999999998</v>
          </cell>
          <cell r="L205">
            <v>2.0099999999999998</v>
          </cell>
          <cell r="M205">
            <v>60</v>
          </cell>
          <cell r="N205">
            <v>90</v>
          </cell>
          <cell r="O205">
            <v>60</v>
          </cell>
          <cell r="P205">
            <v>120</v>
          </cell>
          <cell r="Q205">
            <v>180</v>
          </cell>
          <cell r="R205">
            <v>510</v>
          </cell>
        </row>
        <row r="206">
          <cell r="A206" t="str">
            <v>REL_</v>
          </cell>
          <cell r="B206">
            <v>2.0099999999999998</v>
          </cell>
          <cell r="C206" t="str">
            <v>T</v>
          </cell>
          <cell r="D206">
            <v>3</v>
          </cell>
          <cell r="E206">
            <v>6</v>
          </cell>
          <cell r="F206">
            <v>5</v>
          </cell>
          <cell r="G206" t="str">
            <v>T</v>
          </cell>
          <cell r="H206">
            <v>2.0099999999999998</v>
          </cell>
          <cell r="I206">
            <v>2.0099999999999998</v>
          </cell>
          <cell r="J206">
            <v>2.0099999999999998</v>
          </cell>
          <cell r="K206">
            <v>2.0099999999999998</v>
          </cell>
          <cell r="L206">
            <v>2.0099999999999998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A207" t="str">
            <v>RFL_</v>
          </cell>
          <cell r="B207">
            <v>2.0099999999999998</v>
          </cell>
          <cell r="C207" t="str">
            <v>T</v>
          </cell>
          <cell r="D207">
            <v>3</v>
          </cell>
          <cell r="E207">
            <v>6</v>
          </cell>
          <cell r="F207">
            <v>5</v>
          </cell>
          <cell r="G207" t="str">
            <v>T</v>
          </cell>
          <cell r="H207">
            <v>2.0099999999999998</v>
          </cell>
          <cell r="I207">
            <v>2.0099999999999998</v>
          </cell>
          <cell r="J207">
            <v>2.0099999999999998</v>
          </cell>
          <cell r="K207">
            <v>2.0099999999999998</v>
          </cell>
          <cell r="L207">
            <v>2.0099999999999998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A208" t="str">
            <v>RGELA</v>
          </cell>
          <cell r="B208">
            <v>2.0099999999999998</v>
          </cell>
          <cell r="C208" t="str">
            <v>T</v>
          </cell>
          <cell r="D208">
            <v>3</v>
          </cell>
          <cell r="E208">
            <v>6</v>
          </cell>
          <cell r="F208">
            <v>5</v>
          </cell>
          <cell r="G208" t="str">
            <v>T</v>
          </cell>
          <cell r="H208">
            <v>2.0099999999999998</v>
          </cell>
          <cell r="I208">
            <v>2.0099999999999998</v>
          </cell>
          <cell r="J208">
            <v>2.0099999999999998</v>
          </cell>
          <cell r="K208">
            <v>2.0099999999999998</v>
          </cell>
          <cell r="L208">
            <v>2.0099999999999998</v>
          </cell>
          <cell r="M208">
            <v>90</v>
          </cell>
          <cell r="N208">
            <v>72</v>
          </cell>
          <cell r="O208">
            <v>90</v>
          </cell>
          <cell r="P208">
            <v>0</v>
          </cell>
          <cell r="Q208">
            <v>0</v>
          </cell>
          <cell r="R208">
            <v>252</v>
          </cell>
        </row>
        <row r="209">
          <cell r="A209" t="str">
            <v>RGELB</v>
          </cell>
          <cell r="B209">
            <v>2.0099999999999998</v>
          </cell>
          <cell r="C209" t="str">
            <v>T</v>
          </cell>
          <cell r="D209">
            <v>3</v>
          </cell>
          <cell r="E209">
            <v>6</v>
          </cell>
          <cell r="F209">
            <v>5</v>
          </cell>
          <cell r="G209" t="str">
            <v>T</v>
          </cell>
          <cell r="H209">
            <v>2.0099999999999998</v>
          </cell>
          <cell r="I209">
            <v>2.0099999999999998</v>
          </cell>
          <cell r="J209">
            <v>2.0099999999999998</v>
          </cell>
          <cell r="K209">
            <v>2.0099999999999998</v>
          </cell>
          <cell r="L209">
            <v>2.0099999999999998</v>
          </cell>
          <cell r="M209">
            <v>90</v>
          </cell>
          <cell r="N209">
            <v>72</v>
          </cell>
          <cell r="O209">
            <v>90</v>
          </cell>
          <cell r="P209">
            <v>0</v>
          </cell>
          <cell r="Q209">
            <v>0</v>
          </cell>
          <cell r="R209">
            <v>252</v>
          </cell>
        </row>
        <row r="210">
          <cell r="A210" t="str">
            <v>RGL_</v>
          </cell>
          <cell r="B210">
            <v>2.0099999999999998</v>
          </cell>
          <cell r="C210" t="str">
            <v>T</v>
          </cell>
          <cell r="D210">
            <v>3</v>
          </cell>
          <cell r="E210">
            <v>6</v>
          </cell>
          <cell r="F210">
            <v>5</v>
          </cell>
          <cell r="G210" t="str">
            <v>F</v>
          </cell>
          <cell r="H210">
            <v>2.0099999999999998</v>
          </cell>
          <cell r="I210">
            <v>2.0099999999999998</v>
          </cell>
          <cell r="J210">
            <v>2.0099999999999998</v>
          </cell>
          <cell r="K210">
            <v>2.0099999999999998</v>
          </cell>
          <cell r="L210">
            <v>2.0099999999999998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</row>
        <row r="211">
          <cell r="A211" t="str">
            <v>RHL_</v>
          </cell>
          <cell r="B211">
            <v>2.0099999999999998</v>
          </cell>
          <cell r="C211" t="str">
            <v>F</v>
          </cell>
          <cell r="D211">
            <v>3</v>
          </cell>
          <cell r="E211">
            <v>6</v>
          </cell>
          <cell r="F211">
            <v>5</v>
          </cell>
          <cell r="G211" t="str">
            <v>F</v>
          </cell>
          <cell r="H211">
            <v>2.0099999999999998</v>
          </cell>
          <cell r="I211">
            <v>2.0099999999999998</v>
          </cell>
          <cell r="J211">
            <v>2.0099999999999998</v>
          </cell>
          <cell r="K211">
            <v>2.0099999999999998</v>
          </cell>
          <cell r="L211">
            <v>2.0099999999999998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</row>
        <row r="212">
          <cell r="A212" t="str">
            <v>RJL_</v>
          </cell>
          <cell r="B212">
            <v>2.0099999999999998</v>
          </cell>
          <cell r="C212" t="str">
            <v>F</v>
          </cell>
          <cell r="D212">
            <v>3</v>
          </cell>
          <cell r="E212">
            <v>6</v>
          </cell>
          <cell r="F212">
            <v>5</v>
          </cell>
          <cell r="G212" t="str">
            <v>F</v>
          </cell>
          <cell r="H212">
            <v>2.0099999999999998</v>
          </cell>
          <cell r="I212">
            <v>2.0099999999999998</v>
          </cell>
          <cell r="J212">
            <v>2.0099999999999998</v>
          </cell>
          <cell r="K212">
            <v>2.0099999999999998</v>
          </cell>
          <cell r="L212">
            <v>2.0099999999999998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A213" t="str">
            <v>RKL_</v>
          </cell>
          <cell r="B213">
            <v>2.0099999999999998</v>
          </cell>
          <cell r="C213" t="str">
            <v>F</v>
          </cell>
          <cell r="D213">
            <v>3</v>
          </cell>
          <cell r="E213">
            <v>6</v>
          </cell>
          <cell r="F213">
            <v>5</v>
          </cell>
          <cell r="G213" t="str">
            <v>F</v>
          </cell>
          <cell r="H213">
            <v>2.0099999999999998</v>
          </cell>
          <cell r="I213">
            <v>2.0099999999999998</v>
          </cell>
          <cell r="J213">
            <v>2.0099999999999998</v>
          </cell>
          <cell r="K213">
            <v>2.0099999999999998</v>
          </cell>
          <cell r="L213">
            <v>2.0099999999999998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A214" t="str">
            <v>RLL_</v>
          </cell>
          <cell r="B214">
            <v>2.0099999999999998</v>
          </cell>
          <cell r="C214" t="str">
            <v>T</v>
          </cell>
          <cell r="D214">
            <v>3</v>
          </cell>
          <cell r="E214">
            <v>6</v>
          </cell>
          <cell r="F214">
            <v>5</v>
          </cell>
          <cell r="G214" t="str">
            <v>T</v>
          </cell>
          <cell r="H214">
            <v>2.0099999999999998</v>
          </cell>
          <cell r="I214">
            <v>2.0099999999999998</v>
          </cell>
          <cell r="J214">
            <v>2.0099999999999998</v>
          </cell>
          <cell r="K214">
            <v>2.0099999999999998</v>
          </cell>
          <cell r="L214">
            <v>2.0099999999999998</v>
          </cell>
          <cell r="M214">
            <v>60</v>
          </cell>
          <cell r="N214">
            <v>72</v>
          </cell>
          <cell r="O214">
            <v>60</v>
          </cell>
          <cell r="P214">
            <v>0</v>
          </cell>
          <cell r="Q214">
            <v>0</v>
          </cell>
          <cell r="R214">
            <v>192</v>
          </cell>
        </row>
        <row r="215">
          <cell r="A215" t="str">
            <v>RM2L</v>
          </cell>
          <cell r="B215">
            <v>2.0099999999999998</v>
          </cell>
          <cell r="C215" t="str">
            <v>F</v>
          </cell>
          <cell r="D215">
            <v>3</v>
          </cell>
          <cell r="E215">
            <v>6</v>
          </cell>
          <cell r="F215">
            <v>5</v>
          </cell>
          <cell r="G215" t="str">
            <v>F</v>
          </cell>
          <cell r="H215">
            <v>2.0099999999999998</v>
          </cell>
          <cell r="I215">
            <v>2.0099999999999998</v>
          </cell>
          <cell r="J215">
            <v>2.0099999999999998</v>
          </cell>
          <cell r="K215">
            <v>2.0099999999999998</v>
          </cell>
          <cell r="L215">
            <v>2.0099999999999998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</row>
        <row r="216">
          <cell r="A216" t="str">
            <v>RML_</v>
          </cell>
          <cell r="B216">
            <v>2.0099999999999998</v>
          </cell>
          <cell r="C216" t="str">
            <v>F</v>
          </cell>
          <cell r="D216">
            <v>3</v>
          </cell>
          <cell r="E216">
            <v>6</v>
          </cell>
          <cell r="F216">
            <v>5</v>
          </cell>
          <cell r="G216" t="str">
            <v>F</v>
          </cell>
          <cell r="H216">
            <v>2.0099999999999998</v>
          </cell>
          <cell r="I216">
            <v>2.0099999999999998</v>
          </cell>
          <cell r="J216">
            <v>2.0099999999999998</v>
          </cell>
          <cell r="K216">
            <v>2.0099999999999998</v>
          </cell>
          <cell r="L216">
            <v>2.0099999999999998</v>
          </cell>
          <cell r="M216">
            <v>60</v>
          </cell>
          <cell r="N216">
            <v>60</v>
          </cell>
          <cell r="O216">
            <v>60</v>
          </cell>
          <cell r="P216">
            <v>108</v>
          </cell>
          <cell r="Q216">
            <v>90</v>
          </cell>
          <cell r="R216">
            <v>378</v>
          </cell>
        </row>
        <row r="217">
          <cell r="A217" t="str">
            <v>RRL_</v>
          </cell>
          <cell r="B217">
            <v>2.0099999999999998</v>
          </cell>
          <cell r="C217" t="str">
            <v>T</v>
          </cell>
          <cell r="D217">
            <v>3</v>
          </cell>
          <cell r="E217">
            <v>6</v>
          </cell>
          <cell r="F217">
            <v>5</v>
          </cell>
          <cell r="G217" t="str">
            <v>F</v>
          </cell>
          <cell r="H217">
            <v>2.0099999999999998</v>
          </cell>
          <cell r="I217">
            <v>2.0099999999999998</v>
          </cell>
          <cell r="J217">
            <v>2.0099999999999998</v>
          </cell>
          <cell r="K217">
            <v>2.0099999999999998</v>
          </cell>
          <cell r="L217">
            <v>2.0099999999999998</v>
          </cell>
          <cell r="M217">
            <v>90</v>
          </cell>
          <cell r="N217">
            <v>0</v>
          </cell>
          <cell r="O217">
            <v>90</v>
          </cell>
          <cell r="P217">
            <v>0</v>
          </cell>
          <cell r="Q217">
            <v>0</v>
          </cell>
          <cell r="R217">
            <v>180</v>
          </cell>
        </row>
        <row r="218">
          <cell r="A218" t="str">
            <v>RS2LA</v>
          </cell>
          <cell r="B218">
            <v>2.0099999999999998</v>
          </cell>
          <cell r="C218" t="str">
            <v>T</v>
          </cell>
          <cell r="D218">
            <v>3</v>
          </cell>
          <cell r="E218">
            <v>6</v>
          </cell>
          <cell r="F218">
            <v>5</v>
          </cell>
          <cell r="G218" t="str">
            <v>T</v>
          </cell>
          <cell r="H218">
            <v>2.0099999999999998</v>
          </cell>
          <cell r="I218">
            <v>2.0099999999999998</v>
          </cell>
          <cell r="J218">
            <v>2.0099999999999998</v>
          </cell>
          <cell r="K218">
            <v>2.0099999999999998</v>
          </cell>
          <cell r="L218">
            <v>2.0099999999999998</v>
          </cell>
          <cell r="M218">
            <v>90</v>
          </cell>
          <cell r="N218">
            <v>72</v>
          </cell>
          <cell r="O218">
            <v>90</v>
          </cell>
          <cell r="P218">
            <v>0</v>
          </cell>
          <cell r="Q218">
            <v>0</v>
          </cell>
          <cell r="R218">
            <v>252</v>
          </cell>
        </row>
        <row r="219">
          <cell r="A219" t="str">
            <v>RS2LB</v>
          </cell>
          <cell r="B219">
            <v>2.0099999999999998</v>
          </cell>
          <cell r="C219" t="str">
            <v>T</v>
          </cell>
          <cell r="D219">
            <v>3</v>
          </cell>
          <cell r="E219">
            <v>6</v>
          </cell>
          <cell r="F219">
            <v>5</v>
          </cell>
          <cell r="G219" t="str">
            <v>T</v>
          </cell>
          <cell r="H219">
            <v>2.0099999999999998</v>
          </cell>
          <cell r="I219">
            <v>2.0099999999999998</v>
          </cell>
          <cell r="J219">
            <v>2.0099999999999998</v>
          </cell>
          <cell r="K219">
            <v>2.0099999999999998</v>
          </cell>
          <cell r="L219">
            <v>2.0099999999999998</v>
          </cell>
          <cell r="M219">
            <v>90</v>
          </cell>
          <cell r="N219">
            <v>72</v>
          </cell>
          <cell r="O219">
            <v>90</v>
          </cell>
          <cell r="P219">
            <v>0</v>
          </cell>
          <cell r="Q219">
            <v>0</v>
          </cell>
          <cell r="R219">
            <v>252</v>
          </cell>
        </row>
        <row r="220">
          <cell r="A220" t="str">
            <v>RSL_A</v>
          </cell>
          <cell r="B220">
            <v>2.0099999999999998</v>
          </cell>
          <cell r="C220" t="str">
            <v>T</v>
          </cell>
          <cell r="D220">
            <v>3</v>
          </cell>
          <cell r="E220">
            <v>6</v>
          </cell>
          <cell r="F220">
            <v>5</v>
          </cell>
          <cell r="G220" t="str">
            <v>F</v>
          </cell>
          <cell r="H220">
            <v>2.0099999999999998</v>
          </cell>
          <cell r="I220">
            <v>2.0099999999999998</v>
          </cell>
          <cell r="J220">
            <v>2.0099999999999998</v>
          </cell>
          <cell r="K220">
            <v>2.0099999999999998</v>
          </cell>
          <cell r="L220">
            <v>2.0099999999999998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A221" t="str">
            <v>RSL_B</v>
          </cell>
          <cell r="B221">
            <v>2.0099999999999998</v>
          </cell>
          <cell r="C221" t="str">
            <v>T</v>
          </cell>
          <cell r="D221">
            <v>3</v>
          </cell>
          <cell r="E221">
            <v>6</v>
          </cell>
          <cell r="F221">
            <v>5</v>
          </cell>
          <cell r="G221" t="str">
            <v>F</v>
          </cell>
          <cell r="H221">
            <v>2.0099999999999998</v>
          </cell>
          <cell r="I221">
            <v>2.0099999999999998</v>
          </cell>
          <cell r="J221">
            <v>2.0099999999999998</v>
          </cell>
          <cell r="K221">
            <v>2.0099999999999998</v>
          </cell>
          <cell r="L221">
            <v>2.0099999999999998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A222" t="str">
            <v>S001</v>
          </cell>
          <cell r="B222">
            <v>2.0099999999999998</v>
          </cell>
          <cell r="C222" t="str">
            <v>F</v>
          </cell>
          <cell r="D222">
            <v>3</v>
          </cell>
          <cell r="E222">
            <v>8</v>
          </cell>
          <cell r="F222">
            <v>5</v>
          </cell>
          <cell r="G222" t="str">
            <v>F</v>
          </cell>
          <cell r="H222">
            <v>2.0099999999999998</v>
          </cell>
          <cell r="I222">
            <v>2.0099999999999998</v>
          </cell>
          <cell r="J222">
            <v>2.0099999999999998</v>
          </cell>
          <cell r="K222">
            <v>2.0099999999999998</v>
          </cell>
          <cell r="L222">
            <v>2.0099999999999998</v>
          </cell>
          <cell r="M222">
            <v>30</v>
          </cell>
          <cell r="N222">
            <v>30</v>
          </cell>
          <cell r="O222">
            <v>30</v>
          </cell>
          <cell r="P222">
            <v>0</v>
          </cell>
          <cell r="Q222">
            <v>0</v>
          </cell>
          <cell r="R222">
            <v>90</v>
          </cell>
        </row>
        <row r="223">
          <cell r="A223" t="str">
            <v>S002</v>
          </cell>
          <cell r="B223">
            <v>2.0099999999999998</v>
          </cell>
          <cell r="C223" t="str">
            <v>F</v>
          </cell>
          <cell r="D223">
            <v>3</v>
          </cell>
          <cell r="E223">
            <v>8</v>
          </cell>
          <cell r="F223">
            <v>5</v>
          </cell>
          <cell r="G223" t="str">
            <v>T</v>
          </cell>
          <cell r="H223">
            <v>2.0099999999999998</v>
          </cell>
          <cell r="I223">
            <v>2.0099999999999998</v>
          </cell>
          <cell r="J223">
            <v>2.0099999999999998</v>
          </cell>
          <cell r="K223">
            <v>2.0099999999999998</v>
          </cell>
          <cell r="L223">
            <v>2.0099999999999998</v>
          </cell>
          <cell r="M223">
            <v>30</v>
          </cell>
          <cell r="N223">
            <v>30</v>
          </cell>
          <cell r="O223">
            <v>30</v>
          </cell>
          <cell r="P223">
            <v>0</v>
          </cell>
          <cell r="Q223">
            <v>0</v>
          </cell>
          <cell r="R223">
            <v>90</v>
          </cell>
        </row>
        <row r="224">
          <cell r="A224" t="str">
            <v>S003</v>
          </cell>
          <cell r="B224">
            <v>2.0099999999999998</v>
          </cell>
          <cell r="C224" t="str">
            <v>F</v>
          </cell>
          <cell r="D224">
            <v>3</v>
          </cell>
          <cell r="E224">
            <v>8</v>
          </cell>
          <cell r="F224">
            <v>5</v>
          </cell>
          <cell r="G224" t="str">
            <v>F</v>
          </cell>
          <cell r="H224">
            <v>2.0099999999999998</v>
          </cell>
          <cell r="I224">
            <v>2.0099999999999998</v>
          </cell>
          <cell r="J224">
            <v>2.0099999999999998</v>
          </cell>
          <cell r="K224">
            <v>2.0099999999999998</v>
          </cell>
          <cell r="L224">
            <v>2.0099999999999998</v>
          </cell>
          <cell r="M224">
            <v>30</v>
          </cell>
          <cell r="N224">
            <v>30</v>
          </cell>
          <cell r="O224">
            <v>30</v>
          </cell>
          <cell r="P224">
            <v>0</v>
          </cell>
          <cell r="Q224">
            <v>0</v>
          </cell>
          <cell r="R224">
            <v>90</v>
          </cell>
        </row>
        <row r="225">
          <cell r="A225" t="str">
            <v>S004</v>
          </cell>
          <cell r="B225">
            <v>2.0099999999999998</v>
          </cell>
          <cell r="C225" t="str">
            <v>F</v>
          </cell>
          <cell r="D225">
            <v>3</v>
          </cell>
          <cell r="E225">
            <v>8</v>
          </cell>
          <cell r="F225">
            <v>5</v>
          </cell>
          <cell r="G225" t="str">
            <v>T</v>
          </cell>
          <cell r="H225">
            <v>2.0099999999999998</v>
          </cell>
          <cell r="I225">
            <v>2.0099999999999998</v>
          </cell>
          <cell r="J225">
            <v>2.0099999999999998</v>
          </cell>
          <cell r="K225">
            <v>2.0099999999999998</v>
          </cell>
          <cell r="L225">
            <v>2.0099999999999998</v>
          </cell>
          <cell r="M225">
            <v>60</v>
          </cell>
          <cell r="N225">
            <v>60</v>
          </cell>
          <cell r="O225">
            <v>60</v>
          </cell>
          <cell r="P225">
            <v>0</v>
          </cell>
          <cell r="Q225">
            <v>0</v>
          </cell>
          <cell r="R225">
            <v>180</v>
          </cell>
        </row>
        <row r="226">
          <cell r="A226" t="str">
            <v>S005</v>
          </cell>
          <cell r="B226">
            <v>2.0099999999999998</v>
          </cell>
          <cell r="C226" t="str">
            <v>T</v>
          </cell>
          <cell r="D226">
            <v>3</v>
          </cell>
          <cell r="E226">
            <v>8</v>
          </cell>
          <cell r="F226">
            <v>5</v>
          </cell>
          <cell r="G226" t="str">
            <v>F</v>
          </cell>
          <cell r="H226">
            <v>2.0099999999999998</v>
          </cell>
          <cell r="I226">
            <v>2.0099999999999998</v>
          </cell>
          <cell r="J226">
            <v>2.0099999999999998</v>
          </cell>
          <cell r="K226">
            <v>2.0099999999999998</v>
          </cell>
          <cell r="L226">
            <v>2.0099999999999998</v>
          </cell>
          <cell r="M226">
            <v>60</v>
          </cell>
          <cell r="N226">
            <v>60</v>
          </cell>
          <cell r="O226">
            <v>60</v>
          </cell>
          <cell r="P226">
            <v>0</v>
          </cell>
          <cell r="Q226">
            <v>0</v>
          </cell>
          <cell r="R226">
            <v>180</v>
          </cell>
        </row>
        <row r="227">
          <cell r="A227" t="str">
            <v>S006</v>
          </cell>
          <cell r="B227">
            <v>2.0099999999999998</v>
          </cell>
          <cell r="C227" t="str">
            <v>T</v>
          </cell>
          <cell r="D227">
            <v>3</v>
          </cell>
          <cell r="E227">
            <v>8</v>
          </cell>
          <cell r="F227">
            <v>5</v>
          </cell>
          <cell r="G227" t="str">
            <v>F</v>
          </cell>
          <cell r="H227">
            <v>2.0099999999999998</v>
          </cell>
          <cell r="I227">
            <v>2.0099999999999998</v>
          </cell>
          <cell r="J227">
            <v>2.0099999999999998</v>
          </cell>
          <cell r="K227">
            <v>2.0099999999999998</v>
          </cell>
          <cell r="L227">
            <v>2.0099999999999998</v>
          </cell>
          <cell r="M227">
            <v>80</v>
          </cell>
          <cell r="N227">
            <v>60</v>
          </cell>
          <cell r="O227">
            <v>60</v>
          </cell>
          <cell r="P227">
            <v>0</v>
          </cell>
          <cell r="Q227">
            <v>0</v>
          </cell>
          <cell r="R227">
            <v>200</v>
          </cell>
        </row>
        <row r="228">
          <cell r="A228" t="str">
            <v>S70MA</v>
          </cell>
          <cell r="B228">
            <v>1.62</v>
          </cell>
          <cell r="C228" t="str">
            <v>T</v>
          </cell>
          <cell r="D228">
            <v>2</v>
          </cell>
          <cell r="E228">
            <v>7</v>
          </cell>
          <cell r="F228">
            <v>3</v>
          </cell>
          <cell r="G228" t="str">
            <v>F</v>
          </cell>
          <cell r="H228">
            <v>1.62</v>
          </cell>
          <cell r="I228">
            <v>1.62</v>
          </cell>
          <cell r="J228">
            <v>1.62</v>
          </cell>
          <cell r="K228">
            <v>1.62</v>
          </cell>
          <cell r="L228">
            <v>1.62</v>
          </cell>
          <cell r="M228">
            <v>60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60</v>
          </cell>
        </row>
        <row r="229">
          <cell r="A229" t="str">
            <v>S70MB</v>
          </cell>
          <cell r="B229">
            <v>1.62</v>
          </cell>
          <cell r="C229" t="str">
            <v>T</v>
          </cell>
          <cell r="D229">
            <v>2</v>
          </cell>
          <cell r="E229">
            <v>7</v>
          </cell>
          <cell r="F229">
            <v>3</v>
          </cell>
          <cell r="G229" t="str">
            <v>F</v>
          </cell>
          <cell r="H229">
            <v>1.62</v>
          </cell>
          <cell r="I229">
            <v>1.62</v>
          </cell>
          <cell r="J229">
            <v>1.62</v>
          </cell>
          <cell r="K229">
            <v>1.62</v>
          </cell>
          <cell r="L229">
            <v>1.62</v>
          </cell>
          <cell r="M229">
            <v>0</v>
          </cell>
          <cell r="N229">
            <v>0</v>
          </cell>
          <cell r="O229">
            <v>60</v>
          </cell>
          <cell r="P229">
            <v>0</v>
          </cell>
          <cell r="Q229">
            <v>0</v>
          </cell>
          <cell r="R229">
            <v>60</v>
          </cell>
        </row>
        <row r="230">
          <cell r="A230" t="str">
            <v>S99MA</v>
          </cell>
          <cell r="B230">
            <v>1.62</v>
          </cell>
          <cell r="C230" t="str">
            <v>T</v>
          </cell>
          <cell r="D230">
            <v>2</v>
          </cell>
          <cell r="E230">
            <v>7</v>
          </cell>
          <cell r="F230">
            <v>3</v>
          </cell>
          <cell r="G230" t="str">
            <v>F</v>
          </cell>
          <cell r="H230">
            <v>1.62</v>
          </cell>
          <cell r="I230">
            <v>1.62</v>
          </cell>
          <cell r="J230">
            <v>1.62</v>
          </cell>
          <cell r="K230">
            <v>1.62</v>
          </cell>
          <cell r="L230">
            <v>1.62</v>
          </cell>
          <cell r="M230">
            <v>30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30</v>
          </cell>
        </row>
        <row r="231">
          <cell r="A231" t="str">
            <v>S99MB</v>
          </cell>
          <cell r="B231">
            <v>2.0099999999999998</v>
          </cell>
          <cell r="C231" t="str">
            <v>T</v>
          </cell>
          <cell r="D231">
            <v>2</v>
          </cell>
          <cell r="E231">
            <v>7</v>
          </cell>
          <cell r="F231">
            <v>3</v>
          </cell>
          <cell r="G231" t="str">
            <v>F</v>
          </cell>
          <cell r="H231">
            <v>2.0099999999999998</v>
          </cell>
          <cell r="I231">
            <v>2.0099999999999998</v>
          </cell>
          <cell r="J231">
            <v>2.0099999999999998</v>
          </cell>
          <cell r="K231">
            <v>2.0099999999999998</v>
          </cell>
          <cell r="L231">
            <v>2.0099999999999998</v>
          </cell>
          <cell r="M231">
            <v>0</v>
          </cell>
          <cell r="N231">
            <v>0</v>
          </cell>
          <cell r="O231">
            <v>30</v>
          </cell>
          <cell r="P231">
            <v>0</v>
          </cell>
          <cell r="Q231">
            <v>0</v>
          </cell>
          <cell r="R231">
            <v>30</v>
          </cell>
        </row>
        <row r="232">
          <cell r="A232" t="str">
            <v>SMDM</v>
          </cell>
          <cell r="B232">
            <v>1.62</v>
          </cell>
          <cell r="C232" t="str">
            <v>F</v>
          </cell>
          <cell r="D232">
            <v>2</v>
          </cell>
          <cell r="E232">
            <v>7</v>
          </cell>
          <cell r="F232">
            <v>3</v>
          </cell>
          <cell r="G232" t="str">
            <v>F</v>
          </cell>
          <cell r="H232">
            <v>1.62</v>
          </cell>
          <cell r="I232">
            <v>1.62</v>
          </cell>
          <cell r="J232">
            <v>1.62</v>
          </cell>
          <cell r="K232">
            <v>1.62</v>
          </cell>
          <cell r="L232">
            <v>1.62</v>
          </cell>
          <cell r="M232">
            <v>240</v>
          </cell>
          <cell r="N232">
            <v>180</v>
          </cell>
          <cell r="O232">
            <v>0</v>
          </cell>
          <cell r="P232">
            <v>0</v>
          </cell>
          <cell r="Q232">
            <v>0</v>
          </cell>
          <cell r="R232">
            <v>420</v>
          </cell>
        </row>
        <row r="233">
          <cell r="A233" t="str">
            <v>T001</v>
          </cell>
          <cell r="B233">
            <v>2.0099999999999998</v>
          </cell>
          <cell r="C233" t="str">
            <v>F</v>
          </cell>
          <cell r="D233">
            <v>3</v>
          </cell>
          <cell r="E233">
            <v>15</v>
          </cell>
          <cell r="F233">
            <v>2</v>
          </cell>
          <cell r="G233" t="str">
            <v>F</v>
          </cell>
          <cell r="H233">
            <v>2.0099999999999998</v>
          </cell>
          <cell r="I233">
            <v>2.0099999999999998</v>
          </cell>
          <cell r="J233">
            <v>2.0099999999999998</v>
          </cell>
          <cell r="K233">
            <v>2.0099999999999998</v>
          </cell>
          <cell r="L233">
            <v>2.0099999999999998</v>
          </cell>
          <cell r="M233">
            <v>180</v>
          </cell>
          <cell r="N233">
            <v>180</v>
          </cell>
          <cell r="O233">
            <v>180</v>
          </cell>
          <cell r="P233">
            <v>120</v>
          </cell>
          <cell r="Q233">
            <v>0</v>
          </cell>
          <cell r="R233">
            <v>660</v>
          </cell>
        </row>
        <row r="234">
          <cell r="A234" t="str">
            <v>T002A</v>
          </cell>
          <cell r="B234">
            <v>2.0099999999999998</v>
          </cell>
          <cell r="C234" t="str">
            <v>T</v>
          </cell>
          <cell r="D234">
            <v>3</v>
          </cell>
          <cell r="E234">
            <v>15</v>
          </cell>
          <cell r="F234">
            <v>3</v>
          </cell>
          <cell r="G234" t="str">
            <v>F</v>
          </cell>
          <cell r="H234">
            <v>2.0099999999999998</v>
          </cell>
          <cell r="I234">
            <v>2.0099999999999998</v>
          </cell>
          <cell r="J234">
            <v>2.0099999999999998</v>
          </cell>
          <cell r="K234">
            <v>2.0099999999999998</v>
          </cell>
          <cell r="L234">
            <v>2.0099999999999998</v>
          </cell>
          <cell r="M234">
            <v>60</v>
          </cell>
          <cell r="N234">
            <v>60</v>
          </cell>
          <cell r="O234">
            <v>60</v>
          </cell>
          <cell r="P234">
            <v>120</v>
          </cell>
          <cell r="Q234">
            <v>0</v>
          </cell>
          <cell r="R234">
            <v>300</v>
          </cell>
        </row>
        <row r="235">
          <cell r="A235" t="str">
            <v>T002B</v>
          </cell>
          <cell r="B235">
            <v>2.0099999999999998</v>
          </cell>
          <cell r="C235" t="str">
            <v>T</v>
          </cell>
          <cell r="D235">
            <v>3</v>
          </cell>
          <cell r="E235">
            <v>15</v>
          </cell>
          <cell r="F235">
            <v>3</v>
          </cell>
          <cell r="G235" t="str">
            <v>F</v>
          </cell>
          <cell r="H235">
            <v>2.0099999999999998</v>
          </cell>
          <cell r="I235">
            <v>2.0099999999999998</v>
          </cell>
          <cell r="J235">
            <v>2.0099999999999998</v>
          </cell>
          <cell r="K235">
            <v>2.0099999999999998</v>
          </cell>
          <cell r="L235">
            <v>2.0099999999999998</v>
          </cell>
          <cell r="M235">
            <v>60</v>
          </cell>
          <cell r="N235">
            <v>60</v>
          </cell>
          <cell r="O235">
            <v>60</v>
          </cell>
          <cell r="P235">
            <v>120</v>
          </cell>
          <cell r="Q235">
            <v>0</v>
          </cell>
          <cell r="R235">
            <v>300</v>
          </cell>
        </row>
        <row r="236">
          <cell r="A236" t="str">
            <v>UCDC</v>
          </cell>
          <cell r="B236">
            <v>2.0099999999999998</v>
          </cell>
          <cell r="C236" t="str">
            <v>T</v>
          </cell>
          <cell r="D236">
            <v>3</v>
          </cell>
          <cell r="E236">
            <v>13</v>
          </cell>
          <cell r="F236">
            <v>7</v>
          </cell>
          <cell r="G236" t="str">
            <v>F</v>
          </cell>
          <cell r="H236">
            <v>2.0099999999999998</v>
          </cell>
          <cell r="I236">
            <v>2.0099999999999998</v>
          </cell>
          <cell r="J236">
            <v>2.0099999999999998</v>
          </cell>
          <cell r="K236">
            <v>2.0099999999999998</v>
          </cell>
          <cell r="L236">
            <v>2.0099999999999998</v>
          </cell>
          <cell r="M236">
            <v>15</v>
          </cell>
          <cell r="N236">
            <v>15</v>
          </cell>
          <cell r="O236">
            <v>15</v>
          </cell>
          <cell r="P236">
            <v>45</v>
          </cell>
          <cell r="Q236">
            <v>0</v>
          </cell>
          <cell r="R236">
            <v>90</v>
          </cell>
        </row>
        <row r="237">
          <cell r="A237" t="str">
            <v>UNIA</v>
          </cell>
          <cell r="B237">
            <v>2.0099999999999998</v>
          </cell>
          <cell r="C237" t="str">
            <v>F</v>
          </cell>
          <cell r="D237">
            <v>3</v>
          </cell>
          <cell r="E237">
            <v>13</v>
          </cell>
          <cell r="F237">
            <v>7</v>
          </cell>
          <cell r="G237" t="str">
            <v>F</v>
          </cell>
          <cell r="H237">
            <v>2.0099999999999998</v>
          </cell>
          <cell r="I237">
            <v>2.0099999999999998</v>
          </cell>
          <cell r="J237">
            <v>2.0099999999999998</v>
          </cell>
          <cell r="K237">
            <v>2.0099999999999998</v>
          </cell>
          <cell r="L237">
            <v>2.0099999999999998</v>
          </cell>
          <cell r="M237">
            <v>18</v>
          </cell>
          <cell r="N237">
            <v>15</v>
          </cell>
          <cell r="O237">
            <v>15</v>
          </cell>
          <cell r="P237">
            <v>64</v>
          </cell>
          <cell r="Q237">
            <v>60</v>
          </cell>
          <cell r="R237">
            <v>172</v>
          </cell>
        </row>
        <row r="238">
          <cell r="A238" t="str">
            <v>UNIB</v>
          </cell>
          <cell r="B238">
            <v>2.0099999999999998</v>
          </cell>
          <cell r="C238" t="str">
            <v>F</v>
          </cell>
          <cell r="D238">
            <v>3</v>
          </cell>
          <cell r="E238">
            <v>13</v>
          </cell>
          <cell r="F238">
            <v>7</v>
          </cell>
          <cell r="G238" t="str">
            <v>F</v>
          </cell>
          <cell r="H238">
            <v>2.0099999999999998</v>
          </cell>
          <cell r="I238">
            <v>2.0099999999999998</v>
          </cell>
          <cell r="J238">
            <v>2.0099999999999998</v>
          </cell>
          <cell r="K238">
            <v>2.0099999999999998</v>
          </cell>
          <cell r="L238">
            <v>2.0099999999999998</v>
          </cell>
          <cell r="M238">
            <v>45</v>
          </cell>
          <cell r="N238">
            <v>30</v>
          </cell>
          <cell r="O238">
            <v>30</v>
          </cell>
          <cell r="P238">
            <v>64</v>
          </cell>
          <cell r="Q238">
            <v>60</v>
          </cell>
          <cell r="R238">
            <v>229</v>
          </cell>
        </row>
        <row r="239">
          <cell r="A239" t="str">
            <v>UNIC</v>
          </cell>
          <cell r="B239">
            <v>2.0099999999999998</v>
          </cell>
          <cell r="C239" t="str">
            <v>F</v>
          </cell>
          <cell r="D239">
            <v>3</v>
          </cell>
          <cell r="E239">
            <v>13</v>
          </cell>
          <cell r="F239">
            <v>7</v>
          </cell>
          <cell r="G239" t="str">
            <v>F</v>
          </cell>
          <cell r="H239">
            <v>2.0099999999999998</v>
          </cell>
          <cell r="I239">
            <v>2.0099999999999998</v>
          </cell>
          <cell r="J239">
            <v>2.0099999999999998</v>
          </cell>
          <cell r="K239">
            <v>2.0099999999999998</v>
          </cell>
          <cell r="L239">
            <v>2.0099999999999998</v>
          </cell>
          <cell r="M239">
            <v>45</v>
          </cell>
          <cell r="N239">
            <v>30</v>
          </cell>
          <cell r="O239">
            <v>30</v>
          </cell>
          <cell r="P239">
            <v>68</v>
          </cell>
          <cell r="Q239">
            <v>90</v>
          </cell>
          <cell r="R239">
            <v>263</v>
          </cell>
        </row>
        <row r="240">
          <cell r="A240" t="str">
            <v>UNID</v>
          </cell>
          <cell r="B240">
            <v>2.0099999999999998</v>
          </cell>
          <cell r="C240" t="str">
            <v>T</v>
          </cell>
          <cell r="D240">
            <v>3</v>
          </cell>
          <cell r="E240">
            <v>13</v>
          </cell>
          <cell r="F240">
            <v>7</v>
          </cell>
          <cell r="G240" t="str">
            <v>T</v>
          </cell>
          <cell r="H240">
            <v>2.0099999999999998</v>
          </cell>
          <cell r="I240">
            <v>2.0099999999999998</v>
          </cell>
          <cell r="J240">
            <v>2.0099999999999998</v>
          </cell>
          <cell r="K240">
            <v>2.0099999999999998</v>
          </cell>
          <cell r="L240">
            <v>2.0099999999999998</v>
          </cell>
          <cell r="M240">
            <v>23</v>
          </cell>
          <cell r="N240">
            <v>15</v>
          </cell>
          <cell r="O240">
            <v>15</v>
          </cell>
          <cell r="P240">
            <v>72</v>
          </cell>
          <cell r="Q240">
            <v>60</v>
          </cell>
          <cell r="R240">
            <v>185</v>
          </cell>
        </row>
        <row r="241">
          <cell r="A241" t="str">
            <v>UNIE</v>
          </cell>
          <cell r="B241">
            <v>2.0099999999999998</v>
          </cell>
          <cell r="C241" t="str">
            <v>F</v>
          </cell>
          <cell r="D241">
            <v>3</v>
          </cell>
          <cell r="E241">
            <v>13</v>
          </cell>
          <cell r="F241">
            <v>7</v>
          </cell>
          <cell r="G241" t="str">
            <v>F</v>
          </cell>
          <cell r="H241">
            <v>2.0099999999999998</v>
          </cell>
          <cell r="I241">
            <v>2.0099999999999998</v>
          </cell>
          <cell r="J241">
            <v>2.0099999999999998</v>
          </cell>
          <cell r="K241">
            <v>2.0099999999999998</v>
          </cell>
          <cell r="L241">
            <v>2.0099999999999998</v>
          </cell>
          <cell r="M241">
            <v>45</v>
          </cell>
          <cell r="N241">
            <v>30</v>
          </cell>
          <cell r="O241">
            <v>30</v>
          </cell>
          <cell r="P241">
            <v>60</v>
          </cell>
          <cell r="Q241">
            <v>60</v>
          </cell>
          <cell r="R241">
            <v>225</v>
          </cell>
        </row>
        <row r="242">
          <cell r="A242" t="str">
            <v>UNIF</v>
          </cell>
          <cell r="B242">
            <v>2.0099999999999998</v>
          </cell>
          <cell r="C242" t="str">
            <v>F</v>
          </cell>
          <cell r="D242">
            <v>3</v>
          </cell>
          <cell r="E242">
            <v>13</v>
          </cell>
          <cell r="F242">
            <v>7</v>
          </cell>
          <cell r="G242" t="str">
            <v>F</v>
          </cell>
          <cell r="H242">
            <v>2.0099999999999998</v>
          </cell>
          <cell r="I242">
            <v>2.0099999999999998</v>
          </cell>
          <cell r="J242">
            <v>2.0099999999999998</v>
          </cell>
          <cell r="K242">
            <v>2.0099999999999998</v>
          </cell>
          <cell r="L242">
            <v>2.0099999999999998</v>
          </cell>
          <cell r="M242">
            <v>45</v>
          </cell>
          <cell r="N242">
            <v>30</v>
          </cell>
          <cell r="O242">
            <v>30</v>
          </cell>
          <cell r="P242">
            <v>68</v>
          </cell>
          <cell r="Q242">
            <v>90</v>
          </cell>
          <cell r="R242">
            <v>263</v>
          </cell>
        </row>
        <row r="243">
          <cell r="A243" t="str">
            <v>UNIG</v>
          </cell>
          <cell r="B243">
            <v>2.0099999999999998</v>
          </cell>
          <cell r="C243" t="str">
            <v>F</v>
          </cell>
          <cell r="D243">
            <v>3</v>
          </cell>
          <cell r="E243">
            <v>13</v>
          </cell>
          <cell r="F243">
            <v>7</v>
          </cell>
          <cell r="G243" t="str">
            <v>F</v>
          </cell>
          <cell r="H243">
            <v>2.0099999999999998</v>
          </cell>
          <cell r="I243">
            <v>2.0099999999999998</v>
          </cell>
          <cell r="J243">
            <v>2.0099999999999998</v>
          </cell>
          <cell r="K243">
            <v>2.0099999999999998</v>
          </cell>
          <cell r="L243">
            <v>2.0099999999999998</v>
          </cell>
          <cell r="M243">
            <v>23</v>
          </cell>
          <cell r="N243">
            <v>15</v>
          </cell>
          <cell r="O243">
            <v>15</v>
          </cell>
          <cell r="P243">
            <v>54</v>
          </cell>
          <cell r="Q243">
            <v>45</v>
          </cell>
          <cell r="R243">
            <v>152</v>
          </cell>
        </row>
        <row r="244">
          <cell r="A244" t="str">
            <v>UNIJ</v>
          </cell>
          <cell r="B244">
            <v>2.0099999999999998</v>
          </cell>
          <cell r="C244" t="str">
            <v>F</v>
          </cell>
          <cell r="D244">
            <v>3</v>
          </cell>
          <cell r="E244">
            <v>13</v>
          </cell>
          <cell r="F244">
            <v>7</v>
          </cell>
          <cell r="G244" t="str">
            <v>F</v>
          </cell>
          <cell r="H244">
            <v>2.0099999999999998</v>
          </cell>
          <cell r="I244">
            <v>2.0099999999999998</v>
          </cell>
          <cell r="J244">
            <v>2.0099999999999998</v>
          </cell>
          <cell r="K244">
            <v>2.0099999999999998</v>
          </cell>
          <cell r="L244">
            <v>2.0099999999999998</v>
          </cell>
          <cell r="M244">
            <v>20</v>
          </cell>
          <cell r="N244">
            <v>15</v>
          </cell>
          <cell r="O244">
            <v>15</v>
          </cell>
          <cell r="P244">
            <v>45</v>
          </cell>
          <cell r="Q244">
            <v>36</v>
          </cell>
          <cell r="R244">
            <v>131</v>
          </cell>
        </row>
        <row r="245">
          <cell r="A245" t="str">
            <v>UNIK</v>
          </cell>
          <cell r="B245">
            <v>2.0099999999999998</v>
          </cell>
          <cell r="C245" t="str">
            <v>F</v>
          </cell>
          <cell r="D245">
            <v>3</v>
          </cell>
          <cell r="E245">
            <v>13</v>
          </cell>
          <cell r="F245">
            <v>7</v>
          </cell>
          <cell r="G245" t="str">
            <v>F</v>
          </cell>
          <cell r="H245">
            <v>2.0099999999999998</v>
          </cell>
          <cell r="I245">
            <v>2.0099999999999998</v>
          </cell>
          <cell r="J245">
            <v>2.0099999999999998</v>
          </cell>
          <cell r="K245">
            <v>2.0099999999999998</v>
          </cell>
          <cell r="L245">
            <v>2.0099999999999998</v>
          </cell>
          <cell r="M245">
            <v>45</v>
          </cell>
          <cell r="N245">
            <v>30</v>
          </cell>
          <cell r="O245">
            <v>30</v>
          </cell>
          <cell r="P245">
            <v>60</v>
          </cell>
          <cell r="Q245">
            <v>60</v>
          </cell>
          <cell r="R245">
            <v>225</v>
          </cell>
        </row>
        <row r="246">
          <cell r="A246" t="str">
            <v>UNIL</v>
          </cell>
          <cell r="B246">
            <v>2.0099999999999998</v>
          </cell>
          <cell r="C246" t="str">
            <v>F</v>
          </cell>
          <cell r="D246">
            <v>3</v>
          </cell>
          <cell r="E246">
            <v>13</v>
          </cell>
          <cell r="F246">
            <v>7</v>
          </cell>
          <cell r="G246" t="str">
            <v>F</v>
          </cell>
          <cell r="H246">
            <v>2.0099999999999998</v>
          </cell>
          <cell r="I246">
            <v>2.0099999999999998</v>
          </cell>
          <cell r="J246">
            <v>2.0099999999999998</v>
          </cell>
          <cell r="K246">
            <v>2.0099999999999998</v>
          </cell>
          <cell r="L246">
            <v>2.0099999999999998</v>
          </cell>
          <cell r="M246">
            <v>45</v>
          </cell>
          <cell r="N246">
            <v>30</v>
          </cell>
          <cell r="O246">
            <v>30</v>
          </cell>
          <cell r="P246">
            <v>60</v>
          </cell>
          <cell r="Q246">
            <v>60</v>
          </cell>
          <cell r="R246">
            <v>225</v>
          </cell>
        </row>
        <row r="247">
          <cell r="A247" t="str">
            <v>UNIM</v>
          </cell>
          <cell r="B247">
            <v>2.0099999999999998</v>
          </cell>
          <cell r="C247" t="str">
            <v>T</v>
          </cell>
          <cell r="D247">
            <v>3</v>
          </cell>
          <cell r="E247">
            <v>13</v>
          </cell>
          <cell r="F247">
            <v>3</v>
          </cell>
          <cell r="G247" t="str">
            <v>T</v>
          </cell>
          <cell r="H247">
            <v>2.0099999999999998</v>
          </cell>
          <cell r="I247">
            <v>2.0099999999999998</v>
          </cell>
          <cell r="J247">
            <v>2.0099999999999998</v>
          </cell>
          <cell r="K247">
            <v>2.0099999999999998</v>
          </cell>
          <cell r="L247">
            <v>2.0099999999999998</v>
          </cell>
          <cell r="M247">
            <v>23</v>
          </cell>
          <cell r="N247">
            <v>30</v>
          </cell>
          <cell r="O247">
            <v>30</v>
          </cell>
          <cell r="P247">
            <v>72</v>
          </cell>
          <cell r="Q247">
            <v>60</v>
          </cell>
          <cell r="R247">
            <v>215</v>
          </cell>
        </row>
        <row r="248">
          <cell r="A248" t="str">
            <v>UNIP</v>
          </cell>
          <cell r="B248">
            <v>2.0099999999999998</v>
          </cell>
          <cell r="C248" t="str">
            <v>T</v>
          </cell>
          <cell r="D248">
            <v>3</v>
          </cell>
          <cell r="E248">
            <v>13</v>
          </cell>
          <cell r="F248">
            <v>7</v>
          </cell>
          <cell r="G248" t="str">
            <v>T</v>
          </cell>
          <cell r="H248">
            <v>2.0099999999999998</v>
          </cell>
          <cell r="I248">
            <v>2.0099999999999998</v>
          </cell>
          <cell r="J248">
            <v>2.0099999999999998</v>
          </cell>
          <cell r="K248">
            <v>2.0099999999999998</v>
          </cell>
          <cell r="L248">
            <v>2.0099999999999998</v>
          </cell>
          <cell r="M248">
            <v>36</v>
          </cell>
          <cell r="N248">
            <v>30</v>
          </cell>
          <cell r="O248">
            <v>30</v>
          </cell>
          <cell r="P248">
            <v>64</v>
          </cell>
          <cell r="Q248">
            <v>60</v>
          </cell>
          <cell r="R248">
            <v>220</v>
          </cell>
        </row>
        <row r="249">
          <cell r="A249" t="str">
            <v>UNIQ</v>
          </cell>
          <cell r="B249">
            <v>2.0099999999999998</v>
          </cell>
          <cell r="C249" t="str">
            <v>T</v>
          </cell>
          <cell r="D249">
            <v>3</v>
          </cell>
          <cell r="E249">
            <v>13</v>
          </cell>
          <cell r="F249">
            <v>7</v>
          </cell>
          <cell r="G249" t="str">
            <v>T</v>
          </cell>
          <cell r="H249">
            <v>2.0099999999999998</v>
          </cell>
          <cell r="I249">
            <v>2.0099999999999998</v>
          </cell>
          <cell r="J249">
            <v>2.0099999999999998</v>
          </cell>
          <cell r="K249">
            <v>2.0099999999999998</v>
          </cell>
          <cell r="L249">
            <v>2.0099999999999998</v>
          </cell>
          <cell r="M249">
            <v>36</v>
          </cell>
          <cell r="N249">
            <v>30</v>
          </cell>
          <cell r="O249">
            <v>30</v>
          </cell>
          <cell r="P249">
            <v>64</v>
          </cell>
          <cell r="Q249">
            <v>90</v>
          </cell>
          <cell r="R249">
            <v>250</v>
          </cell>
        </row>
        <row r="250">
          <cell r="A250" t="str">
            <v>UNISA</v>
          </cell>
          <cell r="B250">
            <v>2.0099999999999998</v>
          </cell>
          <cell r="C250" t="str">
            <v>F</v>
          </cell>
          <cell r="D250">
            <v>3</v>
          </cell>
          <cell r="E250">
            <v>13</v>
          </cell>
          <cell r="F250">
            <v>7</v>
          </cell>
          <cell r="G250" t="str">
            <v>F</v>
          </cell>
          <cell r="H250">
            <v>2.0099999999999998</v>
          </cell>
          <cell r="I250">
            <v>2.0099999999999998</v>
          </cell>
          <cell r="J250">
            <v>2.0099999999999998</v>
          </cell>
          <cell r="K250">
            <v>2.0099999999999998</v>
          </cell>
          <cell r="L250">
            <v>2.0099999999999998</v>
          </cell>
          <cell r="M250">
            <v>0</v>
          </cell>
          <cell r="N250">
            <v>120</v>
          </cell>
          <cell r="O250">
            <v>240</v>
          </cell>
          <cell r="P250">
            <v>0</v>
          </cell>
          <cell r="Q250">
            <v>0</v>
          </cell>
          <cell r="R250">
            <v>360</v>
          </cell>
        </row>
        <row r="251">
          <cell r="A251" t="str">
            <v>UNISB</v>
          </cell>
          <cell r="B251">
            <v>2.0099999999999998</v>
          </cell>
          <cell r="C251" t="str">
            <v>F</v>
          </cell>
          <cell r="D251">
            <v>3</v>
          </cell>
          <cell r="E251">
            <v>13</v>
          </cell>
          <cell r="F251">
            <v>7</v>
          </cell>
          <cell r="G251" t="str">
            <v>F</v>
          </cell>
          <cell r="H251">
            <v>2.0099999999999998</v>
          </cell>
          <cell r="I251">
            <v>2.0099999999999998</v>
          </cell>
          <cell r="J251">
            <v>2.0099999999999998</v>
          </cell>
          <cell r="K251">
            <v>2.0099999999999998</v>
          </cell>
          <cell r="L251">
            <v>2.0099999999999998</v>
          </cell>
          <cell r="M251">
            <v>0</v>
          </cell>
          <cell r="N251">
            <v>120</v>
          </cell>
          <cell r="O251">
            <v>240</v>
          </cell>
          <cell r="P251">
            <v>0</v>
          </cell>
          <cell r="Q251">
            <v>0</v>
          </cell>
          <cell r="R251">
            <v>360</v>
          </cell>
        </row>
        <row r="252">
          <cell r="A252" t="str">
            <v>UNIT</v>
          </cell>
          <cell r="B252">
            <v>2.0099999999999998</v>
          </cell>
          <cell r="C252" t="str">
            <v>F</v>
          </cell>
          <cell r="D252">
            <v>3</v>
          </cell>
          <cell r="E252">
            <v>13</v>
          </cell>
          <cell r="F252">
            <v>7</v>
          </cell>
          <cell r="G252" t="str">
            <v>F</v>
          </cell>
          <cell r="H252">
            <v>2.0099999999999998</v>
          </cell>
          <cell r="I252">
            <v>2.0099999999999998</v>
          </cell>
          <cell r="J252">
            <v>2.0099999999999998</v>
          </cell>
          <cell r="K252">
            <v>2.0099999999999998</v>
          </cell>
          <cell r="L252">
            <v>2.0099999999999998</v>
          </cell>
          <cell r="M252">
            <v>90</v>
          </cell>
          <cell r="N252">
            <v>360</v>
          </cell>
          <cell r="O252">
            <v>180</v>
          </cell>
          <cell r="P252">
            <v>0</v>
          </cell>
          <cell r="Q252">
            <v>0</v>
          </cell>
          <cell r="R252">
            <v>630</v>
          </cell>
        </row>
        <row r="253">
          <cell r="A253" t="str">
            <v>UNIV</v>
          </cell>
          <cell r="B253">
            <v>2.0099999999999998</v>
          </cell>
          <cell r="C253" t="str">
            <v>F</v>
          </cell>
          <cell r="D253">
            <v>3</v>
          </cell>
          <cell r="E253">
            <v>13</v>
          </cell>
          <cell r="F253">
            <v>7</v>
          </cell>
          <cell r="G253" t="str">
            <v>F</v>
          </cell>
          <cell r="H253">
            <v>2.0099999999999998</v>
          </cell>
          <cell r="I253">
            <v>2.0099999999999998</v>
          </cell>
          <cell r="J253">
            <v>2.0099999999999998</v>
          </cell>
          <cell r="K253">
            <v>2.0099999999999998</v>
          </cell>
          <cell r="L253">
            <v>2.0099999999999998</v>
          </cell>
          <cell r="M253">
            <v>45</v>
          </cell>
          <cell r="N253">
            <v>30</v>
          </cell>
          <cell r="O253">
            <v>30</v>
          </cell>
          <cell r="P253">
            <v>120</v>
          </cell>
          <cell r="Q253">
            <v>0</v>
          </cell>
          <cell r="R253">
            <v>225</v>
          </cell>
        </row>
        <row r="254">
          <cell r="A254" t="str">
            <v>UNIW</v>
          </cell>
          <cell r="B254">
            <v>2.0099999999999998</v>
          </cell>
          <cell r="C254" t="str">
            <v>F</v>
          </cell>
          <cell r="D254">
            <v>3</v>
          </cell>
          <cell r="E254">
            <v>13</v>
          </cell>
          <cell r="F254">
            <v>7</v>
          </cell>
          <cell r="G254" t="str">
            <v>F</v>
          </cell>
          <cell r="H254">
            <v>2.0099999999999998</v>
          </cell>
          <cell r="I254">
            <v>2.0099999999999998</v>
          </cell>
          <cell r="J254">
            <v>2.0099999999999998</v>
          </cell>
          <cell r="K254">
            <v>2.0099999999999998</v>
          </cell>
          <cell r="L254">
            <v>2.0099999999999998</v>
          </cell>
          <cell r="M254">
            <v>23</v>
          </cell>
          <cell r="N254">
            <v>15</v>
          </cell>
          <cell r="O254">
            <v>15</v>
          </cell>
          <cell r="P254">
            <v>45</v>
          </cell>
          <cell r="Q254">
            <v>45</v>
          </cell>
          <cell r="R254">
            <v>143</v>
          </cell>
        </row>
        <row r="255">
          <cell r="A255" t="str">
            <v>Y035</v>
          </cell>
          <cell r="B255">
            <v>2.0099999999999998</v>
          </cell>
          <cell r="C255" t="str">
            <v>F</v>
          </cell>
          <cell r="D255">
            <v>3</v>
          </cell>
          <cell r="E255">
            <v>4</v>
          </cell>
          <cell r="F255">
            <v>3</v>
          </cell>
          <cell r="G255" t="str">
            <v>F</v>
          </cell>
          <cell r="H255">
            <v>2.0099999999999998</v>
          </cell>
          <cell r="I255">
            <v>2.0099999999999998</v>
          </cell>
          <cell r="J255">
            <v>2.0099999999999998</v>
          </cell>
          <cell r="K255">
            <v>2.0099999999999998</v>
          </cell>
          <cell r="L255">
            <v>2.0099999999999998</v>
          </cell>
          <cell r="M255">
            <v>80</v>
          </cell>
          <cell r="N255">
            <v>60</v>
          </cell>
          <cell r="O255">
            <v>60</v>
          </cell>
          <cell r="P255">
            <v>120</v>
          </cell>
          <cell r="Q255">
            <v>120</v>
          </cell>
          <cell r="R255">
            <v>440</v>
          </cell>
        </row>
        <row r="256">
          <cell r="A256" t="str">
            <v>Y039A</v>
          </cell>
          <cell r="B256">
            <v>2.0099999999999998</v>
          </cell>
          <cell r="C256" t="str">
            <v>T</v>
          </cell>
          <cell r="D256">
            <v>2</v>
          </cell>
          <cell r="E256">
            <v>3</v>
          </cell>
          <cell r="F256">
            <v>3</v>
          </cell>
          <cell r="G256" t="str">
            <v>F</v>
          </cell>
          <cell r="H256">
            <v>2.0099999999999998</v>
          </cell>
          <cell r="I256">
            <v>2.0099999999999998</v>
          </cell>
          <cell r="J256">
            <v>2.0099999999999998</v>
          </cell>
          <cell r="K256">
            <v>2.0099999999999998</v>
          </cell>
          <cell r="L256">
            <v>2.0099999999999998</v>
          </cell>
          <cell r="M256">
            <v>60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60</v>
          </cell>
        </row>
        <row r="257">
          <cell r="A257" t="str">
            <v>Y039B</v>
          </cell>
          <cell r="B257">
            <v>2.0099999999999998</v>
          </cell>
          <cell r="C257" t="str">
            <v>T</v>
          </cell>
          <cell r="D257">
            <v>2</v>
          </cell>
          <cell r="E257">
            <v>3</v>
          </cell>
          <cell r="F257">
            <v>3</v>
          </cell>
          <cell r="G257" t="str">
            <v>F</v>
          </cell>
          <cell r="H257">
            <v>2.0099999999999998</v>
          </cell>
          <cell r="I257">
            <v>2.0099999999999998</v>
          </cell>
          <cell r="J257">
            <v>2.0099999999999998</v>
          </cell>
          <cell r="K257">
            <v>2.0099999999999998</v>
          </cell>
          <cell r="L257">
            <v>2.0099999999999998</v>
          </cell>
          <cell r="M257">
            <v>0</v>
          </cell>
          <cell r="N257">
            <v>0</v>
          </cell>
          <cell r="O257">
            <v>45</v>
          </cell>
          <cell r="P257">
            <v>0</v>
          </cell>
          <cell r="Q257">
            <v>0</v>
          </cell>
          <cell r="R257">
            <v>45</v>
          </cell>
        </row>
        <row r="258">
          <cell r="A258" t="str">
            <v>Y040</v>
          </cell>
          <cell r="B258">
            <v>2.0099999999999998</v>
          </cell>
          <cell r="C258" t="str">
            <v>T</v>
          </cell>
          <cell r="D258">
            <v>3</v>
          </cell>
          <cell r="E258">
            <v>4</v>
          </cell>
          <cell r="F258">
            <v>5</v>
          </cell>
          <cell r="G258" t="str">
            <v>F</v>
          </cell>
          <cell r="H258">
            <v>2.0099999999999998</v>
          </cell>
          <cell r="I258">
            <v>2.0099999999999998</v>
          </cell>
          <cell r="J258">
            <v>2.0099999999999998</v>
          </cell>
          <cell r="K258">
            <v>2.0099999999999998</v>
          </cell>
          <cell r="L258">
            <v>2.0099999999999998</v>
          </cell>
          <cell r="M258">
            <v>60</v>
          </cell>
          <cell r="N258">
            <v>60</v>
          </cell>
          <cell r="O258">
            <v>60</v>
          </cell>
          <cell r="P258">
            <v>90</v>
          </cell>
          <cell r="Q258">
            <v>60</v>
          </cell>
          <cell r="R258">
            <v>330</v>
          </cell>
        </row>
        <row r="259">
          <cell r="A259" t="str">
            <v>Y041</v>
          </cell>
          <cell r="B259">
            <v>2.0099999999999998</v>
          </cell>
          <cell r="C259" t="str">
            <v>T</v>
          </cell>
          <cell r="D259">
            <v>3</v>
          </cell>
          <cell r="E259">
            <v>4</v>
          </cell>
          <cell r="F259">
            <v>5</v>
          </cell>
          <cell r="G259" t="str">
            <v>F</v>
          </cell>
          <cell r="H259">
            <v>2.0099999999999998</v>
          </cell>
          <cell r="I259">
            <v>2.0099999999999998</v>
          </cell>
          <cell r="J259">
            <v>2.0099999999999998</v>
          </cell>
          <cell r="K259">
            <v>2.0099999999999998</v>
          </cell>
          <cell r="L259">
            <v>2.0099999999999998</v>
          </cell>
          <cell r="M259">
            <v>80</v>
          </cell>
          <cell r="N259">
            <v>60</v>
          </cell>
          <cell r="O259">
            <v>60</v>
          </cell>
          <cell r="P259">
            <v>120</v>
          </cell>
          <cell r="Q259">
            <v>60</v>
          </cell>
          <cell r="R259">
            <v>380</v>
          </cell>
        </row>
        <row r="260">
          <cell r="A260" t="str">
            <v>Y210</v>
          </cell>
          <cell r="B260">
            <v>2.0099999999999998</v>
          </cell>
          <cell r="C260" t="str">
            <v>T</v>
          </cell>
          <cell r="D260">
            <v>3</v>
          </cell>
          <cell r="E260">
            <v>4</v>
          </cell>
          <cell r="F260">
            <v>5</v>
          </cell>
          <cell r="G260" t="str">
            <v>T</v>
          </cell>
          <cell r="H260">
            <v>2.0099999999999998</v>
          </cell>
          <cell r="I260">
            <v>2.0099999999999998</v>
          </cell>
          <cell r="J260">
            <v>2.0099999999999998</v>
          </cell>
          <cell r="K260">
            <v>2.0099999999999998</v>
          </cell>
          <cell r="L260">
            <v>2.0099999999999998</v>
          </cell>
          <cell r="M260">
            <v>80</v>
          </cell>
          <cell r="N260">
            <v>60</v>
          </cell>
          <cell r="O260">
            <v>60</v>
          </cell>
          <cell r="P260">
            <v>0</v>
          </cell>
          <cell r="Q260">
            <v>0</v>
          </cell>
          <cell r="R260">
            <v>200</v>
          </cell>
        </row>
        <row r="261">
          <cell r="A261" t="str">
            <v>Y211</v>
          </cell>
          <cell r="B261">
            <v>2.0099999999999998</v>
          </cell>
          <cell r="C261" t="str">
            <v>T</v>
          </cell>
          <cell r="D261">
            <v>3</v>
          </cell>
          <cell r="E261">
            <v>4</v>
          </cell>
          <cell r="F261">
            <v>5</v>
          </cell>
          <cell r="G261" t="str">
            <v>F</v>
          </cell>
          <cell r="H261">
            <v>2.0099999999999998</v>
          </cell>
          <cell r="I261">
            <v>2.0099999999999998</v>
          </cell>
          <cell r="J261">
            <v>2.0099999999999998</v>
          </cell>
          <cell r="K261">
            <v>2.0099999999999998</v>
          </cell>
          <cell r="L261">
            <v>2.0099999999999998</v>
          </cell>
          <cell r="M261">
            <v>80</v>
          </cell>
          <cell r="N261">
            <v>60</v>
          </cell>
          <cell r="O261">
            <v>60</v>
          </cell>
          <cell r="P261">
            <v>120</v>
          </cell>
          <cell r="Q261">
            <v>0</v>
          </cell>
          <cell r="R261">
            <v>320</v>
          </cell>
        </row>
        <row r="262">
          <cell r="A262" t="str">
            <v>Y212</v>
          </cell>
          <cell r="B262">
            <v>2.0099999999999998</v>
          </cell>
          <cell r="C262" t="str">
            <v>T</v>
          </cell>
          <cell r="D262">
            <v>3</v>
          </cell>
          <cell r="E262">
            <v>4</v>
          </cell>
          <cell r="F262">
            <v>5</v>
          </cell>
          <cell r="G262" t="str">
            <v>T</v>
          </cell>
          <cell r="H262">
            <v>2.0099999999999998</v>
          </cell>
          <cell r="I262">
            <v>2.0099999999999998</v>
          </cell>
          <cell r="J262">
            <v>2.0099999999999998</v>
          </cell>
          <cell r="K262">
            <v>2.0099999999999998</v>
          </cell>
          <cell r="L262">
            <v>2.0099999999999998</v>
          </cell>
          <cell r="M262">
            <v>80</v>
          </cell>
          <cell r="N262">
            <v>60</v>
          </cell>
          <cell r="O262">
            <v>60</v>
          </cell>
          <cell r="P262">
            <v>120</v>
          </cell>
          <cell r="Q262">
            <v>120</v>
          </cell>
          <cell r="R262">
            <v>440</v>
          </cell>
        </row>
        <row r="263">
          <cell r="A263" t="str">
            <v>Y214</v>
          </cell>
          <cell r="B263">
            <v>2.0099999999999998</v>
          </cell>
          <cell r="C263" t="str">
            <v>T</v>
          </cell>
          <cell r="D263">
            <v>3</v>
          </cell>
          <cell r="E263">
            <v>4</v>
          </cell>
          <cell r="F263">
            <v>5</v>
          </cell>
          <cell r="G263" t="str">
            <v>T</v>
          </cell>
          <cell r="H263">
            <v>2.0099999999999998</v>
          </cell>
          <cell r="I263">
            <v>2.0099999999999998</v>
          </cell>
          <cell r="J263">
            <v>2.0099999999999998</v>
          </cell>
          <cell r="K263">
            <v>2.0099999999999998</v>
          </cell>
          <cell r="L263">
            <v>2.0099999999999998</v>
          </cell>
          <cell r="M263">
            <v>80</v>
          </cell>
          <cell r="N263">
            <v>60</v>
          </cell>
          <cell r="O263">
            <v>60</v>
          </cell>
          <cell r="P263">
            <v>0</v>
          </cell>
          <cell r="Q263">
            <v>0</v>
          </cell>
          <cell r="R263">
            <v>200</v>
          </cell>
        </row>
        <row r="264">
          <cell r="A264" t="str">
            <v>Y215</v>
          </cell>
          <cell r="B264">
            <v>1.62</v>
          </cell>
          <cell r="C264" t="str">
            <v>F</v>
          </cell>
          <cell r="D264">
            <v>3</v>
          </cell>
          <cell r="E264">
            <v>4</v>
          </cell>
          <cell r="F264">
            <v>5</v>
          </cell>
          <cell r="G264" t="str">
            <v>F</v>
          </cell>
          <cell r="H264">
            <v>1.62</v>
          </cell>
          <cell r="I264">
            <v>1.62</v>
          </cell>
          <cell r="J264">
            <v>1.62</v>
          </cell>
          <cell r="K264">
            <v>1.62</v>
          </cell>
          <cell r="L264">
            <v>1.62</v>
          </cell>
          <cell r="M264">
            <v>60</v>
          </cell>
          <cell r="N264">
            <v>60</v>
          </cell>
          <cell r="O264">
            <v>60</v>
          </cell>
          <cell r="P264">
            <v>90</v>
          </cell>
          <cell r="Q264">
            <v>60</v>
          </cell>
          <cell r="R264">
            <v>330</v>
          </cell>
        </row>
        <row r="265">
          <cell r="A265" t="str">
            <v>Y220</v>
          </cell>
          <cell r="B265">
            <v>1.62</v>
          </cell>
          <cell r="C265" t="str">
            <v>F</v>
          </cell>
          <cell r="D265">
            <v>3</v>
          </cell>
          <cell r="E265">
            <v>4</v>
          </cell>
          <cell r="F265">
            <v>5</v>
          </cell>
          <cell r="G265" t="str">
            <v>F</v>
          </cell>
          <cell r="H265">
            <v>1.62</v>
          </cell>
          <cell r="I265">
            <v>1.62</v>
          </cell>
          <cell r="J265">
            <v>1.62</v>
          </cell>
          <cell r="K265">
            <v>1.62</v>
          </cell>
          <cell r="L265">
            <v>1.62</v>
          </cell>
          <cell r="M265">
            <v>240</v>
          </cell>
          <cell r="N265">
            <v>180</v>
          </cell>
          <cell r="O265">
            <v>0</v>
          </cell>
          <cell r="P265">
            <v>0</v>
          </cell>
          <cell r="Q265">
            <v>0</v>
          </cell>
          <cell r="R265">
            <v>420</v>
          </cell>
        </row>
        <row r="266">
          <cell r="A266" t="str">
            <v>Y230A</v>
          </cell>
          <cell r="B266">
            <v>2.0099999999999998</v>
          </cell>
          <cell r="C266" t="str">
            <v>T</v>
          </cell>
          <cell r="D266">
            <v>2</v>
          </cell>
          <cell r="E266">
            <v>3</v>
          </cell>
          <cell r="F266">
            <v>3</v>
          </cell>
          <cell r="G266" t="str">
            <v>F</v>
          </cell>
          <cell r="H266">
            <v>2.0099999999999998</v>
          </cell>
          <cell r="I266">
            <v>2.0099999999999998</v>
          </cell>
          <cell r="J266">
            <v>2.0099999999999998</v>
          </cell>
          <cell r="K266">
            <v>2.0099999999999998</v>
          </cell>
          <cell r="L266">
            <v>2.0099999999999998</v>
          </cell>
          <cell r="M266">
            <v>80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80</v>
          </cell>
        </row>
        <row r="267">
          <cell r="A267" t="str">
            <v>Y230B</v>
          </cell>
          <cell r="B267">
            <v>2.0099999999999998</v>
          </cell>
          <cell r="C267" t="str">
            <v>T</v>
          </cell>
          <cell r="D267">
            <v>2</v>
          </cell>
          <cell r="E267">
            <v>3</v>
          </cell>
          <cell r="F267">
            <v>3</v>
          </cell>
          <cell r="G267" t="str">
            <v>F</v>
          </cell>
          <cell r="H267">
            <v>2.0099999999999998</v>
          </cell>
          <cell r="I267">
            <v>2.0099999999999998</v>
          </cell>
          <cell r="J267">
            <v>2.0099999999999998</v>
          </cell>
          <cell r="K267">
            <v>2.0099999999999998</v>
          </cell>
          <cell r="L267">
            <v>2.0099999999999998</v>
          </cell>
          <cell r="M267">
            <v>0</v>
          </cell>
          <cell r="N267">
            <v>0</v>
          </cell>
          <cell r="O267">
            <v>60</v>
          </cell>
          <cell r="P267">
            <v>0</v>
          </cell>
          <cell r="Q267">
            <v>0</v>
          </cell>
          <cell r="R267">
            <v>60</v>
          </cell>
        </row>
        <row r="268">
          <cell r="A268" t="str">
            <v>Y231</v>
          </cell>
          <cell r="B268">
            <v>2.0099999999999998</v>
          </cell>
          <cell r="C268" t="str">
            <v>T</v>
          </cell>
          <cell r="D268">
            <v>2</v>
          </cell>
          <cell r="E268">
            <v>3</v>
          </cell>
          <cell r="F268">
            <v>3</v>
          </cell>
          <cell r="G268" t="str">
            <v>F</v>
          </cell>
          <cell r="H268">
            <v>2.0099999999999998</v>
          </cell>
          <cell r="I268">
            <v>2.0099999999999998</v>
          </cell>
          <cell r="J268">
            <v>2.0099999999999998</v>
          </cell>
          <cell r="K268">
            <v>2.0099999999999998</v>
          </cell>
          <cell r="L268">
            <v>2.0099999999999998</v>
          </cell>
          <cell r="M268">
            <v>0</v>
          </cell>
          <cell r="N268">
            <v>0</v>
          </cell>
          <cell r="O268">
            <v>180</v>
          </cell>
          <cell r="P268">
            <v>0</v>
          </cell>
          <cell r="Q268">
            <v>0</v>
          </cell>
          <cell r="R268">
            <v>180</v>
          </cell>
        </row>
        <row r="269">
          <cell r="A269" t="str">
            <v>Y232A</v>
          </cell>
          <cell r="B269">
            <v>2.0099999999999998</v>
          </cell>
          <cell r="C269" t="str">
            <v>T</v>
          </cell>
          <cell r="D269">
            <v>2</v>
          </cell>
          <cell r="E269">
            <v>3</v>
          </cell>
          <cell r="F269">
            <v>3</v>
          </cell>
          <cell r="G269" t="str">
            <v>F</v>
          </cell>
          <cell r="H269">
            <v>2.0099999999999998</v>
          </cell>
          <cell r="I269">
            <v>2.0099999999999998</v>
          </cell>
          <cell r="J269">
            <v>2.0099999999999998</v>
          </cell>
          <cell r="K269">
            <v>2.0099999999999998</v>
          </cell>
          <cell r="L269">
            <v>2.0099999999999998</v>
          </cell>
          <cell r="M269">
            <v>180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180</v>
          </cell>
        </row>
        <row r="270">
          <cell r="A270" t="str">
            <v>Y232B</v>
          </cell>
          <cell r="B270">
            <v>2.0099999999999998</v>
          </cell>
          <cell r="C270" t="str">
            <v>T</v>
          </cell>
          <cell r="D270">
            <v>2</v>
          </cell>
          <cell r="E270">
            <v>3</v>
          </cell>
          <cell r="F270">
            <v>3</v>
          </cell>
          <cell r="G270" t="str">
            <v>F</v>
          </cell>
          <cell r="H270">
            <v>2.0099999999999998</v>
          </cell>
          <cell r="I270">
            <v>2.0099999999999998</v>
          </cell>
          <cell r="J270">
            <v>2.0099999999999998</v>
          </cell>
          <cell r="K270">
            <v>2.0099999999999998</v>
          </cell>
          <cell r="L270">
            <v>2.0099999999999998</v>
          </cell>
          <cell r="M270">
            <v>0</v>
          </cell>
          <cell r="N270">
            <v>0</v>
          </cell>
          <cell r="O270">
            <v>180</v>
          </cell>
          <cell r="P270">
            <v>0</v>
          </cell>
          <cell r="Q270">
            <v>0</v>
          </cell>
          <cell r="R270">
            <v>180</v>
          </cell>
        </row>
        <row r="271">
          <cell r="A271" t="str">
            <v>Y240</v>
          </cell>
          <cell r="B271">
            <v>2.0099999999999998</v>
          </cell>
          <cell r="C271" t="str">
            <v>T</v>
          </cell>
          <cell r="D271">
            <v>3</v>
          </cell>
          <cell r="E271">
            <v>4</v>
          </cell>
          <cell r="F271">
            <v>5</v>
          </cell>
          <cell r="G271" t="str">
            <v>F</v>
          </cell>
          <cell r="H271">
            <v>2.0099999999999998</v>
          </cell>
          <cell r="I271">
            <v>2.0099999999999998</v>
          </cell>
          <cell r="J271">
            <v>2.0099999999999998</v>
          </cell>
          <cell r="K271">
            <v>2.0099999999999998</v>
          </cell>
          <cell r="L271">
            <v>2.0099999999999998</v>
          </cell>
          <cell r="M271">
            <v>60</v>
          </cell>
          <cell r="N271">
            <v>60</v>
          </cell>
          <cell r="O271">
            <v>60</v>
          </cell>
          <cell r="P271">
            <v>120</v>
          </cell>
          <cell r="Q271">
            <v>0</v>
          </cell>
          <cell r="R271">
            <v>300</v>
          </cell>
        </row>
        <row r="272">
          <cell r="A272" t="str">
            <v>Y241</v>
          </cell>
          <cell r="B272">
            <v>2.0099999999999998</v>
          </cell>
          <cell r="C272" t="str">
            <v>T</v>
          </cell>
          <cell r="D272">
            <v>3</v>
          </cell>
          <cell r="E272">
            <v>4</v>
          </cell>
          <cell r="F272">
            <v>5</v>
          </cell>
          <cell r="G272" t="str">
            <v>F</v>
          </cell>
          <cell r="H272">
            <v>2.0099999999999998</v>
          </cell>
          <cell r="I272">
            <v>2.0099999999999998</v>
          </cell>
          <cell r="J272">
            <v>2.0099999999999998</v>
          </cell>
          <cell r="K272">
            <v>2.0099999999999998</v>
          </cell>
          <cell r="L272">
            <v>2.0099999999999998</v>
          </cell>
          <cell r="M272">
            <v>180</v>
          </cell>
          <cell r="N272">
            <v>0</v>
          </cell>
          <cell r="O272">
            <v>180</v>
          </cell>
          <cell r="P272">
            <v>0</v>
          </cell>
          <cell r="Q272">
            <v>0</v>
          </cell>
          <cell r="R272">
            <v>360</v>
          </cell>
        </row>
        <row r="273">
          <cell r="A273" t="str">
            <v>Y242A</v>
          </cell>
          <cell r="B273">
            <v>2.0099999999999998</v>
          </cell>
          <cell r="C273" t="str">
            <v>T</v>
          </cell>
          <cell r="D273">
            <v>2</v>
          </cell>
          <cell r="E273">
            <v>3</v>
          </cell>
          <cell r="F273">
            <v>3</v>
          </cell>
          <cell r="G273" t="str">
            <v>F</v>
          </cell>
          <cell r="H273">
            <v>2.0099999999999998</v>
          </cell>
          <cell r="I273">
            <v>2.0099999999999998</v>
          </cell>
          <cell r="J273">
            <v>2.0099999999999998</v>
          </cell>
          <cell r="K273">
            <v>2.0099999999999998</v>
          </cell>
          <cell r="L273">
            <v>2.0099999999999998</v>
          </cell>
          <cell r="M273">
            <v>180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180</v>
          </cell>
        </row>
        <row r="274">
          <cell r="A274" t="str">
            <v>Y242B</v>
          </cell>
          <cell r="B274">
            <v>2.0099999999999998</v>
          </cell>
          <cell r="C274" t="str">
            <v>T</v>
          </cell>
          <cell r="D274">
            <v>2</v>
          </cell>
          <cell r="E274">
            <v>3</v>
          </cell>
          <cell r="F274">
            <v>3</v>
          </cell>
          <cell r="G274" t="str">
            <v>F</v>
          </cell>
          <cell r="H274">
            <v>2.0099999999999998</v>
          </cell>
          <cell r="I274">
            <v>2.0099999999999998</v>
          </cell>
          <cell r="J274">
            <v>2.0099999999999998</v>
          </cell>
          <cell r="K274">
            <v>2.0099999999999998</v>
          </cell>
          <cell r="L274">
            <v>2.0099999999999998</v>
          </cell>
          <cell r="M274">
            <v>0</v>
          </cell>
          <cell r="N274">
            <v>0</v>
          </cell>
          <cell r="O274">
            <v>180</v>
          </cell>
          <cell r="P274">
            <v>0</v>
          </cell>
          <cell r="Q274">
            <v>0</v>
          </cell>
          <cell r="R274">
            <v>180</v>
          </cell>
        </row>
        <row r="275">
          <cell r="A275" t="str">
            <v>Y42MA</v>
          </cell>
          <cell r="B275">
            <v>2.0099999999999998</v>
          </cell>
          <cell r="C275" t="str">
            <v>T</v>
          </cell>
          <cell r="D275">
            <v>3</v>
          </cell>
          <cell r="E275">
            <v>4</v>
          </cell>
          <cell r="F275">
            <v>3</v>
          </cell>
          <cell r="G275" t="str">
            <v>T</v>
          </cell>
          <cell r="H275">
            <v>2.0099999999999998</v>
          </cell>
          <cell r="I275">
            <v>2.0099999999999998</v>
          </cell>
          <cell r="J275">
            <v>2.0099999999999998</v>
          </cell>
          <cell r="K275">
            <v>2.0099999999999998</v>
          </cell>
          <cell r="L275">
            <v>2.0099999999999998</v>
          </cell>
          <cell r="M275">
            <v>48</v>
          </cell>
          <cell r="N275">
            <v>60</v>
          </cell>
          <cell r="O275">
            <v>60</v>
          </cell>
          <cell r="P275">
            <v>90</v>
          </cell>
          <cell r="Q275">
            <v>60</v>
          </cell>
          <cell r="R275">
            <v>318</v>
          </cell>
        </row>
        <row r="276">
          <cell r="A276" t="str">
            <v>Y42MB</v>
          </cell>
          <cell r="B276">
            <v>2.0099999999999998</v>
          </cell>
          <cell r="C276" t="str">
            <v>T</v>
          </cell>
          <cell r="D276">
            <v>3</v>
          </cell>
          <cell r="E276">
            <v>4</v>
          </cell>
          <cell r="F276">
            <v>3</v>
          </cell>
          <cell r="G276" t="str">
            <v>T</v>
          </cell>
          <cell r="H276">
            <v>2.0099999999999998</v>
          </cell>
          <cell r="I276">
            <v>2.0099999999999998</v>
          </cell>
          <cell r="J276">
            <v>2.0099999999999998</v>
          </cell>
          <cell r="K276">
            <v>2.0099999999999998</v>
          </cell>
          <cell r="L276">
            <v>2.0099999999999998</v>
          </cell>
          <cell r="M276">
            <v>48</v>
          </cell>
          <cell r="N276">
            <v>60</v>
          </cell>
          <cell r="O276">
            <v>60</v>
          </cell>
          <cell r="P276">
            <v>90</v>
          </cell>
          <cell r="Q276">
            <v>60</v>
          </cell>
          <cell r="R276">
            <v>318</v>
          </cell>
        </row>
        <row r="277">
          <cell r="A277" t="str">
            <v>Y43MA</v>
          </cell>
          <cell r="B277">
            <v>2.0099999999999998</v>
          </cell>
          <cell r="C277" t="str">
            <v>T</v>
          </cell>
          <cell r="D277">
            <v>2</v>
          </cell>
          <cell r="E277">
            <v>3</v>
          </cell>
          <cell r="F277">
            <v>3</v>
          </cell>
          <cell r="G277" t="str">
            <v>F</v>
          </cell>
          <cell r="H277">
            <v>2.0099999999999998</v>
          </cell>
          <cell r="I277">
            <v>2.0099999999999998</v>
          </cell>
          <cell r="J277">
            <v>2.0099999999999998</v>
          </cell>
          <cell r="K277">
            <v>2.0099999999999998</v>
          </cell>
          <cell r="L277">
            <v>2.0099999999999998</v>
          </cell>
          <cell r="M277">
            <v>48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48</v>
          </cell>
        </row>
        <row r="278">
          <cell r="A278" t="str">
            <v>Y43MB</v>
          </cell>
          <cell r="B278">
            <v>2.0099999999999998</v>
          </cell>
          <cell r="C278" t="str">
            <v>T</v>
          </cell>
          <cell r="D278">
            <v>2</v>
          </cell>
          <cell r="E278">
            <v>3</v>
          </cell>
          <cell r="F278">
            <v>3</v>
          </cell>
          <cell r="G278" t="str">
            <v>F</v>
          </cell>
          <cell r="H278">
            <v>2.0099999999999998</v>
          </cell>
          <cell r="I278">
            <v>2.0099999999999998</v>
          </cell>
          <cell r="J278">
            <v>2.0099999999999998</v>
          </cell>
          <cell r="K278">
            <v>2.0099999999999998</v>
          </cell>
          <cell r="L278">
            <v>2.0099999999999998</v>
          </cell>
          <cell r="M278">
            <v>0</v>
          </cell>
          <cell r="N278">
            <v>0</v>
          </cell>
          <cell r="O278">
            <v>45</v>
          </cell>
          <cell r="P278">
            <v>0</v>
          </cell>
          <cell r="Q278">
            <v>0</v>
          </cell>
          <cell r="R278">
            <v>45</v>
          </cell>
        </row>
        <row r="279">
          <cell r="A279" t="str">
            <v>Y43RA</v>
          </cell>
          <cell r="B279">
            <v>2.0099999999999998</v>
          </cell>
          <cell r="C279" t="str">
            <v>T</v>
          </cell>
          <cell r="D279">
            <v>2</v>
          </cell>
          <cell r="E279">
            <v>3</v>
          </cell>
          <cell r="F279">
            <v>3</v>
          </cell>
          <cell r="G279" t="str">
            <v>F</v>
          </cell>
          <cell r="H279">
            <v>2.0099999999999998</v>
          </cell>
          <cell r="I279">
            <v>2.0099999999999998</v>
          </cell>
          <cell r="J279">
            <v>2.0099999999999998</v>
          </cell>
          <cell r="K279">
            <v>2.0099999999999998</v>
          </cell>
          <cell r="L279">
            <v>2.0099999999999998</v>
          </cell>
          <cell r="M279">
            <v>180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180</v>
          </cell>
        </row>
        <row r="280">
          <cell r="A280" t="str">
            <v>Y43RB</v>
          </cell>
          <cell r="B280">
            <v>2.0099999999999998</v>
          </cell>
          <cell r="C280" t="str">
            <v>T</v>
          </cell>
          <cell r="D280">
            <v>2</v>
          </cell>
          <cell r="E280">
            <v>3</v>
          </cell>
          <cell r="F280">
            <v>3</v>
          </cell>
          <cell r="G280" t="str">
            <v>F</v>
          </cell>
          <cell r="H280">
            <v>2.0099999999999998</v>
          </cell>
          <cell r="I280">
            <v>2.0099999999999998</v>
          </cell>
          <cell r="J280">
            <v>2.0099999999999998</v>
          </cell>
          <cell r="K280">
            <v>2.0099999999999998</v>
          </cell>
          <cell r="L280">
            <v>2.0099999999999998</v>
          </cell>
          <cell r="M280">
            <v>0</v>
          </cell>
          <cell r="N280">
            <v>0</v>
          </cell>
          <cell r="O280">
            <v>180</v>
          </cell>
          <cell r="P280">
            <v>0</v>
          </cell>
          <cell r="Q280">
            <v>0</v>
          </cell>
          <cell r="R280">
            <v>180</v>
          </cell>
        </row>
        <row r="281">
          <cell r="A281" t="str">
            <v>Y44MA</v>
          </cell>
          <cell r="B281">
            <v>2.0099999999999998</v>
          </cell>
          <cell r="C281" t="str">
            <v>T</v>
          </cell>
          <cell r="D281">
            <v>2</v>
          </cell>
          <cell r="E281">
            <v>3</v>
          </cell>
          <cell r="F281">
            <v>3</v>
          </cell>
          <cell r="G281" t="str">
            <v>F</v>
          </cell>
          <cell r="H281">
            <v>2.0099999999999998</v>
          </cell>
          <cell r="I281">
            <v>2.0099999999999998</v>
          </cell>
          <cell r="J281">
            <v>2.0099999999999998</v>
          </cell>
          <cell r="K281">
            <v>2.0099999999999998</v>
          </cell>
          <cell r="L281">
            <v>2.0099999999999998</v>
          </cell>
          <cell r="M281">
            <v>60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60</v>
          </cell>
        </row>
        <row r="282">
          <cell r="A282" t="str">
            <v>Y44MB</v>
          </cell>
          <cell r="B282">
            <v>2.0099999999999998</v>
          </cell>
          <cell r="C282" t="str">
            <v>T</v>
          </cell>
          <cell r="D282">
            <v>2</v>
          </cell>
          <cell r="E282">
            <v>3</v>
          </cell>
          <cell r="F282">
            <v>3</v>
          </cell>
          <cell r="G282" t="str">
            <v>F</v>
          </cell>
          <cell r="H282">
            <v>2.0099999999999998</v>
          </cell>
          <cell r="I282">
            <v>2.0099999999999998</v>
          </cell>
          <cell r="J282">
            <v>2.0099999999999998</v>
          </cell>
          <cell r="K282">
            <v>2.0099999999999998</v>
          </cell>
          <cell r="L282">
            <v>2.0099999999999998</v>
          </cell>
          <cell r="M282">
            <v>0</v>
          </cell>
          <cell r="N282">
            <v>0</v>
          </cell>
          <cell r="O282">
            <v>60</v>
          </cell>
          <cell r="P282">
            <v>0</v>
          </cell>
          <cell r="Q282">
            <v>0</v>
          </cell>
          <cell r="R282">
            <v>60</v>
          </cell>
        </row>
        <row r="283">
          <cell r="A283" t="str">
            <v>Y45MA</v>
          </cell>
          <cell r="B283">
            <v>2.0099999999999998</v>
          </cell>
          <cell r="C283" t="str">
            <v>T</v>
          </cell>
          <cell r="D283">
            <v>2</v>
          </cell>
          <cell r="E283">
            <v>3</v>
          </cell>
          <cell r="F283">
            <v>3</v>
          </cell>
          <cell r="G283" t="str">
            <v>F</v>
          </cell>
          <cell r="H283">
            <v>2.0099999999999998</v>
          </cell>
          <cell r="I283">
            <v>2.0099999999999998</v>
          </cell>
          <cell r="J283">
            <v>2.0099999999999998</v>
          </cell>
          <cell r="K283">
            <v>2.0099999999999998</v>
          </cell>
          <cell r="L283">
            <v>2.0099999999999998</v>
          </cell>
          <cell r="M283">
            <v>45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45</v>
          </cell>
        </row>
        <row r="284">
          <cell r="A284" t="str">
            <v>Y45MB</v>
          </cell>
          <cell r="B284">
            <v>2.0099999999999998</v>
          </cell>
          <cell r="C284" t="str">
            <v>T</v>
          </cell>
          <cell r="D284">
            <v>2</v>
          </cell>
          <cell r="E284">
            <v>3</v>
          </cell>
          <cell r="F284">
            <v>3</v>
          </cell>
          <cell r="G284" t="str">
            <v>F</v>
          </cell>
          <cell r="H284">
            <v>2.0099999999999998</v>
          </cell>
          <cell r="I284">
            <v>2.0099999999999998</v>
          </cell>
          <cell r="J284">
            <v>2.0099999999999998</v>
          </cell>
          <cell r="K284">
            <v>2.0099999999999998</v>
          </cell>
          <cell r="L284">
            <v>2.0099999999999998</v>
          </cell>
          <cell r="M284">
            <v>0</v>
          </cell>
          <cell r="N284">
            <v>0</v>
          </cell>
          <cell r="O284">
            <v>45</v>
          </cell>
          <cell r="P284">
            <v>0</v>
          </cell>
          <cell r="Q284">
            <v>0</v>
          </cell>
          <cell r="R284">
            <v>45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line_link01052018"/>
    </sheetNames>
    <sheetDataSet>
      <sheetData sheetId="0">
        <row r="1">
          <cell r="A1" t="str">
            <v>uniq_rte_name</v>
          </cell>
          <cell r="B1" t="str">
            <v>agency_id</v>
          </cell>
          <cell r="C1" t="str">
            <v>route_long_name</v>
          </cell>
          <cell r="D1" t="str">
            <v>tripcnt_1</v>
          </cell>
          <cell r="E1" t="str">
            <v>first_dep1</v>
          </cell>
          <cell r="F1" t="str">
            <v>second_dep1</v>
          </cell>
          <cell r="G1" t="str">
            <v>avgheadway_1</v>
          </cell>
          <cell r="H1" t="str">
            <v>iheadway_1</v>
          </cell>
          <cell r="I1" t="str">
            <v>vsh_1</v>
          </cell>
          <cell r="J1" t="str">
            <v>avg_trpdur1</v>
          </cell>
          <cell r="K1" t="str">
            <v>tripcnt_2</v>
          </cell>
          <cell r="L1" t="str">
            <v>first_dep2</v>
          </cell>
          <cell r="M1" t="str">
            <v>second_dep2</v>
          </cell>
          <cell r="N1" t="str">
            <v>avgheadway_2</v>
          </cell>
          <cell r="O1" t="str">
            <v>iheadway_2</v>
          </cell>
          <cell r="P1" t="str">
            <v>vsh_2</v>
          </cell>
          <cell r="Q1" t="str">
            <v>avg_trpdur2</v>
          </cell>
          <cell r="R1" t="str">
            <v>tripcnt_3</v>
          </cell>
          <cell r="S1" t="str">
            <v>first_dep3</v>
          </cell>
          <cell r="T1" t="str">
            <v>second_dep3</v>
          </cell>
          <cell r="U1" t="str">
            <v>avgheadway_3</v>
          </cell>
          <cell r="V1" t="str">
            <v>iheadway_3</v>
          </cell>
          <cell r="W1" t="str">
            <v>vsh_3</v>
          </cell>
          <cell r="X1" t="str">
            <v>avg_trpdur3</v>
          </cell>
          <cell r="Y1" t="str">
            <v>tripcnt_4</v>
          </cell>
          <cell r="Z1" t="str">
            <v>first_dep4</v>
          </cell>
          <cell r="AA1" t="str">
            <v>second_dep4</v>
          </cell>
          <cell r="AB1" t="str">
            <v>avgheadway_4</v>
          </cell>
          <cell r="AC1" t="str">
            <v>iheadway_4</v>
          </cell>
          <cell r="AD1" t="str">
            <v>vsh_4</v>
          </cell>
          <cell r="AE1" t="str">
            <v>avg_trpdur4</v>
          </cell>
          <cell r="AF1" t="str">
            <v>tripcnt_5</v>
          </cell>
          <cell r="AG1" t="str">
            <v>first_dep5</v>
          </cell>
          <cell r="AH1" t="str">
            <v>second_dep5</v>
          </cell>
          <cell r="AI1" t="str">
            <v>avgheadway_5</v>
          </cell>
          <cell r="AJ1" t="str">
            <v>iheadway_5</v>
          </cell>
          <cell r="AK1" t="str">
            <v>vsh_5</v>
          </cell>
          <cell r="AL1" t="str">
            <v>avg_trpdur5</v>
          </cell>
        </row>
        <row r="2">
          <cell r="A2" t="str">
            <v>ELDO20_A</v>
          </cell>
          <cell r="B2" t="str">
            <v>ElDorado</v>
          </cell>
          <cell r="C2" t="str">
            <v>Placerville</v>
          </cell>
          <cell r="D2">
            <v>3</v>
          </cell>
          <cell r="E2">
            <v>360</v>
          </cell>
          <cell r="F2">
            <v>420</v>
          </cell>
          <cell r="G2">
            <v>80</v>
          </cell>
          <cell r="H2">
            <v>60</v>
          </cell>
          <cell r="I2">
            <v>2.3833333333333302</v>
          </cell>
          <cell r="J2">
            <v>49</v>
          </cell>
          <cell r="K2">
            <v>6</v>
          </cell>
          <cell r="L2">
            <v>540</v>
          </cell>
          <cell r="M2">
            <v>600</v>
          </cell>
          <cell r="N2">
            <v>60</v>
          </cell>
          <cell r="O2">
            <v>60</v>
          </cell>
          <cell r="P2">
            <v>4.7</v>
          </cell>
          <cell r="Q2">
            <v>47</v>
          </cell>
          <cell r="R2">
            <v>3</v>
          </cell>
          <cell r="S2">
            <v>900</v>
          </cell>
          <cell r="T2">
            <v>960</v>
          </cell>
          <cell r="U2">
            <v>60</v>
          </cell>
          <cell r="V2">
            <v>60</v>
          </cell>
          <cell r="W2">
            <v>2.4166666666666599</v>
          </cell>
          <cell r="X2">
            <v>49</v>
          </cell>
          <cell r="Y2">
            <v>1</v>
          </cell>
          <cell r="Z2">
            <v>1080</v>
          </cell>
          <cell r="AB2">
            <v>120</v>
          </cell>
          <cell r="AD2">
            <v>0.78333333333333299</v>
          </cell>
          <cell r="AE2">
            <v>47</v>
          </cell>
        </row>
        <row r="3">
          <cell r="A3" t="str">
            <v>ELDO20_B</v>
          </cell>
          <cell r="B3" t="str">
            <v>ElDorado</v>
          </cell>
          <cell r="C3" t="str">
            <v>Placerville</v>
          </cell>
          <cell r="D3">
            <v>3</v>
          </cell>
          <cell r="E3">
            <v>360</v>
          </cell>
          <cell r="F3">
            <v>420</v>
          </cell>
          <cell r="G3">
            <v>80</v>
          </cell>
          <cell r="H3">
            <v>60</v>
          </cell>
          <cell r="I3">
            <v>2.75</v>
          </cell>
          <cell r="J3">
            <v>55</v>
          </cell>
          <cell r="K3">
            <v>6</v>
          </cell>
          <cell r="L3">
            <v>540</v>
          </cell>
          <cell r="M3">
            <v>600</v>
          </cell>
          <cell r="N3">
            <v>60</v>
          </cell>
          <cell r="O3">
            <v>60</v>
          </cell>
          <cell r="P3">
            <v>5.5</v>
          </cell>
          <cell r="Q3">
            <v>55</v>
          </cell>
          <cell r="R3">
            <v>3</v>
          </cell>
          <cell r="S3">
            <v>900</v>
          </cell>
          <cell r="T3">
            <v>960</v>
          </cell>
          <cell r="U3">
            <v>60</v>
          </cell>
          <cell r="V3">
            <v>60</v>
          </cell>
          <cell r="W3">
            <v>2.75</v>
          </cell>
          <cell r="X3">
            <v>55</v>
          </cell>
          <cell r="Y3">
            <v>1</v>
          </cell>
          <cell r="Z3">
            <v>1080</v>
          </cell>
          <cell r="AB3">
            <v>120</v>
          </cell>
          <cell r="AD3">
            <v>0.75</v>
          </cell>
          <cell r="AE3">
            <v>45</v>
          </cell>
        </row>
        <row r="4">
          <cell r="A4" t="str">
            <v>ELDO30_A</v>
          </cell>
          <cell r="B4" t="str">
            <v>ElDorado</v>
          </cell>
          <cell r="C4" t="str">
            <v>Diamond Springs/El Dorado</v>
          </cell>
          <cell r="D4">
            <v>3</v>
          </cell>
          <cell r="E4">
            <v>360</v>
          </cell>
          <cell r="F4">
            <v>420</v>
          </cell>
          <cell r="G4">
            <v>80</v>
          </cell>
          <cell r="H4">
            <v>60</v>
          </cell>
          <cell r="I4">
            <v>2.75</v>
          </cell>
          <cell r="J4">
            <v>55</v>
          </cell>
          <cell r="K4">
            <v>6</v>
          </cell>
          <cell r="L4">
            <v>540</v>
          </cell>
          <cell r="M4">
            <v>600</v>
          </cell>
          <cell r="N4">
            <v>60</v>
          </cell>
          <cell r="O4">
            <v>60</v>
          </cell>
          <cell r="P4">
            <v>5.5</v>
          </cell>
          <cell r="Q4">
            <v>55</v>
          </cell>
          <cell r="R4">
            <v>3</v>
          </cell>
          <cell r="S4">
            <v>900</v>
          </cell>
          <cell r="T4">
            <v>960</v>
          </cell>
          <cell r="U4">
            <v>60</v>
          </cell>
          <cell r="V4">
            <v>60</v>
          </cell>
          <cell r="W4">
            <v>2.75</v>
          </cell>
          <cell r="X4">
            <v>55</v>
          </cell>
          <cell r="Y4">
            <v>1</v>
          </cell>
          <cell r="Z4">
            <v>1080</v>
          </cell>
          <cell r="AB4">
            <v>120</v>
          </cell>
          <cell r="AD4">
            <v>0.83333333333333304</v>
          </cell>
          <cell r="AE4">
            <v>50</v>
          </cell>
        </row>
        <row r="5">
          <cell r="A5" t="str">
            <v>ELDO40_A</v>
          </cell>
          <cell r="B5" t="str">
            <v>ElDorado</v>
          </cell>
          <cell r="C5" t="str">
            <v>Cameron Park/Shingle Springs</v>
          </cell>
          <cell r="D5">
            <v>3</v>
          </cell>
          <cell r="E5">
            <v>380</v>
          </cell>
          <cell r="F5">
            <v>440</v>
          </cell>
          <cell r="G5">
            <v>80</v>
          </cell>
          <cell r="H5">
            <v>60</v>
          </cell>
          <cell r="I5">
            <v>2.75</v>
          </cell>
          <cell r="J5">
            <v>55</v>
          </cell>
          <cell r="K5">
            <v>6</v>
          </cell>
          <cell r="L5">
            <v>560</v>
          </cell>
          <cell r="M5">
            <v>620</v>
          </cell>
          <cell r="N5">
            <v>60</v>
          </cell>
          <cell r="O5">
            <v>60</v>
          </cell>
          <cell r="P5">
            <v>5.5</v>
          </cell>
          <cell r="Q5">
            <v>55</v>
          </cell>
          <cell r="R5">
            <v>3</v>
          </cell>
          <cell r="S5">
            <v>920</v>
          </cell>
          <cell r="T5">
            <v>980</v>
          </cell>
          <cell r="U5">
            <v>60</v>
          </cell>
          <cell r="V5">
            <v>60</v>
          </cell>
          <cell r="W5">
            <v>2.75</v>
          </cell>
          <cell r="X5">
            <v>55</v>
          </cell>
          <cell r="Y5">
            <v>1</v>
          </cell>
          <cell r="Z5">
            <v>1100</v>
          </cell>
          <cell r="AB5">
            <v>120</v>
          </cell>
          <cell r="AD5">
            <v>0.91666666666666596</v>
          </cell>
          <cell r="AE5">
            <v>55</v>
          </cell>
        </row>
        <row r="6">
          <cell r="A6" t="str">
            <v>ELDO50x_A</v>
          </cell>
          <cell r="B6" t="str">
            <v>ElDorado</v>
          </cell>
          <cell r="C6" t="str">
            <v>50 Express</v>
          </cell>
          <cell r="D6">
            <v>3</v>
          </cell>
          <cell r="E6">
            <v>353</v>
          </cell>
          <cell r="F6">
            <v>413</v>
          </cell>
          <cell r="G6">
            <v>80</v>
          </cell>
          <cell r="H6">
            <v>60</v>
          </cell>
          <cell r="I6">
            <v>5.9833333333333298</v>
          </cell>
          <cell r="J6">
            <v>122</v>
          </cell>
          <cell r="K6">
            <v>6</v>
          </cell>
          <cell r="L6">
            <v>540</v>
          </cell>
          <cell r="M6">
            <v>600</v>
          </cell>
          <cell r="N6">
            <v>60</v>
          </cell>
          <cell r="O6">
            <v>60</v>
          </cell>
          <cell r="P6">
            <v>11.5</v>
          </cell>
          <cell r="Q6">
            <v>115</v>
          </cell>
          <cell r="R6">
            <v>3</v>
          </cell>
          <cell r="S6">
            <v>900</v>
          </cell>
          <cell r="T6">
            <v>960</v>
          </cell>
          <cell r="U6">
            <v>60</v>
          </cell>
          <cell r="V6">
            <v>60</v>
          </cell>
          <cell r="W6">
            <v>5.4833333333333298</v>
          </cell>
          <cell r="X6">
            <v>99</v>
          </cell>
          <cell r="Y6">
            <v>1</v>
          </cell>
          <cell r="Z6">
            <v>1080</v>
          </cell>
          <cell r="AB6">
            <v>120</v>
          </cell>
          <cell r="AD6">
            <v>1.5</v>
          </cell>
          <cell r="AE6">
            <v>90</v>
          </cell>
        </row>
        <row r="7">
          <cell r="A7" t="str">
            <v>ELDO60_A</v>
          </cell>
          <cell r="B7" t="str">
            <v>ElDorado</v>
          </cell>
          <cell r="C7" t="str">
            <v>Pollock Pines</v>
          </cell>
          <cell r="D7">
            <v>1</v>
          </cell>
          <cell r="E7">
            <v>480</v>
          </cell>
          <cell r="G7">
            <v>240</v>
          </cell>
          <cell r="I7">
            <v>0.91666666666666596</v>
          </cell>
          <cell r="J7">
            <v>55</v>
          </cell>
          <cell r="K7">
            <v>6</v>
          </cell>
          <cell r="L7">
            <v>540</v>
          </cell>
          <cell r="M7">
            <v>600</v>
          </cell>
          <cell r="N7">
            <v>60</v>
          </cell>
          <cell r="O7">
            <v>60</v>
          </cell>
          <cell r="P7">
            <v>5.5</v>
          </cell>
          <cell r="Q7">
            <v>55</v>
          </cell>
          <cell r="R7">
            <v>3</v>
          </cell>
          <cell r="S7">
            <v>900</v>
          </cell>
          <cell r="T7">
            <v>960</v>
          </cell>
          <cell r="U7">
            <v>60</v>
          </cell>
          <cell r="V7">
            <v>60</v>
          </cell>
          <cell r="W7">
            <v>2.75</v>
          </cell>
          <cell r="X7">
            <v>55</v>
          </cell>
          <cell r="Y7">
            <v>1</v>
          </cell>
          <cell r="Z7">
            <v>1080</v>
          </cell>
          <cell r="AB7">
            <v>120</v>
          </cell>
          <cell r="AD7">
            <v>0.91666666666666596</v>
          </cell>
          <cell r="AE7">
            <v>55</v>
          </cell>
        </row>
        <row r="8">
          <cell r="A8" t="str">
            <v>ELDO60_B</v>
          </cell>
          <cell r="B8" t="str">
            <v>ElDorado</v>
          </cell>
          <cell r="C8" t="str">
            <v>Pollock Pines</v>
          </cell>
          <cell r="D8">
            <v>2</v>
          </cell>
          <cell r="E8">
            <v>420</v>
          </cell>
          <cell r="F8">
            <v>480</v>
          </cell>
          <cell r="G8">
            <v>120</v>
          </cell>
          <cell r="H8">
            <v>60</v>
          </cell>
          <cell r="I8">
            <v>1.8333333333333299</v>
          </cell>
          <cell r="J8">
            <v>55</v>
          </cell>
          <cell r="K8">
            <v>6</v>
          </cell>
          <cell r="L8">
            <v>540</v>
          </cell>
          <cell r="M8">
            <v>600</v>
          </cell>
          <cell r="N8">
            <v>60</v>
          </cell>
          <cell r="O8">
            <v>60</v>
          </cell>
          <cell r="P8">
            <v>5.5</v>
          </cell>
          <cell r="Q8">
            <v>55</v>
          </cell>
          <cell r="R8">
            <v>3</v>
          </cell>
          <cell r="S8">
            <v>900</v>
          </cell>
          <cell r="T8">
            <v>960</v>
          </cell>
          <cell r="U8">
            <v>60</v>
          </cell>
          <cell r="V8">
            <v>60</v>
          </cell>
          <cell r="W8">
            <v>2.75</v>
          </cell>
          <cell r="X8">
            <v>55</v>
          </cell>
          <cell r="Y8">
            <v>1</v>
          </cell>
          <cell r="Z8">
            <v>1080</v>
          </cell>
          <cell r="AB8">
            <v>120</v>
          </cell>
          <cell r="AD8">
            <v>0.91666666666666596</v>
          </cell>
          <cell r="AE8">
            <v>55</v>
          </cell>
        </row>
        <row r="9">
          <cell r="A9" t="str">
            <v>ELDO70_A</v>
          </cell>
          <cell r="B9" t="str">
            <v>ElDorado</v>
          </cell>
          <cell r="C9" t="str">
            <v>Cameron Park/El Dorado Hills</v>
          </cell>
          <cell r="D9">
            <v>3</v>
          </cell>
          <cell r="E9">
            <v>380</v>
          </cell>
          <cell r="F9">
            <v>440</v>
          </cell>
          <cell r="G9">
            <v>80</v>
          </cell>
          <cell r="H9">
            <v>60</v>
          </cell>
          <cell r="I9">
            <v>2.75</v>
          </cell>
          <cell r="J9">
            <v>55</v>
          </cell>
          <cell r="K9">
            <v>6</v>
          </cell>
          <cell r="L9">
            <v>560</v>
          </cell>
          <cell r="M9">
            <v>620</v>
          </cell>
          <cell r="N9">
            <v>60</v>
          </cell>
          <cell r="O9">
            <v>60</v>
          </cell>
          <cell r="P9">
            <v>5.5</v>
          </cell>
          <cell r="Q9">
            <v>55</v>
          </cell>
          <cell r="R9">
            <v>3</v>
          </cell>
          <cell r="S9">
            <v>920</v>
          </cell>
          <cell r="T9">
            <v>980</v>
          </cell>
          <cell r="U9">
            <v>60</v>
          </cell>
          <cell r="V9">
            <v>60</v>
          </cell>
          <cell r="W9">
            <v>2.75</v>
          </cell>
          <cell r="X9">
            <v>55</v>
          </cell>
          <cell r="Y9">
            <v>1</v>
          </cell>
          <cell r="Z9">
            <v>1100</v>
          </cell>
          <cell r="AB9">
            <v>120</v>
          </cell>
          <cell r="AD9">
            <v>0.91666666666666596</v>
          </cell>
          <cell r="AE9">
            <v>55</v>
          </cell>
        </row>
        <row r="10">
          <cell r="A10" t="str">
            <v>ELDOC10_A</v>
          </cell>
          <cell r="B10" t="str">
            <v>ElDorado</v>
          </cell>
          <cell r="C10" t="str">
            <v>Sacramento Commuter</v>
          </cell>
          <cell r="R10">
            <v>1</v>
          </cell>
          <cell r="S10">
            <v>1036</v>
          </cell>
          <cell r="U10">
            <v>180</v>
          </cell>
          <cell r="W10">
            <v>1.6666666666666601</v>
          </cell>
          <cell r="X10">
            <v>100</v>
          </cell>
        </row>
        <row r="11">
          <cell r="A11" t="str">
            <v>ELDOC10_B</v>
          </cell>
          <cell r="B11" t="str">
            <v>ElDorado</v>
          </cell>
          <cell r="C11" t="str">
            <v>Sacramento Commuter</v>
          </cell>
          <cell r="D11">
            <v>1</v>
          </cell>
          <cell r="E11">
            <v>445</v>
          </cell>
          <cell r="G11">
            <v>240</v>
          </cell>
          <cell r="I11">
            <v>1.0833333333333299</v>
          </cell>
          <cell r="J11">
            <v>65</v>
          </cell>
        </row>
        <row r="12">
          <cell r="A12" t="str">
            <v>ELDOC11_A</v>
          </cell>
          <cell r="B12" t="str">
            <v>ElDorado</v>
          </cell>
          <cell r="C12" t="str">
            <v>Sacramento Commuter</v>
          </cell>
          <cell r="Y12">
            <v>1</v>
          </cell>
          <cell r="Z12">
            <v>1080</v>
          </cell>
          <cell r="AB12">
            <v>120</v>
          </cell>
          <cell r="AD12">
            <v>1.4</v>
          </cell>
          <cell r="AE12">
            <v>84</v>
          </cell>
        </row>
        <row r="13">
          <cell r="A13" t="str">
            <v>ELDOC11_B</v>
          </cell>
          <cell r="B13" t="str">
            <v>ElDorado</v>
          </cell>
          <cell r="C13" t="str">
            <v>Sacramento Commuter</v>
          </cell>
          <cell r="D13">
            <v>1</v>
          </cell>
          <cell r="E13">
            <v>478</v>
          </cell>
          <cell r="G13">
            <v>240</v>
          </cell>
          <cell r="I13">
            <v>1.4666666666666599</v>
          </cell>
          <cell r="J13">
            <v>88</v>
          </cell>
        </row>
        <row r="14">
          <cell r="A14" t="str">
            <v>ELDOC1_A</v>
          </cell>
          <cell r="B14" t="str">
            <v>ElDorado</v>
          </cell>
          <cell r="C14" t="str">
            <v>Sacramento Commuter</v>
          </cell>
          <cell r="K14">
            <v>1</v>
          </cell>
          <cell r="L14">
            <v>886</v>
          </cell>
          <cell r="N14">
            <v>360</v>
          </cell>
          <cell r="P14">
            <v>1.2333333333333301</v>
          </cell>
          <cell r="Q14">
            <v>74</v>
          </cell>
        </row>
        <row r="15">
          <cell r="A15" t="str">
            <v>ELDOC1_B</v>
          </cell>
          <cell r="B15" t="str">
            <v>ElDorado</v>
          </cell>
          <cell r="C15" t="str">
            <v>Sacramento Commuter</v>
          </cell>
          <cell r="D15">
            <v>1</v>
          </cell>
          <cell r="E15">
            <v>310</v>
          </cell>
          <cell r="G15">
            <v>240</v>
          </cell>
          <cell r="I15">
            <v>1.4166666666666601</v>
          </cell>
          <cell r="J15">
            <v>85</v>
          </cell>
        </row>
        <row r="16">
          <cell r="A16" t="str">
            <v>ELDOC2_A</v>
          </cell>
          <cell r="B16" t="str">
            <v>ElDorado</v>
          </cell>
          <cell r="C16" t="str">
            <v>Sacramento Commuter</v>
          </cell>
          <cell r="R16">
            <v>1</v>
          </cell>
          <cell r="S16">
            <v>913</v>
          </cell>
          <cell r="U16">
            <v>180</v>
          </cell>
          <cell r="W16">
            <v>1.61666666666666</v>
          </cell>
          <cell r="X16">
            <v>97</v>
          </cell>
        </row>
        <row r="17">
          <cell r="A17" t="str">
            <v>ELDOC2_B</v>
          </cell>
          <cell r="B17" t="str">
            <v>ElDorado</v>
          </cell>
          <cell r="C17" t="str">
            <v>Sacramento Commuter</v>
          </cell>
          <cell r="D17">
            <v>1</v>
          </cell>
          <cell r="E17">
            <v>320</v>
          </cell>
          <cell r="G17">
            <v>240</v>
          </cell>
          <cell r="I17">
            <v>1.4166666666666601</v>
          </cell>
          <cell r="J17">
            <v>85</v>
          </cell>
        </row>
        <row r="18">
          <cell r="A18" t="str">
            <v>ELDOC3_A</v>
          </cell>
          <cell r="B18" t="str">
            <v>ElDorado</v>
          </cell>
          <cell r="C18" t="str">
            <v>Sacramento Commuter</v>
          </cell>
          <cell r="R18">
            <v>1</v>
          </cell>
          <cell r="S18">
            <v>942</v>
          </cell>
          <cell r="U18">
            <v>180</v>
          </cell>
          <cell r="W18">
            <v>1.55</v>
          </cell>
          <cell r="X18">
            <v>93</v>
          </cell>
        </row>
        <row r="19">
          <cell r="A19" t="str">
            <v>ELDOC3_B</v>
          </cell>
          <cell r="B19" t="str">
            <v>ElDorado</v>
          </cell>
          <cell r="C19" t="str">
            <v>Sacramento Commuter</v>
          </cell>
          <cell r="D19">
            <v>1</v>
          </cell>
          <cell r="E19">
            <v>325</v>
          </cell>
          <cell r="G19">
            <v>240</v>
          </cell>
          <cell r="I19">
            <v>1.3333333333333299</v>
          </cell>
          <cell r="J19">
            <v>80</v>
          </cell>
        </row>
        <row r="20">
          <cell r="A20" t="str">
            <v>ELDOC4_A</v>
          </cell>
          <cell r="B20" t="str">
            <v>ElDorado</v>
          </cell>
          <cell r="C20" t="str">
            <v>Sacramento Commuter</v>
          </cell>
          <cell r="R20">
            <v>1</v>
          </cell>
          <cell r="S20">
            <v>944</v>
          </cell>
          <cell r="U20">
            <v>180</v>
          </cell>
          <cell r="W20">
            <v>1.7333333333333301</v>
          </cell>
          <cell r="X20">
            <v>104</v>
          </cell>
        </row>
        <row r="21">
          <cell r="A21" t="str">
            <v>ELDOC4_B</v>
          </cell>
          <cell r="B21" t="str">
            <v>ElDorado</v>
          </cell>
          <cell r="C21" t="str">
            <v>Sacramento Commuter</v>
          </cell>
          <cell r="D21">
            <v>1</v>
          </cell>
          <cell r="E21">
            <v>350</v>
          </cell>
          <cell r="G21">
            <v>240</v>
          </cell>
          <cell r="I21">
            <v>1.35</v>
          </cell>
          <cell r="J21">
            <v>81</v>
          </cell>
        </row>
        <row r="22">
          <cell r="A22" t="str">
            <v>ELDOC5_A</v>
          </cell>
          <cell r="B22" t="str">
            <v>ElDorado</v>
          </cell>
          <cell r="C22" t="str">
            <v>Sacramento Commuter</v>
          </cell>
          <cell r="R22">
            <v>1</v>
          </cell>
          <cell r="S22">
            <v>960</v>
          </cell>
          <cell r="U22">
            <v>180</v>
          </cell>
          <cell r="W22">
            <v>1.8333333333333299</v>
          </cell>
          <cell r="X22">
            <v>110</v>
          </cell>
        </row>
        <row r="23">
          <cell r="A23" t="str">
            <v>ELDOC5_B</v>
          </cell>
          <cell r="B23" t="str">
            <v>ElDorado</v>
          </cell>
          <cell r="C23" t="str">
            <v>Sacramento Commuter</v>
          </cell>
          <cell r="D23">
            <v>1</v>
          </cell>
          <cell r="E23">
            <v>350</v>
          </cell>
          <cell r="G23">
            <v>240</v>
          </cell>
          <cell r="I23">
            <v>1.3</v>
          </cell>
          <cell r="J23">
            <v>78</v>
          </cell>
        </row>
        <row r="24">
          <cell r="A24" t="str">
            <v>ELDOC6_A</v>
          </cell>
          <cell r="B24" t="str">
            <v>ElDorado</v>
          </cell>
          <cell r="C24" t="str">
            <v>Sacramento Commuter</v>
          </cell>
          <cell r="R24">
            <v>1</v>
          </cell>
          <cell r="S24">
            <v>984</v>
          </cell>
          <cell r="U24">
            <v>180</v>
          </cell>
          <cell r="W24">
            <v>1.5166666666666599</v>
          </cell>
          <cell r="X24">
            <v>91</v>
          </cell>
        </row>
        <row r="25">
          <cell r="A25" t="str">
            <v>ELDOC6_B</v>
          </cell>
          <cell r="B25" t="str">
            <v>ElDorado</v>
          </cell>
          <cell r="C25" t="str">
            <v>Sacramento Commuter</v>
          </cell>
          <cell r="D25">
            <v>1</v>
          </cell>
          <cell r="E25">
            <v>355</v>
          </cell>
          <cell r="G25">
            <v>240</v>
          </cell>
          <cell r="I25">
            <v>1.4833333333333301</v>
          </cell>
          <cell r="J25">
            <v>89</v>
          </cell>
        </row>
        <row r="26">
          <cell r="A26" t="str">
            <v>ELDOC7_A</v>
          </cell>
          <cell r="B26" t="str">
            <v>ElDorado</v>
          </cell>
          <cell r="C26" t="str">
            <v>Sacramento Commuter</v>
          </cell>
          <cell r="R26">
            <v>1</v>
          </cell>
          <cell r="S26">
            <v>986</v>
          </cell>
          <cell r="U26">
            <v>180</v>
          </cell>
          <cell r="W26">
            <v>1.2333333333333301</v>
          </cell>
          <cell r="X26">
            <v>74</v>
          </cell>
        </row>
        <row r="27">
          <cell r="A27" t="str">
            <v>ELDOC7_B</v>
          </cell>
          <cell r="B27" t="str">
            <v>ElDorado</v>
          </cell>
          <cell r="C27" t="str">
            <v>Sacramento Commuter</v>
          </cell>
          <cell r="D27">
            <v>1</v>
          </cell>
          <cell r="E27">
            <v>370</v>
          </cell>
          <cell r="G27">
            <v>240</v>
          </cell>
          <cell r="I27">
            <v>1.36666666666666</v>
          </cell>
          <cell r="J27">
            <v>82</v>
          </cell>
        </row>
        <row r="28">
          <cell r="A28" t="str">
            <v>ELDOC8_A</v>
          </cell>
          <cell r="B28" t="str">
            <v>ElDorado</v>
          </cell>
          <cell r="C28" t="str">
            <v>Sacramento Commuter</v>
          </cell>
          <cell r="R28">
            <v>1</v>
          </cell>
          <cell r="S28">
            <v>988</v>
          </cell>
          <cell r="U28">
            <v>180</v>
          </cell>
          <cell r="W28">
            <v>1.5333333333333301</v>
          </cell>
          <cell r="X28">
            <v>92</v>
          </cell>
        </row>
        <row r="29">
          <cell r="A29" t="str">
            <v>ELDOC8_B</v>
          </cell>
          <cell r="B29" t="str">
            <v>ElDorado</v>
          </cell>
          <cell r="C29" t="str">
            <v>Sacramento Commuter</v>
          </cell>
          <cell r="D29">
            <v>1</v>
          </cell>
          <cell r="E29">
            <v>375</v>
          </cell>
          <cell r="G29">
            <v>240</v>
          </cell>
          <cell r="I29">
            <v>1.4666666666666599</v>
          </cell>
          <cell r="J29">
            <v>88</v>
          </cell>
        </row>
        <row r="30">
          <cell r="A30" t="str">
            <v>ELDOC9_A</v>
          </cell>
          <cell r="B30" t="str">
            <v>ElDorado</v>
          </cell>
          <cell r="C30" t="str">
            <v>Sacramento Commuter</v>
          </cell>
          <cell r="R30">
            <v>1</v>
          </cell>
          <cell r="S30">
            <v>1006</v>
          </cell>
          <cell r="U30">
            <v>180</v>
          </cell>
          <cell r="W30">
            <v>1.2333333333333301</v>
          </cell>
          <cell r="X30">
            <v>74</v>
          </cell>
        </row>
        <row r="31">
          <cell r="A31" t="str">
            <v>ELDOC9_B</v>
          </cell>
          <cell r="B31" t="str">
            <v>ElDorado</v>
          </cell>
          <cell r="C31" t="str">
            <v>Sacramento Commuter</v>
          </cell>
          <cell r="D31">
            <v>1</v>
          </cell>
          <cell r="E31">
            <v>385</v>
          </cell>
          <cell r="G31">
            <v>240</v>
          </cell>
          <cell r="I31">
            <v>1.55</v>
          </cell>
          <cell r="J31">
            <v>93</v>
          </cell>
        </row>
        <row r="32">
          <cell r="A32" t="str">
            <v>ELDOCR1_A</v>
          </cell>
          <cell r="B32" t="str">
            <v>ElDorado</v>
          </cell>
          <cell r="C32" t="str">
            <v>Sacramento Commuter</v>
          </cell>
          <cell r="D32">
            <v>1</v>
          </cell>
          <cell r="E32">
            <v>411</v>
          </cell>
          <cell r="G32">
            <v>240</v>
          </cell>
          <cell r="I32">
            <v>1.9</v>
          </cell>
          <cell r="J32">
            <v>114</v>
          </cell>
        </row>
        <row r="33">
          <cell r="A33" t="str">
            <v>ELDOCR1_B</v>
          </cell>
          <cell r="B33" t="str">
            <v>ElDorado</v>
          </cell>
          <cell r="C33" t="str">
            <v>Sacramento Commuter</v>
          </cell>
          <cell r="K33">
            <v>1</v>
          </cell>
          <cell r="L33">
            <v>827</v>
          </cell>
          <cell r="N33">
            <v>360</v>
          </cell>
          <cell r="P33">
            <v>1.93333333333333</v>
          </cell>
          <cell r="Q33">
            <v>116</v>
          </cell>
        </row>
        <row r="34">
          <cell r="A34" t="str">
            <v>ELDOCR2_A</v>
          </cell>
          <cell r="B34" t="str">
            <v>ElDorado</v>
          </cell>
          <cell r="C34" t="str">
            <v>Sacramento Commuter</v>
          </cell>
          <cell r="D34">
            <v>1</v>
          </cell>
          <cell r="E34">
            <v>533</v>
          </cell>
          <cell r="G34">
            <v>240</v>
          </cell>
          <cell r="I34">
            <v>1.5333333333333301</v>
          </cell>
          <cell r="J34">
            <v>92</v>
          </cell>
        </row>
        <row r="35">
          <cell r="A35" t="str">
            <v>ELDOCR2_B</v>
          </cell>
          <cell r="B35" t="str">
            <v>ElDorado</v>
          </cell>
          <cell r="C35" t="str">
            <v>Sacramento Commuter</v>
          </cell>
          <cell r="R35">
            <v>1</v>
          </cell>
          <cell r="S35">
            <v>995</v>
          </cell>
          <cell r="U35">
            <v>180</v>
          </cell>
          <cell r="W35">
            <v>1.9166666666666601</v>
          </cell>
          <cell r="X35">
            <v>115</v>
          </cell>
        </row>
        <row r="36">
          <cell r="A36" t="str">
            <v>ETRN151_A</v>
          </cell>
          <cell r="B36" t="str">
            <v>ETran</v>
          </cell>
          <cell r="C36" t="str">
            <v>Stonelake</v>
          </cell>
          <cell r="D36">
            <v>3</v>
          </cell>
          <cell r="E36">
            <v>415</v>
          </cell>
          <cell r="F36">
            <v>425</v>
          </cell>
          <cell r="G36">
            <v>80</v>
          </cell>
          <cell r="H36">
            <v>10</v>
          </cell>
          <cell r="I36">
            <v>1.7</v>
          </cell>
          <cell r="J36">
            <v>34</v>
          </cell>
        </row>
        <row r="37">
          <cell r="A37" t="str">
            <v>ETRN151_B</v>
          </cell>
          <cell r="B37" t="str">
            <v>ETran</v>
          </cell>
          <cell r="C37" t="str">
            <v>Stonelake</v>
          </cell>
          <cell r="R37">
            <v>2</v>
          </cell>
          <cell r="S37">
            <v>915</v>
          </cell>
          <cell r="T37">
            <v>930</v>
          </cell>
          <cell r="U37">
            <v>90</v>
          </cell>
          <cell r="V37">
            <v>15</v>
          </cell>
          <cell r="W37">
            <v>1</v>
          </cell>
          <cell r="X37">
            <v>30</v>
          </cell>
        </row>
        <row r="38">
          <cell r="A38" t="str">
            <v>ETRN152_A</v>
          </cell>
          <cell r="B38" t="str">
            <v>ETran</v>
          </cell>
          <cell r="C38" t="str">
            <v>Stonelake/Whitelock Pkwy</v>
          </cell>
          <cell r="D38">
            <v>3</v>
          </cell>
          <cell r="E38">
            <v>415</v>
          </cell>
          <cell r="F38">
            <v>425</v>
          </cell>
          <cell r="G38">
            <v>80</v>
          </cell>
          <cell r="H38">
            <v>10</v>
          </cell>
          <cell r="I38">
            <v>1.6</v>
          </cell>
          <cell r="J38">
            <v>32</v>
          </cell>
        </row>
        <row r="39">
          <cell r="A39" t="str">
            <v>ETRN152_B</v>
          </cell>
          <cell r="B39" t="str">
            <v>ETran</v>
          </cell>
          <cell r="C39" t="str">
            <v>Stonelake/Whitelock Pkwy</v>
          </cell>
          <cell r="R39">
            <v>2</v>
          </cell>
          <cell r="S39">
            <v>915</v>
          </cell>
          <cell r="T39">
            <v>930</v>
          </cell>
          <cell r="U39">
            <v>90</v>
          </cell>
          <cell r="V39">
            <v>15</v>
          </cell>
          <cell r="W39">
            <v>1.3333333333333299</v>
          </cell>
          <cell r="X39">
            <v>40</v>
          </cell>
        </row>
        <row r="40">
          <cell r="A40" t="str">
            <v>ETRN153_A</v>
          </cell>
          <cell r="B40" t="str">
            <v>ETran</v>
          </cell>
          <cell r="C40" t="str">
            <v>Laguna West/Whitelock Pkwy</v>
          </cell>
          <cell r="D40">
            <v>1</v>
          </cell>
          <cell r="E40">
            <v>430</v>
          </cell>
          <cell r="G40">
            <v>240</v>
          </cell>
          <cell r="I40">
            <v>0.75</v>
          </cell>
          <cell r="J40">
            <v>45</v>
          </cell>
        </row>
        <row r="41">
          <cell r="A41" t="str">
            <v>ETRN153_B</v>
          </cell>
          <cell r="B41" t="str">
            <v>ETran</v>
          </cell>
          <cell r="C41" t="str">
            <v>Laguna West/Whitelock Pkwy</v>
          </cell>
          <cell r="R41">
            <v>1</v>
          </cell>
          <cell r="S41">
            <v>925</v>
          </cell>
          <cell r="U41">
            <v>180</v>
          </cell>
          <cell r="W41">
            <v>0.75</v>
          </cell>
          <cell r="X41">
            <v>45</v>
          </cell>
        </row>
        <row r="42">
          <cell r="A42" t="str">
            <v>ETRN154_A</v>
          </cell>
          <cell r="B42" t="str">
            <v>ETran</v>
          </cell>
          <cell r="C42" t="str">
            <v>Calvine</v>
          </cell>
          <cell r="D42">
            <v>3</v>
          </cell>
          <cell r="E42">
            <v>435</v>
          </cell>
          <cell r="F42">
            <v>452</v>
          </cell>
          <cell r="G42">
            <v>80</v>
          </cell>
          <cell r="H42">
            <v>17</v>
          </cell>
          <cell r="I42">
            <v>1.1499999999999999</v>
          </cell>
          <cell r="J42">
            <v>23</v>
          </cell>
          <cell r="K42">
            <v>3</v>
          </cell>
          <cell r="L42">
            <v>632</v>
          </cell>
          <cell r="M42">
            <v>752</v>
          </cell>
          <cell r="N42">
            <v>120</v>
          </cell>
          <cell r="O42">
            <v>120</v>
          </cell>
          <cell r="P42">
            <v>1.1499999999999999</v>
          </cell>
          <cell r="Q42">
            <v>23</v>
          </cell>
          <cell r="R42">
            <v>3</v>
          </cell>
          <cell r="S42">
            <v>932</v>
          </cell>
          <cell r="T42">
            <v>992</v>
          </cell>
          <cell r="U42">
            <v>60</v>
          </cell>
          <cell r="V42">
            <v>60</v>
          </cell>
          <cell r="W42">
            <v>1.1499999999999999</v>
          </cell>
          <cell r="X42">
            <v>23</v>
          </cell>
          <cell r="Y42">
            <v>1</v>
          </cell>
          <cell r="Z42">
            <v>1112</v>
          </cell>
          <cell r="AB42">
            <v>120</v>
          </cell>
          <cell r="AD42">
            <v>0.38333333333333303</v>
          </cell>
          <cell r="AE42">
            <v>23</v>
          </cell>
        </row>
        <row r="43">
          <cell r="A43" t="str">
            <v>ETRN154_B</v>
          </cell>
          <cell r="B43" t="str">
            <v>ETran</v>
          </cell>
          <cell r="C43" t="str">
            <v>Calvine</v>
          </cell>
          <cell r="D43">
            <v>4</v>
          </cell>
          <cell r="E43">
            <v>415</v>
          </cell>
          <cell r="F43">
            <v>458</v>
          </cell>
          <cell r="G43">
            <v>60</v>
          </cell>
          <cell r="H43">
            <v>43</v>
          </cell>
          <cell r="I43">
            <v>2.3333333333333299</v>
          </cell>
          <cell r="J43">
            <v>35</v>
          </cell>
          <cell r="K43">
            <v>3</v>
          </cell>
          <cell r="L43">
            <v>655</v>
          </cell>
          <cell r="M43">
            <v>775</v>
          </cell>
          <cell r="N43">
            <v>120</v>
          </cell>
          <cell r="O43">
            <v>120</v>
          </cell>
          <cell r="P43">
            <v>1.75</v>
          </cell>
          <cell r="Q43">
            <v>35</v>
          </cell>
          <cell r="R43">
            <v>3</v>
          </cell>
          <cell r="S43">
            <v>955</v>
          </cell>
          <cell r="T43">
            <v>1015</v>
          </cell>
          <cell r="U43">
            <v>60</v>
          </cell>
          <cell r="V43">
            <v>60</v>
          </cell>
          <cell r="W43">
            <v>1.75</v>
          </cell>
          <cell r="X43">
            <v>35</v>
          </cell>
        </row>
        <row r="44">
          <cell r="A44" t="str">
            <v>ETRN156_A</v>
          </cell>
          <cell r="B44" t="str">
            <v>ETran</v>
          </cell>
          <cell r="C44" t="str">
            <v>Bruceville/Elk Grove Blvd</v>
          </cell>
          <cell r="D44">
            <v>11</v>
          </cell>
          <cell r="E44">
            <v>352</v>
          </cell>
          <cell r="F44">
            <v>367</v>
          </cell>
          <cell r="G44">
            <v>21.818181818181799</v>
          </cell>
          <cell r="H44">
            <v>15</v>
          </cell>
          <cell r="I44">
            <v>5.1333333333333302</v>
          </cell>
          <cell r="J44">
            <v>28</v>
          </cell>
          <cell r="K44">
            <v>12</v>
          </cell>
          <cell r="L44">
            <v>562</v>
          </cell>
          <cell r="M44">
            <v>592</v>
          </cell>
          <cell r="N44">
            <v>30</v>
          </cell>
          <cell r="O44">
            <v>30</v>
          </cell>
          <cell r="P44">
            <v>6.7666666666666604</v>
          </cell>
          <cell r="Q44">
            <v>33.8333333333333</v>
          </cell>
          <cell r="R44">
            <v>8</v>
          </cell>
          <cell r="S44">
            <v>910</v>
          </cell>
          <cell r="T44">
            <v>940</v>
          </cell>
          <cell r="U44">
            <v>22.5</v>
          </cell>
          <cell r="V44">
            <v>30</v>
          </cell>
          <cell r="W44">
            <v>5.3333333333333304</v>
          </cell>
          <cell r="X44">
            <v>40</v>
          </cell>
          <cell r="Y44">
            <v>4</v>
          </cell>
          <cell r="Z44">
            <v>1090</v>
          </cell>
          <cell r="AA44">
            <v>1120</v>
          </cell>
          <cell r="AB44">
            <v>30</v>
          </cell>
          <cell r="AC44">
            <v>30</v>
          </cell>
          <cell r="AD44">
            <v>2.6666666666666599</v>
          </cell>
          <cell r="AE44">
            <v>40</v>
          </cell>
          <cell r="AF44">
            <v>4</v>
          </cell>
          <cell r="AG44">
            <v>1210</v>
          </cell>
          <cell r="AH44">
            <v>1252</v>
          </cell>
          <cell r="AI44">
            <v>45</v>
          </cell>
          <cell r="AJ44">
            <v>42</v>
          </cell>
          <cell r="AK44">
            <v>2.0666666666666602</v>
          </cell>
          <cell r="AL44">
            <v>31</v>
          </cell>
        </row>
        <row r="45">
          <cell r="A45" t="str">
            <v>ETRN156_B</v>
          </cell>
          <cell r="B45" t="str">
            <v>ETran</v>
          </cell>
          <cell r="C45" t="str">
            <v>Bruceville/Elk Grove Blvd</v>
          </cell>
          <cell r="D45">
            <v>9</v>
          </cell>
          <cell r="E45">
            <v>390</v>
          </cell>
          <cell r="F45">
            <v>405</v>
          </cell>
          <cell r="G45">
            <v>26.6666666666666</v>
          </cell>
          <cell r="H45">
            <v>15</v>
          </cell>
          <cell r="I45">
            <v>4.5</v>
          </cell>
          <cell r="J45">
            <v>30</v>
          </cell>
          <cell r="K45">
            <v>12</v>
          </cell>
          <cell r="L45">
            <v>540</v>
          </cell>
          <cell r="M45">
            <v>570</v>
          </cell>
          <cell r="N45">
            <v>30</v>
          </cell>
          <cell r="O45">
            <v>30</v>
          </cell>
          <cell r="P45">
            <v>6.5333333333333297</v>
          </cell>
          <cell r="Q45">
            <v>32.6666666666666</v>
          </cell>
          <cell r="R45">
            <v>9</v>
          </cell>
          <cell r="S45">
            <v>900</v>
          </cell>
          <cell r="T45">
            <v>930</v>
          </cell>
          <cell r="U45">
            <v>20</v>
          </cell>
          <cell r="V45">
            <v>30</v>
          </cell>
          <cell r="W45">
            <v>6.2666666666666604</v>
          </cell>
          <cell r="X45">
            <v>41.7777777777777</v>
          </cell>
          <cell r="Y45">
            <v>4</v>
          </cell>
          <cell r="Z45">
            <v>1105</v>
          </cell>
          <cell r="AA45">
            <v>1135</v>
          </cell>
          <cell r="AB45">
            <v>30</v>
          </cell>
          <cell r="AC45">
            <v>30</v>
          </cell>
          <cell r="AD45">
            <v>2.93333333333333</v>
          </cell>
          <cell r="AE45">
            <v>44</v>
          </cell>
          <cell r="AF45">
            <v>5</v>
          </cell>
          <cell r="AG45">
            <v>1225</v>
          </cell>
          <cell r="AH45">
            <v>1255</v>
          </cell>
          <cell r="AI45">
            <v>36</v>
          </cell>
          <cell r="AJ45">
            <v>30</v>
          </cell>
          <cell r="AK45">
            <v>2.9666666666666601</v>
          </cell>
          <cell r="AL45">
            <v>35.6</v>
          </cell>
        </row>
        <row r="46">
          <cell r="A46" t="str">
            <v>ETRN157_A</v>
          </cell>
          <cell r="B46" t="str">
            <v>ETran</v>
          </cell>
          <cell r="C46" t="str">
            <v>Laguna</v>
          </cell>
          <cell r="D46">
            <v>2</v>
          </cell>
          <cell r="E46">
            <v>425</v>
          </cell>
          <cell r="F46">
            <v>485</v>
          </cell>
          <cell r="G46">
            <v>120</v>
          </cell>
          <cell r="H46">
            <v>60</v>
          </cell>
          <cell r="I46">
            <v>1.63333333333333</v>
          </cell>
          <cell r="J46">
            <v>49</v>
          </cell>
          <cell r="K46">
            <v>7</v>
          </cell>
          <cell r="L46">
            <v>545</v>
          </cell>
          <cell r="M46">
            <v>605</v>
          </cell>
          <cell r="N46">
            <v>51.428571428571402</v>
          </cell>
          <cell r="O46">
            <v>60</v>
          </cell>
          <cell r="P46">
            <v>6.55</v>
          </cell>
          <cell r="Q46">
            <v>59</v>
          </cell>
          <cell r="R46">
            <v>6</v>
          </cell>
          <cell r="S46">
            <v>905</v>
          </cell>
          <cell r="T46">
            <v>935</v>
          </cell>
          <cell r="U46">
            <v>30</v>
          </cell>
          <cell r="V46">
            <v>30</v>
          </cell>
          <cell r="W46">
            <v>4.9000000000000004</v>
          </cell>
          <cell r="X46">
            <v>49</v>
          </cell>
          <cell r="Y46">
            <v>1</v>
          </cell>
          <cell r="Z46">
            <v>1085</v>
          </cell>
          <cell r="AB46">
            <v>120</v>
          </cell>
          <cell r="AD46">
            <v>0.81666666666666599</v>
          </cell>
          <cell r="AE46">
            <v>49</v>
          </cell>
        </row>
        <row r="47">
          <cell r="A47" t="str">
            <v>ETRN157_B</v>
          </cell>
          <cell r="B47" t="str">
            <v>ETran</v>
          </cell>
          <cell r="C47" t="str">
            <v>Laguna</v>
          </cell>
          <cell r="D47">
            <v>4</v>
          </cell>
          <cell r="E47">
            <v>402</v>
          </cell>
          <cell r="F47">
            <v>424</v>
          </cell>
          <cell r="G47">
            <v>60</v>
          </cell>
          <cell r="H47">
            <v>22</v>
          </cell>
          <cell r="I47">
            <v>3.43333333333333</v>
          </cell>
          <cell r="J47">
            <v>51.5</v>
          </cell>
          <cell r="K47">
            <v>6</v>
          </cell>
          <cell r="L47">
            <v>604</v>
          </cell>
          <cell r="M47">
            <v>664</v>
          </cell>
          <cell r="N47">
            <v>60</v>
          </cell>
          <cell r="O47">
            <v>60</v>
          </cell>
          <cell r="P47">
            <v>5.93333333333333</v>
          </cell>
          <cell r="Q47">
            <v>61</v>
          </cell>
          <cell r="R47">
            <v>6</v>
          </cell>
          <cell r="S47">
            <v>924</v>
          </cell>
          <cell r="T47">
            <v>954</v>
          </cell>
          <cell r="U47">
            <v>30</v>
          </cell>
          <cell r="V47">
            <v>30</v>
          </cell>
          <cell r="W47">
            <v>5.0999999999999996</v>
          </cell>
          <cell r="X47">
            <v>51</v>
          </cell>
          <cell r="Y47">
            <v>1</v>
          </cell>
          <cell r="Z47">
            <v>1104</v>
          </cell>
          <cell r="AB47">
            <v>120</v>
          </cell>
          <cell r="AD47">
            <v>0.85</v>
          </cell>
          <cell r="AE47">
            <v>51</v>
          </cell>
        </row>
        <row r="48">
          <cell r="A48" t="str">
            <v>ETRN159_A</v>
          </cell>
          <cell r="B48" t="str">
            <v>ETran</v>
          </cell>
          <cell r="C48" t="str">
            <v>Whitelock Pkwy/Franklin</v>
          </cell>
          <cell r="D48">
            <v>3</v>
          </cell>
          <cell r="E48">
            <v>435</v>
          </cell>
          <cell r="F48">
            <v>465</v>
          </cell>
          <cell r="G48">
            <v>80</v>
          </cell>
          <cell r="H48">
            <v>30</v>
          </cell>
          <cell r="I48">
            <v>1.38333333333333</v>
          </cell>
          <cell r="J48">
            <v>27.6666666666666</v>
          </cell>
          <cell r="K48">
            <v>5</v>
          </cell>
          <cell r="L48">
            <v>585</v>
          </cell>
          <cell r="M48">
            <v>655</v>
          </cell>
          <cell r="N48">
            <v>72</v>
          </cell>
          <cell r="O48">
            <v>70</v>
          </cell>
          <cell r="P48">
            <v>2.0833333333333299</v>
          </cell>
          <cell r="Q48">
            <v>25</v>
          </cell>
          <cell r="R48">
            <v>2</v>
          </cell>
          <cell r="S48">
            <v>945</v>
          </cell>
          <cell r="T48">
            <v>1020</v>
          </cell>
          <cell r="U48">
            <v>90</v>
          </cell>
          <cell r="V48">
            <v>75</v>
          </cell>
          <cell r="W48">
            <v>1</v>
          </cell>
          <cell r="X48">
            <v>30</v>
          </cell>
          <cell r="Y48">
            <v>2</v>
          </cell>
          <cell r="Z48">
            <v>1095</v>
          </cell>
          <cell r="AA48">
            <v>1170</v>
          </cell>
          <cell r="AB48">
            <v>60</v>
          </cell>
          <cell r="AC48">
            <v>75</v>
          </cell>
          <cell r="AD48">
            <v>1</v>
          </cell>
          <cell r="AE48">
            <v>30</v>
          </cell>
        </row>
        <row r="49">
          <cell r="A49" t="str">
            <v>ETRN159_B</v>
          </cell>
          <cell r="B49" t="str">
            <v>ETran</v>
          </cell>
          <cell r="C49" t="str">
            <v>Whitelock Pkwy/Franklin</v>
          </cell>
          <cell r="D49">
            <v>4</v>
          </cell>
          <cell r="E49">
            <v>385</v>
          </cell>
          <cell r="F49">
            <v>415</v>
          </cell>
          <cell r="G49">
            <v>60</v>
          </cell>
          <cell r="H49">
            <v>30</v>
          </cell>
          <cell r="I49">
            <v>2.9</v>
          </cell>
          <cell r="J49">
            <v>43.5</v>
          </cell>
          <cell r="K49">
            <v>6</v>
          </cell>
          <cell r="L49">
            <v>540</v>
          </cell>
          <cell r="M49">
            <v>610</v>
          </cell>
          <cell r="N49">
            <v>60</v>
          </cell>
          <cell r="O49">
            <v>70</v>
          </cell>
          <cell r="P49">
            <v>4.0833333333333304</v>
          </cell>
          <cell r="Q49">
            <v>40.8333333333333</v>
          </cell>
          <cell r="R49">
            <v>2</v>
          </cell>
          <cell r="S49">
            <v>975</v>
          </cell>
          <cell r="T49">
            <v>1050</v>
          </cell>
          <cell r="U49">
            <v>90</v>
          </cell>
          <cell r="V49">
            <v>75</v>
          </cell>
          <cell r="W49">
            <v>1.3</v>
          </cell>
          <cell r="X49">
            <v>39</v>
          </cell>
          <cell r="Y49">
            <v>2</v>
          </cell>
          <cell r="Z49">
            <v>1125</v>
          </cell>
          <cell r="AA49">
            <v>1195</v>
          </cell>
          <cell r="AB49">
            <v>60</v>
          </cell>
          <cell r="AC49">
            <v>70</v>
          </cell>
          <cell r="AD49">
            <v>0.8</v>
          </cell>
          <cell r="AE49">
            <v>39</v>
          </cell>
        </row>
        <row r="50">
          <cell r="A50" t="str">
            <v>ETRN160_A</v>
          </cell>
          <cell r="B50" t="str">
            <v>ETran</v>
          </cell>
          <cell r="C50" t="str">
            <v>Bond</v>
          </cell>
          <cell r="D50">
            <v>3</v>
          </cell>
          <cell r="E50">
            <v>399</v>
          </cell>
          <cell r="F50">
            <v>435</v>
          </cell>
          <cell r="G50">
            <v>80</v>
          </cell>
          <cell r="H50">
            <v>36</v>
          </cell>
          <cell r="I50">
            <v>0.85</v>
          </cell>
          <cell r="J50">
            <v>25</v>
          </cell>
          <cell r="K50">
            <v>4</v>
          </cell>
          <cell r="L50">
            <v>555</v>
          </cell>
          <cell r="M50">
            <v>675</v>
          </cell>
          <cell r="N50">
            <v>90</v>
          </cell>
          <cell r="O50">
            <v>120</v>
          </cell>
          <cell r="P50">
            <v>1.6666666666666601</v>
          </cell>
          <cell r="Q50">
            <v>25</v>
          </cell>
          <cell r="R50">
            <v>3</v>
          </cell>
          <cell r="S50">
            <v>925</v>
          </cell>
          <cell r="T50">
            <v>985</v>
          </cell>
          <cell r="U50">
            <v>60</v>
          </cell>
          <cell r="V50">
            <v>60</v>
          </cell>
          <cell r="W50">
            <v>1.25</v>
          </cell>
          <cell r="X50">
            <v>25</v>
          </cell>
          <cell r="Y50">
            <v>1</v>
          </cell>
          <cell r="Z50">
            <v>1105</v>
          </cell>
          <cell r="AB50">
            <v>120</v>
          </cell>
          <cell r="AD50">
            <v>0.41666666666666602</v>
          </cell>
          <cell r="AE50">
            <v>25</v>
          </cell>
        </row>
        <row r="51">
          <cell r="A51" t="str">
            <v>ETRN160_B</v>
          </cell>
          <cell r="B51" t="str">
            <v>ETran</v>
          </cell>
          <cell r="C51" t="str">
            <v>Bond</v>
          </cell>
          <cell r="D51">
            <v>3</v>
          </cell>
          <cell r="E51">
            <v>406</v>
          </cell>
          <cell r="F51">
            <v>466</v>
          </cell>
          <cell r="G51">
            <v>80</v>
          </cell>
          <cell r="H51">
            <v>60</v>
          </cell>
          <cell r="I51">
            <v>1.35</v>
          </cell>
          <cell r="J51">
            <v>27</v>
          </cell>
          <cell r="K51">
            <v>5</v>
          </cell>
          <cell r="L51">
            <v>586</v>
          </cell>
          <cell r="M51">
            <v>706</v>
          </cell>
          <cell r="N51">
            <v>72</v>
          </cell>
          <cell r="O51">
            <v>120</v>
          </cell>
          <cell r="P51">
            <v>2.3333333333333299</v>
          </cell>
          <cell r="Q51">
            <v>28</v>
          </cell>
          <cell r="R51">
            <v>3</v>
          </cell>
          <cell r="S51">
            <v>956</v>
          </cell>
          <cell r="T51">
            <v>1016</v>
          </cell>
          <cell r="U51">
            <v>60</v>
          </cell>
          <cell r="V51">
            <v>60</v>
          </cell>
          <cell r="W51">
            <v>1.1000000000000001</v>
          </cell>
          <cell r="X51">
            <v>22</v>
          </cell>
        </row>
        <row r="52">
          <cell r="A52" t="str">
            <v>ETRN162_A</v>
          </cell>
          <cell r="B52" t="str">
            <v>ETran</v>
          </cell>
          <cell r="C52" t="str">
            <v>Elk Grove Florin (Neighborhood)</v>
          </cell>
          <cell r="D52">
            <v>4</v>
          </cell>
          <cell r="E52">
            <v>430</v>
          </cell>
          <cell r="F52">
            <v>439</v>
          </cell>
          <cell r="G52">
            <v>60</v>
          </cell>
          <cell r="H52">
            <v>9</v>
          </cell>
          <cell r="I52">
            <v>2.0333333333333301</v>
          </cell>
          <cell r="J52">
            <v>33</v>
          </cell>
          <cell r="K52">
            <v>5</v>
          </cell>
          <cell r="L52">
            <v>580</v>
          </cell>
          <cell r="M52">
            <v>655</v>
          </cell>
          <cell r="N52">
            <v>72</v>
          </cell>
          <cell r="O52">
            <v>75</v>
          </cell>
          <cell r="P52">
            <v>2.75</v>
          </cell>
          <cell r="Q52">
            <v>33</v>
          </cell>
          <cell r="R52">
            <v>2</v>
          </cell>
          <cell r="S52">
            <v>955</v>
          </cell>
          <cell r="T52">
            <v>1030</v>
          </cell>
          <cell r="U52">
            <v>90</v>
          </cell>
          <cell r="V52">
            <v>75</v>
          </cell>
          <cell r="W52">
            <v>1.1000000000000001</v>
          </cell>
          <cell r="X52">
            <v>33</v>
          </cell>
          <cell r="Y52">
            <v>2</v>
          </cell>
          <cell r="Z52">
            <v>1105</v>
          </cell>
          <cell r="AA52">
            <v>1165</v>
          </cell>
          <cell r="AB52">
            <v>60</v>
          </cell>
          <cell r="AC52">
            <v>60</v>
          </cell>
          <cell r="AD52">
            <v>1.1000000000000001</v>
          </cell>
          <cell r="AE52">
            <v>33</v>
          </cell>
          <cell r="AF52">
            <v>1</v>
          </cell>
          <cell r="AG52">
            <v>1225</v>
          </cell>
          <cell r="AI52">
            <v>180</v>
          </cell>
          <cell r="AK52">
            <v>0.55000000000000004</v>
          </cell>
          <cell r="AL52">
            <v>33</v>
          </cell>
        </row>
        <row r="53">
          <cell r="A53" t="str">
            <v>ETRN162_B</v>
          </cell>
          <cell r="B53" t="str">
            <v>ETran</v>
          </cell>
          <cell r="C53" t="str">
            <v>Elk Grove Florin (Neighborhood)</v>
          </cell>
          <cell r="D53">
            <v>4</v>
          </cell>
          <cell r="E53">
            <v>392</v>
          </cell>
          <cell r="F53">
            <v>405</v>
          </cell>
          <cell r="G53">
            <v>60</v>
          </cell>
          <cell r="H53">
            <v>13</v>
          </cell>
          <cell r="I53">
            <v>2.2333333333333298</v>
          </cell>
          <cell r="J53">
            <v>34</v>
          </cell>
          <cell r="K53">
            <v>5</v>
          </cell>
          <cell r="L53">
            <v>542</v>
          </cell>
          <cell r="M53">
            <v>617</v>
          </cell>
          <cell r="N53">
            <v>72</v>
          </cell>
          <cell r="O53">
            <v>75</v>
          </cell>
          <cell r="P53">
            <v>2.75</v>
          </cell>
          <cell r="Q53">
            <v>33</v>
          </cell>
          <cell r="R53">
            <v>3</v>
          </cell>
          <cell r="S53">
            <v>917</v>
          </cell>
          <cell r="T53">
            <v>992</v>
          </cell>
          <cell r="U53">
            <v>60</v>
          </cell>
          <cell r="V53">
            <v>75</v>
          </cell>
          <cell r="W53">
            <v>1.65</v>
          </cell>
          <cell r="X53">
            <v>33</v>
          </cell>
          <cell r="Y53">
            <v>2</v>
          </cell>
          <cell r="Z53">
            <v>1127</v>
          </cell>
          <cell r="AA53">
            <v>1187</v>
          </cell>
          <cell r="AB53">
            <v>60</v>
          </cell>
          <cell r="AC53">
            <v>60</v>
          </cell>
          <cell r="AD53">
            <v>1.1000000000000001</v>
          </cell>
          <cell r="AE53">
            <v>33</v>
          </cell>
        </row>
        <row r="54">
          <cell r="A54" t="str">
            <v>ETRN52_A</v>
          </cell>
          <cell r="B54" t="str">
            <v>ETran</v>
          </cell>
          <cell r="C54" t="str">
            <v>Big Horn Express</v>
          </cell>
          <cell r="D54">
            <v>8</v>
          </cell>
          <cell r="E54">
            <v>320</v>
          </cell>
          <cell r="F54">
            <v>335</v>
          </cell>
          <cell r="G54">
            <v>30</v>
          </cell>
          <cell r="H54">
            <v>15</v>
          </cell>
          <cell r="I54">
            <v>8.6666666666666607</v>
          </cell>
          <cell r="J54">
            <v>65</v>
          </cell>
        </row>
        <row r="55">
          <cell r="A55" t="str">
            <v>ETRN52_B</v>
          </cell>
          <cell r="B55" t="str">
            <v>ETran</v>
          </cell>
          <cell r="C55" t="str">
            <v>Big Horn Express</v>
          </cell>
          <cell r="R55">
            <v>8</v>
          </cell>
          <cell r="S55">
            <v>935</v>
          </cell>
          <cell r="T55">
            <v>965</v>
          </cell>
          <cell r="U55">
            <v>22.5</v>
          </cell>
          <cell r="V55">
            <v>30</v>
          </cell>
          <cell r="W55">
            <v>8.6666666666666607</v>
          </cell>
          <cell r="X55">
            <v>65</v>
          </cell>
        </row>
        <row r="56">
          <cell r="A56" t="str">
            <v>ETRN53_A</v>
          </cell>
          <cell r="B56" t="str">
            <v>ETran</v>
          </cell>
          <cell r="C56" t="str">
            <v>Whitelock Pkwy/Franklin Express</v>
          </cell>
          <cell r="D56">
            <v>3</v>
          </cell>
          <cell r="E56">
            <v>325</v>
          </cell>
          <cell r="F56">
            <v>345</v>
          </cell>
          <cell r="G56">
            <v>80</v>
          </cell>
          <cell r="H56">
            <v>20</v>
          </cell>
          <cell r="I56">
            <v>3.3333333333333299</v>
          </cell>
          <cell r="J56">
            <v>66.6666666666666</v>
          </cell>
        </row>
        <row r="57">
          <cell r="A57" t="str">
            <v>ETRN53_B</v>
          </cell>
          <cell r="B57" t="str">
            <v>ETran</v>
          </cell>
          <cell r="C57" t="str">
            <v>Whitelock Pkwy/Franklin Express</v>
          </cell>
          <cell r="R57">
            <v>3</v>
          </cell>
          <cell r="S57">
            <v>929</v>
          </cell>
          <cell r="T57">
            <v>959</v>
          </cell>
          <cell r="U57">
            <v>60</v>
          </cell>
          <cell r="V57">
            <v>30</v>
          </cell>
          <cell r="W57">
            <v>3.4666666666666601</v>
          </cell>
          <cell r="X57">
            <v>69.3333333333333</v>
          </cell>
        </row>
        <row r="58">
          <cell r="A58" t="str">
            <v>ETRN57_A</v>
          </cell>
          <cell r="B58" t="str">
            <v>ETran</v>
          </cell>
          <cell r="C58" t="str">
            <v>Elk Grove Florin Express</v>
          </cell>
          <cell r="D58">
            <v>3</v>
          </cell>
          <cell r="E58">
            <v>350</v>
          </cell>
          <cell r="F58">
            <v>375</v>
          </cell>
          <cell r="G58">
            <v>80</v>
          </cell>
          <cell r="H58">
            <v>25</v>
          </cell>
          <cell r="I58">
            <v>3.1666666666666599</v>
          </cell>
          <cell r="J58">
            <v>63.3333333333333</v>
          </cell>
        </row>
        <row r="59">
          <cell r="A59" t="str">
            <v>ETRN57_B</v>
          </cell>
          <cell r="B59" t="str">
            <v>ETran</v>
          </cell>
          <cell r="C59" t="str">
            <v>Elk Grove Florin Express</v>
          </cell>
          <cell r="R59">
            <v>3</v>
          </cell>
          <cell r="S59">
            <v>965</v>
          </cell>
          <cell r="T59">
            <v>995</v>
          </cell>
          <cell r="U59">
            <v>60</v>
          </cell>
          <cell r="V59">
            <v>30</v>
          </cell>
          <cell r="W59">
            <v>3.3</v>
          </cell>
          <cell r="X59">
            <v>66</v>
          </cell>
        </row>
        <row r="60">
          <cell r="A60" t="str">
            <v>ETRN58_A</v>
          </cell>
          <cell r="B60" t="str">
            <v>ETran</v>
          </cell>
          <cell r="C60" t="str">
            <v>East Elk Grove Express</v>
          </cell>
          <cell r="D60">
            <v>3</v>
          </cell>
          <cell r="E60">
            <v>330</v>
          </cell>
          <cell r="F60">
            <v>385</v>
          </cell>
          <cell r="G60">
            <v>80</v>
          </cell>
          <cell r="H60">
            <v>55</v>
          </cell>
          <cell r="I60">
            <v>3.1666666666666599</v>
          </cell>
          <cell r="J60">
            <v>63.3333333333333</v>
          </cell>
        </row>
        <row r="61">
          <cell r="A61" t="str">
            <v>ETRN58_B</v>
          </cell>
          <cell r="B61" t="str">
            <v>ETran</v>
          </cell>
          <cell r="C61" t="str">
            <v>East Elk Grove Express</v>
          </cell>
          <cell r="R61">
            <v>3</v>
          </cell>
          <cell r="S61">
            <v>935</v>
          </cell>
          <cell r="T61">
            <v>990</v>
          </cell>
          <cell r="U61">
            <v>60</v>
          </cell>
          <cell r="V61">
            <v>55</v>
          </cell>
          <cell r="W61">
            <v>3.8333333333333299</v>
          </cell>
          <cell r="X61">
            <v>76.6666666666666</v>
          </cell>
        </row>
        <row r="62">
          <cell r="A62" t="str">
            <v>ETRN59_A</v>
          </cell>
          <cell r="B62" t="str">
            <v>ETran</v>
          </cell>
          <cell r="C62" t="str">
            <v>Old Town Elk Grove Express</v>
          </cell>
          <cell r="D62">
            <v>3</v>
          </cell>
          <cell r="E62">
            <v>330</v>
          </cell>
          <cell r="F62">
            <v>380</v>
          </cell>
          <cell r="G62">
            <v>80</v>
          </cell>
          <cell r="H62">
            <v>50</v>
          </cell>
          <cell r="I62">
            <v>3.11666666666666</v>
          </cell>
          <cell r="J62">
            <v>62.3333333333333</v>
          </cell>
        </row>
        <row r="63">
          <cell r="A63" t="str">
            <v>ETRN59_B</v>
          </cell>
          <cell r="B63" t="str">
            <v>ETran</v>
          </cell>
          <cell r="C63" t="str">
            <v>Old Town Elk Grove Express</v>
          </cell>
          <cell r="R63">
            <v>3</v>
          </cell>
          <cell r="S63">
            <v>965</v>
          </cell>
          <cell r="T63">
            <v>1010</v>
          </cell>
          <cell r="U63">
            <v>60</v>
          </cell>
          <cell r="V63">
            <v>45</v>
          </cell>
          <cell r="W63">
            <v>3.5</v>
          </cell>
          <cell r="X63">
            <v>70</v>
          </cell>
        </row>
        <row r="64">
          <cell r="A64" t="str">
            <v>ETRN60_A</v>
          </cell>
          <cell r="B64" t="str">
            <v>ETran</v>
          </cell>
          <cell r="C64" t="str">
            <v>Elk Grove Park &amp; Ride Express</v>
          </cell>
          <cell r="D64">
            <v>7</v>
          </cell>
          <cell r="E64">
            <v>352</v>
          </cell>
          <cell r="F64">
            <v>372</v>
          </cell>
          <cell r="G64">
            <v>34.285714285714199</v>
          </cell>
          <cell r="H64">
            <v>20</v>
          </cell>
          <cell r="I64">
            <v>7.2333333333333298</v>
          </cell>
          <cell r="J64">
            <v>62</v>
          </cell>
        </row>
        <row r="65">
          <cell r="A65" t="str">
            <v>ETRN60_B</v>
          </cell>
          <cell r="B65" t="str">
            <v>ETran</v>
          </cell>
          <cell r="C65" t="str">
            <v>Elk Grove Park &amp; Ride Express</v>
          </cell>
          <cell r="R65">
            <v>5</v>
          </cell>
          <cell r="S65">
            <v>909</v>
          </cell>
          <cell r="T65">
            <v>939</v>
          </cell>
          <cell r="U65">
            <v>36</v>
          </cell>
          <cell r="V65">
            <v>30</v>
          </cell>
          <cell r="W65">
            <v>5.0833333333333304</v>
          </cell>
          <cell r="X65">
            <v>61</v>
          </cell>
        </row>
        <row r="66">
          <cell r="A66" t="str">
            <v>ETRN66_A</v>
          </cell>
          <cell r="B66" t="str">
            <v>ETran</v>
          </cell>
          <cell r="C66" t="str">
            <v>Elk Grove Blvd Express</v>
          </cell>
          <cell r="D66">
            <v>2</v>
          </cell>
          <cell r="E66">
            <v>385</v>
          </cell>
          <cell r="F66">
            <v>410</v>
          </cell>
          <cell r="G66">
            <v>120</v>
          </cell>
          <cell r="H66">
            <v>25</v>
          </cell>
          <cell r="I66">
            <v>2.0499999999999998</v>
          </cell>
          <cell r="J66">
            <v>61.5</v>
          </cell>
        </row>
        <row r="67">
          <cell r="A67" t="str">
            <v>ETRN66_B</v>
          </cell>
          <cell r="B67" t="str">
            <v>ETran</v>
          </cell>
          <cell r="C67" t="str">
            <v>Elk Grove Blvd Express</v>
          </cell>
          <cell r="R67">
            <v>2</v>
          </cell>
          <cell r="S67">
            <v>1005</v>
          </cell>
          <cell r="T67">
            <v>1040</v>
          </cell>
          <cell r="U67">
            <v>90</v>
          </cell>
          <cell r="V67">
            <v>35</v>
          </cell>
          <cell r="W67">
            <v>2</v>
          </cell>
          <cell r="X67">
            <v>60</v>
          </cell>
        </row>
        <row r="68">
          <cell r="A68" t="str">
            <v>ETRN70_A</v>
          </cell>
          <cell r="B68" t="str">
            <v>ETran</v>
          </cell>
          <cell r="C68" t="str">
            <v>Bradshaw Express</v>
          </cell>
          <cell r="D68">
            <v>2</v>
          </cell>
          <cell r="E68">
            <v>320</v>
          </cell>
          <cell r="F68">
            <v>355</v>
          </cell>
          <cell r="G68">
            <v>120</v>
          </cell>
          <cell r="H68">
            <v>35</v>
          </cell>
          <cell r="I68">
            <v>1.8333333333333299</v>
          </cell>
          <cell r="J68">
            <v>55</v>
          </cell>
        </row>
        <row r="69">
          <cell r="A69" t="str">
            <v>ETRN70_B</v>
          </cell>
          <cell r="B69" t="str">
            <v>ETran</v>
          </cell>
          <cell r="C69" t="str">
            <v>Bradshaw Express</v>
          </cell>
          <cell r="R69">
            <v>2</v>
          </cell>
          <cell r="S69">
            <v>970</v>
          </cell>
          <cell r="T69">
            <v>1000</v>
          </cell>
          <cell r="U69">
            <v>90</v>
          </cell>
          <cell r="V69">
            <v>30</v>
          </cell>
          <cell r="W69">
            <v>2.1666666666666599</v>
          </cell>
          <cell r="X69">
            <v>65</v>
          </cell>
        </row>
        <row r="70">
          <cell r="A70" t="str">
            <v>ETRN71_A</v>
          </cell>
          <cell r="B70" t="str">
            <v>ETran</v>
          </cell>
          <cell r="C70" t="str">
            <v>Laguna Express</v>
          </cell>
          <cell r="D70">
            <v>2</v>
          </cell>
          <cell r="E70">
            <v>300</v>
          </cell>
          <cell r="F70">
            <v>405</v>
          </cell>
          <cell r="G70">
            <v>120</v>
          </cell>
          <cell r="H70">
            <v>105</v>
          </cell>
          <cell r="I70">
            <v>1.7833333333333301</v>
          </cell>
          <cell r="J70">
            <v>53.5</v>
          </cell>
        </row>
        <row r="71">
          <cell r="A71" t="str">
            <v>ETRN71_B</v>
          </cell>
          <cell r="B71" t="str">
            <v>ETran</v>
          </cell>
          <cell r="C71" t="str">
            <v>Laguna Express</v>
          </cell>
          <cell r="K71">
            <v>1</v>
          </cell>
          <cell r="L71">
            <v>880</v>
          </cell>
          <cell r="N71">
            <v>360</v>
          </cell>
          <cell r="P71">
            <v>0.91666666666666596</v>
          </cell>
          <cell r="Q71">
            <v>55</v>
          </cell>
          <cell r="R71">
            <v>2</v>
          </cell>
          <cell r="S71">
            <v>940</v>
          </cell>
          <cell r="T71">
            <v>1060</v>
          </cell>
          <cell r="U71">
            <v>90</v>
          </cell>
          <cell r="V71">
            <v>120</v>
          </cell>
          <cell r="W71">
            <v>1.8333333333333299</v>
          </cell>
          <cell r="X71">
            <v>55</v>
          </cell>
        </row>
        <row r="72">
          <cell r="A72" t="str">
            <v>ETRN90_A</v>
          </cell>
          <cell r="B72" t="str">
            <v>ETran</v>
          </cell>
          <cell r="C72" t="str">
            <v>Sacramento/Elk Grove Express</v>
          </cell>
          <cell r="D72">
            <v>2</v>
          </cell>
          <cell r="E72">
            <v>400</v>
          </cell>
          <cell r="F72">
            <v>470</v>
          </cell>
          <cell r="G72">
            <v>120</v>
          </cell>
          <cell r="H72">
            <v>70</v>
          </cell>
          <cell r="I72">
            <v>1.43333333333333</v>
          </cell>
          <cell r="J72">
            <v>43</v>
          </cell>
        </row>
        <row r="73">
          <cell r="A73" t="str">
            <v>ETRN90_B</v>
          </cell>
          <cell r="B73" t="str">
            <v>ETran</v>
          </cell>
          <cell r="C73" t="str">
            <v>Sacramento/Elk Grove Express</v>
          </cell>
          <cell r="R73">
            <v>2</v>
          </cell>
          <cell r="S73">
            <v>990</v>
          </cell>
          <cell r="T73">
            <v>1020</v>
          </cell>
          <cell r="U73">
            <v>90</v>
          </cell>
          <cell r="V73">
            <v>30</v>
          </cell>
          <cell r="W73">
            <v>1.5</v>
          </cell>
          <cell r="X73">
            <v>45</v>
          </cell>
        </row>
        <row r="74">
          <cell r="A74" t="str">
            <v>ETRN91_A</v>
          </cell>
          <cell r="B74" t="str">
            <v>ETran</v>
          </cell>
          <cell r="C74" t="str">
            <v>Butterfield/Elk Grove Express</v>
          </cell>
          <cell r="D74">
            <v>1</v>
          </cell>
          <cell r="E74">
            <v>415</v>
          </cell>
          <cell r="G74">
            <v>240</v>
          </cell>
          <cell r="I74">
            <v>0.75</v>
          </cell>
          <cell r="J74">
            <v>45</v>
          </cell>
        </row>
        <row r="75">
          <cell r="A75" t="str">
            <v>ETRN91_B</v>
          </cell>
          <cell r="B75" t="str">
            <v>ETran</v>
          </cell>
          <cell r="C75" t="str">
            <v>Butterfield/Elk Grove Express</v>
          </cell>
          <cell r="R75">
            <v>1</v>
          </cell>
          <cell r="S75">
            <v>1015</v>
          </cell>
          <cell r="U75">
            <v>180</v>
          </cell>
          <cell r="W75">
            <v>0.7</v>
          </cell>
          <cell r="X75">
            <v>42</v>
          </cell>
        </row>
        <row r="76">
          <cell r="A76" t="str">
            <v>FOLS10_A</v>
          </cell>
          <cell r="B76" t="str">
            <v>FSL</v>
          </cell>
          <cell r="C76">
            <v>10</v>
          </cell>
          <cell r="D76">
            <v>4</v>
          </cell>
          <cell r="E76">
            <v>325</v>
          </cell>
          <cell r="F76">
            <v>385</v>
          </cell>
          <cell r="G76">
            <v>60</v>
          </cell>
          <cell r="H76">
            <v>60</v>
          </cell>
          <cell r="I76">
            <v>8</v>
          </cell>
          <cell r="J76">
            <v>120</v>
          </cell>
          <cell r="K76">
            <v>6</v>
          </cell>
          <cell r="L76">
            <v>565</v>
          </cell>
          <cell r="M76">
            <v>625</v>
          </cell>
          <cell r="N76">
            <v>60</v>
          </cell>
          <cell r="O76">
            <v>60</v>
          </cell>
          <cell r="P76">
            <v>12</v>
          </cell>
          <cell r="Q76">
            <v>120</v>
          </cell>
          <cell r="R76">
            <v>3</v>
          </cell>
          <cell r="S76">
            <v>925</v>
          </cell>
          <cell r="T76">
            <v>985</v>
          </cell>
          <cell r="U76">
            <v>60</v>
          </cell>
          <cell r="V76">
            <v>60</v>
          </cell>
          <cell r="W76">
            <v>6</v>
          </cell>
          <cell r="X76">
            <v>120</v>
          </cell>
          <cell r="Y76">
            <v>2</v>
          </cell>
          <cell r="Z76">
            <v>1105</v>
          </cell>
          <cell r="AA76">
            <v>1165</v>
          </cell>
          <cell r="AB76">
            <v>60</v>
          </cell>
          <cell r="AC76">
            <v>60</v>
          </cell>
          <cell r="AD76">
            <v>2.0833333333333299</v>
          </cell>
          <cell r="AE76">
            <v>62.5</v>
          </cell>
        </row>
        <row r="77">
          <cell r="A77" t="str">
            <v>FOLS20_A</v>
          </cell>
          <cell r="B77" t="str">
            <v>FSL</v>
          </cell>
          <cell r="C77">
            <v>20</v>
          </cell>
          <cell r="D77">
            <v>1</v>
          </cell>
          <cell r="E77">
            <v>430</v>
          </cell>
          <cell r="G77">
            <v>240</v>
          </cell>
          <cell r="I77">
            <v>0.58333333333333304</v>
          </cell>
          <cell r="J77">
            <v>35</v>
          </cell>
        </row>
        <row r="78">
          <cell r="A78" t="str">
            <v>FOLS20_B</v>
          </cell>
          <cell r="B78" t="str">
            <v>FSL</v>
          </cell>
          <cell r="C78">
            <v>20</v>
          </cell>
          <cell r="R78">
            <v>1</v>
          </cell>
          <cell r="S78">
            <v>916</v>
          </cell>
          <cell r="U78">
            <v>180</v>
          </cell>
          <cell r="W78">
            <v>0.5</v>
          </cell>
          <cell r="X78">
            <v>30</v>
          </cell>
        </row>
        <row r="79">
          <cell r="A79" t="str">
            <v>FOLS30_A</v>
          </cell>
          <cell r="B79" t="str">
            <v>FSL</v>
          </cell>
          <cell r="C79">
            <v>30</v>
          </cell>
          <cell r="D79">
            <v>5</v>
          </cell>
          <cell r="E79">
            <v>360</v>
          </cell>
          <cell r="F79">
            <v>390</v>
          </cell>
          <cell r="G79">
            <v>48</v>
          </cell>
          <cell r="H79">
            <v>30</v>
          </cell>
          <cell r="I79">
            <v>1.5</v>
          </cell>
          <cell r="J79">
            <v>20</v>
          </cell>
          <cell r="K79">
            <v>1</v>
          </cell>
          <cell r="L79">
            <v>880</v>
          </cell>
          <cell r="N79">
            <v>360</v>
          </cell>
          <cell r="P79">
            <v>0.16666666666666599</v>
          </cell>
          <cell r="Q79">
            <v>10</v>
          </cell>
          <cell r="R79">
            <v>4</v>
          </cell>
          <cell r="S79">
            <v>900</v>
          </cell>
          <cell r="T79">
            <v>930</v>
          </cell>
          <cell r="U79">
            <v>45</v>
          </cell>
          <cell r="V79">
            <v>30</v>
          </cell>
          <cell r="W79">
            <v>1.3333333333333299</v>
          </cell>
          <cell r="X79">
            <v>20</v>
          </cell>
        </row>
        <row r="80">
          <cell r="A80" t="str">
            <v>FOLS30_B</v>
          </cell>
          <cell r="B80" t="str">
            <v>FSL</v>
          </cell>
          <cell r="C80">
            <v>30</v>
          </cell>
          <cell r="D80">
            <v>4</v>
          </cell>
          <cell r="E80">
            <v>380</v>
          </cell>
          <cell r="F80">
            <v>410</v>
          </cell>
          <cell r="G80">
            <v>60</v>
          </cell>
          <cell r="H80">
            <v>30</v>
          </cell>
          <cell r="I80">
            <v>0.66666666666666596</v>
          </cell>
          <cell r="J80">
            <v>10</v>
          </cell>
          <cell r="K80">
            <v>1</v>
          </cell>
          <cell r="L80">
            <v>890</v>
          </cell>
          <cell r="N80">
            <v>360</v>
          </cell>
          <cell r="P80">
            <v>0.16666666666666599</v>
          </cell>
          <cell r="Q80">
            <v>10</v>
          </cell>
          <cell r="R80">
            <v>4</v>
          </cell>
          <cell r="S80">
            <v>920</v>
          </cell>
          <cell r="T80">
            <v>950</v>
          </cell>
          <cell r="U80">
            <v>45</v>
          </cell>
          <cell r="V80">
            <v>30</v>
          </cell>
          <cell r="W80">
            <v>0.66666666666666596</v>
          </cell>
          <cell r="X80">
            <v>10</v>
          </cell>
        </row>
        <row r="81">
          <cell r="A81" t="str">
            <v>PLAC10_A</v>
          </cell>
          <cell r="B81" t="str">
            <v>PCT</v>
          </cell>
          <cell r="C81" t="str">
            <v xml:space="preserve">Auburn to Light Rail </v>
          </cell>
          <cell r="D81">
            <v>4</v>
          </cell>
          <cell r="E81">
            <v>300</v>
          </cell>
          <cell r="F81">
            <v>360</v>
          </cell>
          <cell r="G81">
            <v>60</v>
          </cell>
          <cell r="H81">
            <v>60</v>
          </cell>
          <cell r="I81">
            <v>4</v>
          </cell>
          <cell r="J81">
            <v>60</v>
          </cell>
          <cell r="K81">
            <v>6</v>
          </cell>
          <cell r="L81">
            <v>540</v>
          </cell>
          <cell r="M81">
            <v>600</v>
          </cell>
          <cell r="N81">
            <v>60</v>
          </cell>
          <cell r="O81">
            <v>60</v>
          </cell>
          <cell r="P81">
            <v>6</v>
          </cell>
          <cell r="Q81">
            <v>60</v>
          </cell>
          <cell r="R81">
            <v>3</v>
          </cell>
          <cell r="S81">
            <v>900</v>
          </cell>
          <cell r="T81">
            <v>960</v>
          </cell>
          <cell r="U81">
            <v>60</v>
          </cell>
          <cell r="V81">
            <v>60</v>
          </cell>
          <cell r="W81">
            <v>3</v>
          </cell>
          <cell r="X81">
            <v>60</v>
          </cell>
          <cell r="Y81">
            <v>2</v>
          </cell>
          <cell r="Z81">
            <v>1080</v>
          </cell>
          <cell r="AA81">
            <v>1140</v>
          </cell>
          <cell r="AB81">
            <v>60</v>
          </cell>
          <cell r="AC81">
            <v>60</v>
          </cell>
          <cell r="AD81">
            <v>2</v>
          </cell>
          <cell r="AE81">
            <v>60</v>
          </cell>
        </row>
        <row r="82">
          <cell r="A82" t="str">
            <v>PLAC10_B</v>
          </cell>
          <cell r="B82" t="str">
            <v>PCT</v>
          </cell>
          <cell r="C82" t="str">
            <v xml:space="preserve">Auburn to Light Rail </v>
          </cell>
          <cell r="D82">
            <v>3</v>
          </cell>
          <cell r="E82">
            <v>370</v>
          </cell>
          <cell r="F82">
            <v>420</v>
          </cell>
          <cell r="G82">
            <v>80</v>
          </cell>
          <cell r="H82">
            <v>50</v>
          </cell>
          <cell r="I82">
            <v>2.8333333333333299</v>
          </cell>
          <cell r="J82">
            <v>56.6666666666666</v>
          </cell>
          <cell r="K82">
            <v>6</v>
          </cell>
          <cell r="L82">
            <v>540</v>
          </cell>
          <cell r="M82">
            <v>600</v>
          </cell>
          <cell r="N82">
            <v>60</v>
          </cell>
          <cell r="O82">
            <v>60</v>
          </cell>
          <cell r="P82">
            <v>6</v>
          </cell>
          <cell r="Q82">
            <v>60</v>
          </cell>
          <cell r="R82">
            <v>3</v>
          </cell>
          <cell r="S82">
            <v>900</v>
          </cell>
          <cell r="T82">
            <v>960</v>
          </cell>
          <cell r="U82">
            <v>60</v>
          </cell>
          <cell r="V82">
            <v>60</v>
          </cell>
          <cell r="W82">
            <v>3</v>
          </cell>
          <cell r="X82">
            <v>60</v>
          </cell>
          <cell r="Y82">
            <v>2</v>
          </cell>
          <cell r="Z82">
            <v>1080</v>
          </cell>
          <cell r="AA82">
            <v>1140</v>
          </cell>
          <cell r="AB82">
            <v>60</v>
          </cell>
          <cell r="AC82">
            <v>60</v>
          </cell>
          <cell r="AD82">
            <v>2</v>
          </cell>
          <cell r="AE82">
            <v>60</v>
          </cell>
          <cell r="AF82">
            <v>1</v>
          </cell>
          <cell r="AG82">
            <v>1200</v>
          </cell>
          <cell r="AI82">
            <v>180</v>
          </cell>
          <cell r="AK82">
            <v>1</v>
          </cell>
          <cell r="AL82">
            <v>60</v>
          </cell>
        </row>
        <row r="83">
          <cell r="A83" t="str">
            <v>PLAC20_A</v>
          </cell>
          <cell r="B83" t="str">
            <v>PCT</v>
          </cell>
          <cell r="C83" t="str">
            <v xml:space="preserve">Sierra College/Rocklin/Lincoln </v>
          </cell>
          <cell r="D83">
            <v>3</v>
          </cell>
          <cell r="E83">
            <v>362</v>
          </cell>
          <cell r="F83">
            <v>422</v>
          </cell>
          <cell r="G83">
            <v>80</v>
          </cell>
          <cell r="H83">
            <v>60</v>
          </cell>
          <cell r="I83">
            <v>2.9</v>
          </cell>
          <cell r="J83">
            <v>58</v>
          </cell>
          <cell r="K83">
            <v>6</v>
          </cell>
          <cell r="L83">
            <v>542</v>
          </cell>
          <cell r="M83">
            <v>602</v>
          </cell>
          <cell r="N83">
            <v>60</v>
          </cell>
          <cell r="O83">
            <v>60</v>
          </cell>
          <cell r="P83">
            <v>5.8</v>
          </cell>
          <cell r="Q83">
            <v>58</v>
          </cell>
          <cell r="R83">
            <v>3</v>
          </cell>
          <cell r="S83">
            <v>902</v>
          </cell>
          <cell r="T83">
            <v>962</v>
          </cell>
          <cell r="U83">
            <v>60</v>
          </cell>
          <cell r="V83">
            <v>60</v>
          </cell>
          <cell r="W83">
            <v>2.9</v>
          </cell>
          <cell r="X83">
            <v>58</v>
          </cell>
          <cell r="Y83">
            <v>2</v>
          </cell>
          <cell r="Z83">
            <v>1082</v>
          </cell>
          <cell r="AA83">
            <v>1142</v>
          </cell>
          <cell r="AB83">
            <v>60</v>
          </cell>
          <cell r="AC83">
            <v>60</v>
          </cell>
          <cell r="AD83">
            <v>1.93333333333333</v>
          </cell>
          <cell r="AE83">
            <v>58</v>
          </cell>
        </row>
        <row r="84">
          <cell r="A84" t="str">
            <v>PLAC20_B</v>
          </cell>
          <cell r="B84" t="str">
            <v>PCT</v>
          </cell>
          <cell r="C84" t="str">
            <v xml:space="preserve">Sierra College/Rocklin/Lincoln </v>
          </cell>
          <cell r="D84">
            <v>3</v>
          </cell>
          <cell r="E84">
            <v>360</v>
          </cell>
          <cell r="F84">
            <v>420</v>
          </cell>
          <cell r="G84">
            <v>80</v>
          </cell>
          <cell r="H84">
            <v>60</v>
          </cell>
          <cell r="I84">
            <v>3</v>
          </cell>
          <cell r="J84">
            <v>60</v>
          </cell>
          <cell r="K84">
            <v>6</v>
          </cell>
          <cell r="L84">
            <v>540</v>
          </cell>
          <cell r="M84">
            <v>600</v>
          </cell>
          <cell r="N84">
            <v>60</v>
          </cell>
          <cell r="O84">
            <v>60</v>
          </cell>
          <cell r="P84">
            <v>6</v>
          </cell>
          <cell r="Q84">
            <v>60</v>
          </cell>
          <cell r="R84">
            <v>3</v>
          </cell>
          <cell r="S84">
            <v>900</v>
          </cell>
          <cell r="T84">
            <v>960</v>
          </cell>
          <cell r="U84">
            <v>60</v>
          </cell>
          <cell r="V84">
            <v>60</v>
          </cell>
          <cell r="W84">
            <v>3</v>
          </cell>
          <cell r="X84">
            <v>60</v>
          </cell>
          <cell r="Y84">
            <v>2</v>
          </cell>
          <cell r="Z84">
            <v>1080</v>
          </cell>
          <cell r="AA84">
            <v>1140</v>
          </cell>
          <cell r="AB84">
            <v>60</v>
          </cell>
          <cell r="AC84">
            <v>60</v>
          </cell>
          <cell r="AD84">
            <v>1.8333333333333299</v>
          </cell>
          <cell r="AE84">
            <v>55</v>
          </cell>
        </row>
        <row r="85">
          <cell r="A85" t="str">
            <v>PLAC30_A</v>
          </cell>
          <cell r="B85" t="str">
            <v>PCT</v>
          </cell>
          <cell r="C85" t="str">
            <v>Hwy49</v>
          </cell>
          <cell r="D85">
            <v>4</v>
          </cell>
          <cell r="E85">
            <v>335</v>
          </cell>
          <cell r="F85">
            <v>366</v>
          </cell>
          <cell r="G85">
            <v>60</v>
          </cell>
          <cell r="H85">
            <v>31</v>
          </cell>
          <cell r="I85">
            <v>2.7166666666666601</v>
          </cell>
          <cell r="J85">
            <v>48</v>
          </cell>
          <cell r="K85">
            <v>6</v>
          </cell>
          <cell r="L85">
            <v>540</v>
          </cell>
          <cell r="M85">
            <v>600</v>
          </cell>
          <cell r="N85">
            <v>60</v>
          </cell>
          <cell r="O85">
            <v>60</v>
          </cell>
          <cell r="P85">
            <v>4.8</v>
          </cell>
          <cell r="Q85">
            <v>48</v>
          </cell>
          <cell r="R85">
            <v>3</v>
          </cell>
          <cell r="S85">
            <v>900</v>
          </cell>
          <cell r="T85">
            <v>960</v>
          </cell>
          <cell r="U85">
            <v>60</v>
          </cell>
          <cell r="V85">
            <v>60</v>
          </cell>
          <cell r="W85">
            <v>2.4</v>
          </cell>
          <cell r="X85">
            <v>48</v>
          </cell>
          <cell r="Y85">
            <v>1</v>
          </cell>
          <cell r="Z85">
            <v>1086</v>
          </cell>
          <cell r="AB85">
            <v>120</v>
          </cell>
          <cell r="AD85">
            <v>0.7</v>
          </cell>
          <cell r="AE85">
            <v>42</v>
          </cell>
        </row>
        <row r="86">
          <cell r="A86" t="str">
            <v>PLAC30_B</v>
          </cell>
          <cell r="B86" t="str">
            <v>PCT</v>
          </cell>
          <cell r="C86" t="str">
            <v>Hwy49</v>
          </cell>
          <cell r="D86">
            <v>2</v>
          </cell>
          <cell r="E86">
            <v>420</v>
          </cell>
          <cell r="F86">
            <v>480</v>
          </cell>
          <cell r="G86">
            <v>120</v>
          </cell>
          <cell r="H86">
            <v>60</v>
          </cell>
          <cell r="I86">
            <v>1.56666666666666</v>
          </cell>
          <cell r="J86">
            <v>47</v>
          </cell>
          <cell r="K86">
            <v>6</v>
          </cell>
          <cell r="L86">
            <v>540</v>
          </cell>
          <cell r="M86">
            <v>600</v>
          </cell>
          <cell r="N86">
            <v>60</v>
          </cell>
          <cell r="O86">
            <v>60</v>
          </cell>
          <cell r="P86">
            <v>4.7</v>
          </cell>
          <cell r="Q86">
            <v>47</v>
          </cell>
          <cell r="R86">
            <v>3</v>
          </cell>
          <cell r="S86">
            <v>900</v>
          </cell>
          <cell r="T86">
            <v>960</v>
          </cell>
          <cell r="U86">
            <v>60</v>
          </cell>
          <cell r="V86">
            <v>60</v>
          </cell>
          <cell r="W86">
            <v>2.35</v>
          </cell>
          <cell r="X86">
            <v>47</v>
          </cell>
          <cell r="Y86">
            <v>2</v>
          </cell>
          <cell r="Z86">
            <v>1080</v>
          </cell>
          <cell r="AA86">
            <v>1140</v>
          </cell>
          <cell r="AB86">
            <v>60</v>
          </cell>
          <cell r="AC86">
            <v>60</v>
          </cell>
          <cell r="AD86">
            <v>1.56666666666666</v>
          </cell>
          <cell r="AE86">
            <v>47</v>
          </cell>
          <cell r="AF86">
            <v>2</v>
          </cell>
          <cell r="AG86">
            <v>1200</v>
          </cell>
          <cell r="AH86">
            <v>1260</v>
          </cell>
          <cell r="AI86">
            <v>90</v>
          </cell>
          <cell r="AJ86">
            <v>60</v>
          </cell>
          <cell r="AK86">
            <v>1.56666666666666</v>
          </cell>
          <cell r="AL86">
            <v>47</v>
          </cell>
        </row>
        <row r="87">
          <cell r="A87" t="str">
            <v>PLAC40_A</v>
          </cell>
          <cell r="B87" t="str">
            <v>PCT</v>
          </cell>
          <cell r="C87" t="str">
            <v xml:space="preserve">Colfax Alta </v>
          </cell>
          <cell r="D87">
            <v>1</v>
          </cell>
          <cell r="E87">
            <v>420</v>
          </cell>
          <cell r="G87">
            <v>240</v>
          </cell>
          <cell r="I87">
            <v>1</v>
          </cell>
          <cell r="J87">
            <v>60</v>
          </cell>
          <cell r="R87">
            <v>1</v>
          </cell>
          <cell r="S87">
            <v>915</v>
          </cell>
          <cell r="U87">
            <v>180</v>
          </cell>
          <cell r="W87">
            <v>1</v>
          </cell>
          <cell r="X87">
            <v>60</v>
          </cell>
        </row>
        <row r="88">
          <cell r="A88" t="str">
            <v>PLAC40_B</v>
          </cell>
          <cell r="B88" t="str">
            <v>PCT</v>
          </cell>
          <cell r="C88" t="str">
            <v xml:space="preserve">Colfax Alta </v>
          </cell>
          <cell r="D88">
            <v>1</v>
          </cell>
          <cell r="E88">
            <v>480</v>
          </cell>
          <cell r="G88">
            <v>240</v>
          </cell>
          <cell r="I88">
            <v>1</v>
          </cell>
          <cell r="J88">
            <v>60</v>
          </cell>
          <cell r="R88">
            <v>1</v>
          </cell>
          <cell r="S88">
            <v>975</v>
          </cell>
          <cell r="U88">
            <v>180</v>
          </cell>
          <cell r="W88">
            <v>1</v>
          </cell>
          <cell r="X88">
            <v>60</v>
          </cell>
        </row>
        <row r="89">
          <cell r="A89" t="str">
            <v>PLAC50_A</v>
          </cell>
          <cell r="B89" t="str">
            <v>PCT</v>
          </cell>
          <cell r="C89" t="str">
            <v xml:space="preserve">Taylor Road Shuttle </v>
          </cell>
          <cell r="D89">
            <v>2</v>
          </cell>
          <cell r="E89">
            <v>395</v>
          </cell>
          <cell r="F89">
            <v>515</v>
          </cell>
          <cell r="G89">
            <v>120</v>
          </cell>
          <cell r="H89">
            <v>120</v>
          </cell>
          <cell r="I89">
            <v>1.3333333333333299</v>
          </cell>
          <cell r="J89">
            <v>40</v>
          </cell>
          <cell r="K89">
            <v>3</v>
          </cell>
          <cell r="L89">
            <v>635</v>
          </cell>
          <cell r="M89">
            <v>755</v>
          </cell>
          <cell r="N89">
            <v>120</v>
          </cell>
          <cell r="O89">
            <v>120</v>
          </cell>
          <cell r="P89">
            <v>2</v>
          </cell>
          <cell r="Q89">
            <v>40</v>
          </cell>
          <cell r="R89">
            <v>1</v>
          </cell>
          <cell r="S89">
            <v>995</v>
          </cell>
          <cell r="U89">
            <v>180</v>
          </cell>
          <cell r="W89">
            <v>0.66666666666666596</v>
          </cell>
          <cell r="X89">
            <v>40</v>
          </cell>
          <cell r="Y89">
            <v>1</v>
          </cell>
          <cell r="Z89">
            <v>1115</v>
          </cell>
          <cell r="AB89">
            <v>120</v>
          </cell>
          <cell r="AD89">
            <v>0.66666666666666596</v>
          </cell>
          <cell r="AE89">
            <v>40</v>
          </cell>
        </row>
        <row r="90">
          <cell r="A90" t="str">
            <v>PLAC50_B</v>
          </cell>
          <cell r="B90" t="str">
            <v>PCT</v>
          </cell>
          <cell r="C90" t="str">
            <v xml:space="preserve">Taylor Road Shuttle </v>
          </cell>
          <cell r="D90">
            <v>1</v>
          </cell>
          <cell r="E90">
            <v>440</v>
          </cell>
          <cell r="G90">
            <v>240</v>
          </cell>
          <cell r="I90">
            <v>1.0833333333333299</v>
          </cell>
          <cell r="J90">
            <v>65</v>
          </cell>
          <cell r="K90">
            <v>3</v>
          </cell>
          <cell r="L90">
            <v>560</v>
          </cell>
          <cell r="M90">
            <v>680</v>
          </cell>
          <cell r="N90">
            <v>120</v>
          </cell>
          <cell r="O90">
            <v>120</v>
          </cell>
          <cell r="P90">
            <v>3.25</v>
          </cell>
          <cell r="Q90">
            <v>65</v>
          </cell>
          <cell r="R90">
            <v>2</v>
          </cell>
          <cell r="S90">
            <v>920</v>
          </cell>
          <cell r="T90">
            <v>1040</v>
          </cell>
          <cell r="U90">
            <v>90</v>
          </cell>
          <cell r="V90">
            <v>120</v>
          </cell>
          <cell r="W90">
            <v>2.1666666666666599</v>
          </cell>
          <cell r="X90">
            <v>65</v>
          </cell>
          <cell r="Y90">
            <v>1</v>
          </cell>
          <cell r="Z90">
            <v>1160</v>
          </cell>
          <cell r="AB90">
            <v>120</v>
          </cell>
          <cell r="AD90">
            <v>1.0833333333333299</v>
          </cell>
          <cell r="AE90">
            <v>65</v>
          </cell>
        </row>
        <row r="91">
          <cell r="A91" t="str">
            <v>PLAC60_A</v>
          </cell>
          <cell r="B91" t="str">
            <v>PCT</v>
          </cell>
          <cell r="C91" t="str">
            <v xml:space="preserve">Placer Commuter Express </v>
          </cell>
          <cell r="D91">
            <v>4</v>
          </cell>
          <cell r="E91">
            <v>320</v>
          </cell>
          <cell r="F91">
            <v>340</v>
          </cell>
          <cell r="G91">
            <v>60</v>
          </cell>
          <cell r="H91">
            <v>20</v>
          </cell>
          <cell r="I91">
            <v>6.0833333333333304</v>
          </cell>
          <cell r="J91">
            <v>97.3333333333333</v>
          </cell>
        </row>
        <row r="92">
          <cell r="A92" t="str">
            <v>PLAC60_B</v>
          </cell>
          <cell r="B92" t="str">
            <v>PCT</v>
          </cell>
          <cell r="C92" t="str">
            <v xml:space="preserve">Placer Commuter Express </v>
          </cell>
          <cell r="R92">
            <v>4</v>
          </cell>
          <cell r="S92">
            <v>977</v>
          </cell>
          <cell r="T92">
            <v>982</v>
          </cell>
          <cell r="U92">
            <v>45</v>
          </cell>
          <cell r="V92">
            <v>5</v>
          </cell>
          <cell r="W92">
            <v>6.6</v>
          </cell>
          <cell r="X92">
            <v>112</v>
          </cell>
        </row>
        <row r="93">
          <cell r="A93" t="str">
            <v>PLAC70_A</v>
          </cell>
          <cell r="B93" t="str">
            <v>PCT</v>
          </cell>
          <cell r="C93" t="str">
            <v>Lincoln Circulator</v>
          </cell>
          <cell r="D93">
            <v>3</v>
          </cell>
          <cell r="E93">
            <v>400</v>
          </cell>
          <cell r="F93">
            <v>460</v>
          </cell>
          <cell r="G93">
            <v>80</v>
          </cell>
          <cell r="H93">
            <v>60</v>
          </cell>
          <cell r="I93">
            <v>2.75</v>
          </cell>
          <cell r="J93">
            <v>55</v>
          </cell>
          <cell r="K93">
            <v>6</v>
          </cell>
          <cell r="L93">
            <v>580</v>
          </cell>
          <cell r="M93">
            <v>640</v>
          </cell>
          <cell r="N93">
            <v>60</v>
          </cell>
          <cell r="O93">
            <v>60</v>
          </cell>
          <cell r="P93">
            <v>5.5</v>
          </cell>
          <cell r="Q93">
            <v>55</v>
          </cell>
          <cell r="R93">
            <v>3</v>
          </cell>
          <cell r="S93">
            <v>940</v>
          </cell>
          <cell r="T93">
            <v>1000</v>
          </cell>
          <cell r="U93">
            <v>60</v>
          </cell>
          <cell r="V93">
            <v>60</v>
          </cell>
          <cell r="W93">
            <v>2.75</v>
          </cell>
          <cell r="X93">
            <v>55</v>
          </cell>
        </row>
        <row r="94">
          <cell r="A94" t="str">
            <v>RSVL10_AM_A</v>
          </cell>
          <cell r="B94" t="str">
            <v>Roseville</v>
          </cell>
          <cell r="C94" t="str">
            <v>AM COMMUTER 10</v>
          </cell>
          <cell r="D94">
            <v>1</v>
          </cell>
          <cell r="E94">
            <v>438</v>
          </cell>
          <cell r="G94">
            <v>240</v>
          </cell>
          <cell r="I94">
            <v>1.11666666666666</v>
          </cell>
          <cell r="J94">
            <v>67</v>
          </cell>
        </row>
        <row r="95">
          <cell r="A95" t="str">
            <v>RSVL10_PM_A</v>
          </cell>
          <cell r="B95" t="str">
            <v>Roseville</v>
          </cell>
          <cell r="C95" t="str">
            <v>PM COMMUTER 10</v>
          </cell>
          <cell r="R95">
            <v>1</v>
          </cell>
          <cell r="S95">
            <v>997</v>
          </cell>
          <cell r="U95">
            <v>180</v>
          </cell>
          <cell r="W95">
            <v>1.6666666666666601</v>
          </cell>
          <cell r="X95">
            <v>100</v>
          </cell>
        </row>
        <row r="96">
          <cell r="A96" t="str">
            <v>RSVL1_AM_A</v>
          </cell>
          <cell r="B96" t="str">
            <v>Roseville</v>
          </cell>
          <cell r="C96" t="str">
            <v>AM COMMUTER 1</v>
          </cell>
          <cell r="D96">
            <v>1</v>
          </cell>
          <cell r="E96">
            <v>310</v>
          </cell>
          <cell r="G96">
            <v>240</v>
          </cell>
          <cell r="I96">
            <v>1.0333333333333301</v>
          </cell>
          <cell r="J96">
            <v>62</v>
          </cell>
        </row>
        <row r="97">
          <cell r="A97" t="str">
            <v>RSVL1_PM_A</v>
          </cell>
          <cell r="B97" t="str">
            <v>Roseville</v>
          </cell>
          <cell r="C97" t="str">
            <v>PM COMMUTER 1</v>
          </cell>
          <cell r="R97">
            <v>1</v>
          </cell>
          <cell r="S97">
            <v>924</v>
          </cell>
          <cell r="U97">
            <v>180</v>
          </cell>
          <cell r="W97">
            <v>1.0833333333333299</v>
          </cell>
          <cell r="X97">
            <v>65</v>
          </cell>
        </row>
        <row r="98">
          <cell r="A98" t="str">
            <v>RSVL2_AM_A</v>
          </cell>
          <cell r="B98" t="str">
            <v>Roseville</v>
          </cell>
          <cell r="C98" t="str">
            <v>AM COMMUTER 2</v>
          </cell>
          <cell r="D98">
            <v>1</v>
          </cell>
          <cell r="E98">
            <v>335</v>
          </cell>
          <cell r="G98">
            <v>240</v>
          </cell>
          <cell r="I98">
            <v>1.2166666666666599</v>
          </cell>
          <cell r="J98">
            <v>73</v>
          </cell>
        </row>
        <row r="99">
          <cell r="A99" t="str">
            <v>RSVL2_PM_A</v>
          </cell>
          <cell r="B99" t="str">
            <v>Roseville</v>
          </cell>
          <cell r="C99" t="str">
            <v>PM COMMUTER 2</v>
          </cell>
          <cell r="R99">
            <v>1</v>
          </cell>
          <cell r="S99">
            <v>928</v>
          </cell>
          <cell r="U99">
            <v>180</v>
          </cell>
          <cell r="W99">
            <v>0.81666666666666599</v>
          </cell>
          <cell r="X99">
            <v>49</v>
          </cell>
        </row>
        <row r="100">
          <cell r="A100" t="str">
            <v>RSVL3_AM_A</v>
          </cell>
          <cell r="B100" t="str">
            <v>Roseville</v>
          </cell>
          <cell r="C100" t="str">
            <v>AM COMMUTER 3</v>
          </cell>
          <cell r="D100">
            <v>1</v>
          </cell>
          <cell r="E100">
            <v>360</v>
          </cell>
          <cell r="G100">
            <v>240</v>
          </cell>
          <cell r="I100">
            <v>1.7333333333333301</v>
          </cell>
          <cell r="J100">
            <v>104</v>
          </cell>
        </row>
        <row r="101">
          <cell r="A101" t="str">
            <v>RSVL3_PM_A</v>
          </cell>
          <cell r="B101" t="str">
            <v>Roseville</v>
          </cell>
          <cell r="C101" t="str">
            <v>PM COMMUTER 3</v>
          </cell>
          <cell r="R101">
            <v>1</v>
          </cell>
          <cell r="S101">
            <v>934</v>
          </cell>
          <cell r="U101">
            <v>180</v>
          </cell>
          <cell r="W101">
            <v>0.8</v>
          </cell>
          <cell r="X101">
            <v>48</v>
          </cell>
        </row>
        <row r="102">
          <cell r="A102" t="str">
            <v>RSVL4_AM_A</v>
          </cell>
          <cell r="B102" t="str">
            <v>Roseville</v>
          </cell>
          <cell r="C102" t="str">
            <v>AM COMMUTER 4</v>
          </cell>
          <cell r="D102">
            <v>1</v>
          </cell>
          <cell r="E102">
            <v>360</v>
          </cell>
          <cell r="G102">
            <v>240</v>
          </cell>
          <cell r="I102">
            <v>1.4</v>
          </cell>
          <cell r="J102">
            <v>84</v>
          </cell>
        </row>
        <row r="103">
          <cell r="A103" t="str">
            <v>RSVL4_PM_A</v>
          </cell>
          <cell r="B103" t="str">
            <v>Roseville</v>
          </cell>
          <cell r="C103" t="str">
            <v>PM COMMUTER 4</v>
          </cell>
          <cell r="R103">
            <v>1</v>
          </cell>
          <cell r="S103">
            <v>949</v>
          </cell>
          <cell r="U103">
            <v>180</v>
          </cell>
          <cell r="W103">
            <v>0.81666666666666599</v>
          </cell>
          <cell r="X103">
            <v>49</v>
          </cell>
        </row>
        <row r="104">
          <cell r="A104" t="str">
            <v>RSVL5_AM_A</v>
          </cell>
          <cell r="B104" t="str">
            <v>Roseville</v>
          </cell>
          <cell r="C104" t="str">
            <v>AM COMMUTER 5</v>
          </cell>
          <cell r="D104">
            <v>1</v>
          </cell>
          <cell r="E104">
            <v>400</v>
          </cell>
          <cell r="G104">
            <v>240</v>
          </cell>
          <cell r="I104">
            <v>1.18333333333333</v>
          </cell>
          <cell r="J104">
            <v>71</v>
          </cell>
        </row>
        <row r="105">
          <cell r="A105" t="str">
            <v>RSVL5_PM_A</v>
          </cell>
          <cell r="B105" t="str">
            <v>Roseville</v>
          </cell>
          <cell r="C105" t="str">
            <v>PM COMMUTER 5</v>
          </cell>
          <cell r="R105">
            <v>1</v>
          </cell>
          <cell r="S105">
            <v>954</v>
          </cell>
          <cell r="U105">
            <v>180</v>
          </cell>
          <cell r="W105">
            <v>1.13333333333333</v>
          </cell>
          <cell r="X105">
            <v>68</v>
          </cell>
        </row>
        <row r="106">
          <cell r="A106" t="str">
            <v>RSVL6_AM_A</v>
          </cell>
          <cell r="B106" t="str">
            <v>Roseville</v>
          </cell>
          <cell r="C106" t="str">
            <v>AM COMMUTER 6</v>
          </cell>
          <cell r="D106">
            <v>1</v>
          </cell>
          <cell r="E106">
            <v>405</v>
          </cell>
          <cell r="G106">
            <v>240</v>
          </cell>
          <cell r="I106">
            <v>0.93333333333333302</v>
          </cell>
          <cell r="J106">
            <v>56</v>
          </cell>
        </row>
        <row r="107">
          <cell r="A107" t="str">
            <v>RSVL6_PM_A</v>
          </cell>
          <cell r="B107" t="str">
            <v>Roseville</v>
          </cell>
          <cell r="C107" t="str">
            <v>PM COMMUTER 6</v>
          </cell>
          <cell r="R107">
            <v>1</v>
          </cell>
          <cell r="S107">
            <v>964</v>
          </cell>
          <cell r="U107">
            <v>180</v>
          </cell>
          <cell r="W107">
            <v>1.4833333333333301</v>
          </cell>
          <cell r="X107">
            <v>89</v>
          </cell>
        </row>
        <row r="108">
          <cell r="A108" t="str">
            <v>RSVL7_AM_A</v>
          </cell>
          <cell r="B108" t="str">
            <v>Roseville</v>
          </cell>
          <cell r="C108" t="str">
            <v>AM COMMUTER 7</v>
          </cell>
          <cell r="D108">
            <v>1</v>
          </cell>
          <cell r="E108">
            <v>410</v>
          </cell>
          <cell r="G108">
            <v>240</v>
          </cell>
          <cell r="I108">
            <v>0.73333333333333295</v>
          </cell>
          <cell r="J108">
            <v>44</v>
          </cell>
        </row>
        <row r="109">
          <cell r="A109" t="str">
            <v>RSVL7_PM_A</v>
          </cell>
          <cell r="B109" t="str">
            <v>Roseville</v>
          </cell>
          <cell r="C109" t="str">
            <v>PM COMMUTER 7</v>
          </cell>
          <cell r="R109">
            <v>1</v>
          </cell>
          <cell r="S109">
            <v>950</v>
          </cell>
          <cell r="U109">
            <v>180</v>
          </cell>
          <cell r="W109">
            <v>1.7</v>
          </cell>
          <cell r="X109">
            <v>102</v>
          </cell>
        </row>
        <row r="110">
          <cell r="A110" t="str">
            <v>RSVL8_AM_A</v>
          </cell>
          <cell r="B110" t="str">
            <v>Roseville</v>
          </cell>
          <cell r="C110" t="str">
            <v>AM COMMUTER 8</v>
          </cell>
          <cell r="D110">
            <v>1</v>
          </cell>
          <cell r="E110">
            <v>415</v>
          </cell>
          <cell r="G110">
            <v>240</v>
          </cell>
          <cell r="I110">
            <v>0.86666666666666603</v>
          </cell>
          <cell r="J110">
            <v>52</v>
          </cell>
        </row>
        <row r="111">
          <cell r="A111" t="str">
            <v>RSVL8_PM_A</v>
          </cell>
          <cell r="B111" t="str">
            <v>Roseville</v>
          </cell>
          <cell r="C111" t="str">
            <v>PM COMMUTER 8</v>
          </cell>
          <cell r="R111">
            <v>1</v>
          </cell>
          <cell r="S111">
            <v>994</v>
          </cell>
          <cell r="U111">
            <v>180</v>
          </cell>
          <cell r="W111">
            <v>0.85</v>
          </cell>
          <cell r="X111">
            <v>51</v>
          </cell>
        </row>
        <row r="112">
          <cell r="A112" t="str">
            <v>RSVL9_AM_A</v>
          </cell>
          <cell r="B112" t="str">
            <v>Roseville</v>
          </cell>
          <cell r="C112" t="str">
            <v>AM COMMUTER 9</v>
          </cell>
          <cell r="D112">
            <v>1</v>
          </cell>
          <cell r="E112">
            <v>430</v>
          </cell>
          <cell r="G112">
            <v>240</v>
          </cell>
          <cell r="I112">
            <v>1.8333333333333299</v>
          </cell>
          <cell r="J112">
            <v>110</v>
          </cell>
        </row>
        <row r="113">
          <cell r="A113" t="str">
            <v>RSVL9_PM_A</v>
          </cell>
          <cell r="B113" t="str">
            <v>Roseville</v>
          </cell>
          <cell r="C113" t="str">
            <v>PM COMMUTER 9</v>
          </cell>
          <cell r="R113">
            <v>1</v>
          </cell>
          <cell r="S113">
            <v>975</v>
          </cell>
          <cell r="U113">
            <v>180</v>
          </cell>
          <cell r="W113">
            <v>2.0499999999999998</v>
          </cell>
          <cell r="X113">
            <v>123</v>
          </cell>
        </row>
        <row r="114">
          <cell r="A114" t="str">
            <v>RSVLA_A</v>
          </cell>
          <cell r="B114" t="str">
            <v>Roseville</v>
          </cell>
          <cell r="C114" t="str">
            <v>ROUTE A</v>
          </cell>
          <cell r="D114">
            <v>7</v>
          </cell>
          <cell r="E114">
            <v>347</v>
          </cell>
          <cell r="F114">
            <v>360</v>
          </cell>
          <cell r="G114">
            <v>34.285714285714199</v>
          </cell>
          <cell r="H114">
            <v>13</v>
          </cell>
          <cell r="I114">
            <v>6.2166666666666597</v>
          </cell>
          <cell r="J114">
            <v>60</v>
          </cell>
          <cell r="K114">
            <v>12</v>
          </cell>
          <cell r="L114">
            <v>540</v>
          </cell>
          <cell r="M114">
            <v>570</v>
          </cell>
          <cell r="N114">
            <v>30</v>
          </cell>
          <cell r="O114">
            <v>30</v>
          </cell>
          <cell r="P114">
            <v>12</v>
          </cell>
          <cell r="Q114">
            <v>60</v>
          </cell>
          <cell r="R114">
            <v>6</v>
          </cell>
          <cell r="S114">
            <v>900</v>
          </cell>
          <cell r="T114">
            <v>930</v>
          </cell>
          <cell r="U114">
            <v>30</v>
          </cell>
          <cell r="V114">
            <v>30</v>
          </cell>
          <cell r="W114">
            <v>6</v>
          </cell>
          <cell r="X114">
            <v>60</v>
          </cell>
          <cell r="Y114">
            <v>2</v>
          </cell>
          <cell r="Z114">
            <v>1080</v>
          </cell>
          <cell r="AA114">
            <v>1140</v>
          </cell>
          <cell r="AB114">
            <v>60</v>
          </cell>
          <cell r="AC114">
            <v>60</v>
          </cell>
          <cell r="AD114">
            <v>2</v>
          </cell>
          <cell r="AE114">
            <v>60</v>
          </cell>
          <cell r="AF114">
            <v>2</v>
          </cell>
          <cell r="AG114">
            <v>1200</v>
          </cell>
          <cell r="AH114">
            <v>1260</v>
          </cell>
          <cell r="AI114">
            <v>90</v>
          </cell>
          <cell r="AJ114">
            <v>60</v>
          </cell>
          <cell r="AK114">
            <v>1.88333333333333</v>
          </cell>
          <cell r="AL114">
            <v>56.5</v>
          </cell>
        </row>
        <row r="115">
          <cell r="A115" t="str">
            <v>RSVLB_A</v>
          </cell>
          <cell r="B115" t="str">
            <v>Roseville</v>
          </cell>
          <cell r="C115" t="str">
            <v>ROUTE B</v>
          </cell>
          <cell r="D115">
            <v>6</v>
          </cell>
          <cell r="E115">
            <v>370</v>
          </cell>
          <cell r="F115">
            <v>400</v>
          </cell>
          <cell r="G115">
            <v>40</v>
          </cell>
          <cell r="H115">
            <v>30</v>
          </cell>
          <cell r="I115">
            <v>6</v>
          </cell>
          <cell r="J115">
            <v>60</v>
          </cell>
          <cell r="K115">
            <v>12</v>
          </cell>
          <cell r="L115">
            <v>550</v>
          </cell>
          <cell r="M115">
            <v>580</v>
          </cell>
          <cell r="N115">
            <v>30</v>
          </cell>
          <cell r="O115">
            <v>30</v>
          </cell>
          <cell r="P115">
            <v>12</v>
          </cell>
          <cell r="Q115">
            <v>60</v>
          </cell>
          <cell r="R115">
            <v>6</v>
          </cell>
          <cell r="S115">
            <v>910</v>
          </cell>
          <cell r="T115">
            <v>940</v>
          </cell>
          <cell r="U115">
            <v>30</v>
          </cell>
          <cell r="V115">
            <v>30</v>
          </cell>
          <cell r="W115">
            <v>6</v>
          </cell>
          <cell r="X115">
            <v>60</v>
          </cell>
          <cell r="Y115">
            <v>3</v>
          </cell>
          <cell r="Z115">
            <v>1090</v>
          </cell>
          <cell r="AA115">
            <v>1120</v>
          </cell>
          <cell r="AB115">
            <v>40</v>
          </cell>
          <cell r="AC115">
            <v>30</v>
          </cell>
          <cell r="AD115">
            <v>2.1666666666666599</v>
          </cell>
          <cell r="AE115">
            <v>60</v>
          </cell>
          <cell r="AF115">
            <v>2</v>
          </cell>
          <cell r="AG115">
            <v>1240</v>
          </cell>
          <cell r="AH115">
            <v>1293</v>
          </cell>
          <cell r="AI115">
            <v>90</v>
          </cell>
          <cell r="AJ115">
            <v>53</v>
          </cell>
          <cell r="AK115">
            <v>1.05</v>
          </cell>
          <cell r="AL115">
            <v>53</v>
          </cell>
        </row>
        <row r="116">
          <cell r="A116" t="str">
            <v>RSVLC_A</v>
          </cell>
          <cell r="B116" t="str">
            <v>Roseville</v>
          </cell>
          <cell r="C116" t="str">
            <v>ROUTE C</v>
          </cell>
          <cell r="D116">
            <v>2</v>
          </cell>
          <cell r="E116">
            <v>390</v>
          </cell>
          <cell r="F116">
            <v>510</v>
          </cell>
          <cell r="G116">
            <v>120</v>
          </cell>
          <cell r="H116">
            <v>120</v>
          </cell>
          <cell r="I116">
            <v>0.76666666666666605</v>
          </cell>
          <cell r="J116">
            <v>23</v>
          </cell>
          <cell r="K116">
            <v>3</v>
          </cell>
          <cell r="L116">
            <v>630</v>
          </cell>
          <cell r="M116">
            <v>750</v>
          </cell>
          <cell r="N116">
            <v>120</v>
          </cell>
          <cell r="O116">
            <v>120</v>
          </cell>
          <cell r="P116">
            <v>1.1499999999999999</v>
          </cell>
          <cell r="Q116">
            <v>23</v>
          </cell>
          <cell r="R116">
            <v>1</v>
          </cell>
          <cell r="S116">
            <v>990</v>
          </cell>
          <cell r="U116">
            <v>180</v>
          </cell>
          <cell r="W116">
            <v>0.38333333333333303</v>
          </cell>
          <cell r="X116">
            <v>23</v>
          </cell>
          <cell r="Y116">
            <v>1</v>
          </cell>
          <cell r="Z116">
            <v>1110</v>
          </cell>
          <cell r="AB116">
            <v>120</v>
          </cell>
          <cell r="AD116">
            <v>0.38333333333333303</v>
          </cell>
          <cell r="AE116">
            <v>23</v>
          </cell>
        </row>
        <row r="117">
          <cell r="A117" t="str">
            <v>RSVLD_A</v>
          </cell>
          <cell r="B117" t="str">
            <v>Roseville</v>
          </cell>
          <cell r="C117" t="str">
            <v>ROUTE D</v>
          </cell>
          <cell r="D117">
            <v>4</v>
          </cell>
          <cell r="E117">
            <v>342</v>
          </cell>
          <cell r="F117">
            <v>380</v>
          </cell>
          <cell r="G117">
            <v>60</v>
          </cell>
          <cell r="H117">
            <v>38</v>
          </cell>
          <cell r="I117">
            <v>3.1666666666666599</v>
          </cell>
          <cell r="J117">
            <v>53</v>
          </cell>
          <cell r="K117">
            <v>6</v>
          </cell>
          <cell r="L117">
            <v>560</v>
          </cell>
          <cell r="M117">
            <v>620</v>
          </cell>
          <cell r="N117">
            <v>60</v>
          </cell>
          <cell r="O117">
            <v>60</v>
          </cell>
          <cell r="P117">
            <v>5.3</v>
          </cell>
          <cell r="Q117">
            <v>53</v>
          </cell>
          <cell r="R117">
            <v>3</v>
          </cell>
          <cell r="S117">
            <v>920</v>
          </cell>
          <cell r="T117">
            <v>980</v>
          </cell>
          <cell r="U117">
            <v>60</v>
          </cell>
          <cell r="V117">
            <v>60</v>
          </cell>
          <cell r="W117">
            <v>2.65</v>
          </cell>
          <cell r="X117">
            <v>53</v>
          </cell>
          <cell r="Y117">
            <v>1</v>
          </cell>
          <cell r="Z117">
            <v>1100</v>
          </cell>
          <cell r="AB117">
            <v>120</v>
          </cell>
          <cell r="AD117">
            <v>0.25</v>
          </cell>
          <cell r="AE117">
            <v>15</v>
          </cell>
        </row>
        <row r="118">
          <cell r="A118" t="str">
            <v>RSVLE_A</v>
          </cell>
          <cell r="B118" t="str">
            <v>Roseville</v>
          </cell>
          <cell r="C118" t="str">
            <v>ROUTE E</v>
          </cell>
          <cell r="D118">
            <v>1</v>
          </cell>
          <cell r="E118">
            <v>473</v>
          </cell>
          <cell r="G118">
            <v>240</v>
          </cell>
          <cell r="I118">
            <v>0.61666666666666603</v>
          </cell>
          <cell r="J118">
            <v>37</v>
          </cell>
          <cell r="K118">
            <v>3</v>
          </cell>
          <cell r="L118">
            <v>593</v>
          </cell>
          <cell r="M118">
            <v>713</v>
          </cell>
          <cell r="N118">
            <v>120</v>
          </cell>
          <cell r="O118">
            <v>120</v>
          </cell>
          <cell r="P118">
            <v>1.85</v>
          </cell>
          <cell r="Q118">
            <v>37</v>
          </cell>
          <cell r="R118">
            <v>2</v>
          </cell>
          <cell r="S118">
            <v>953</v>
          </cell>
          <cell r="T118">
            <v>1073</v>
          </cell>
          <cell r="U118">
            <v>90</v>
          </cell>
          <cell r="V118">
            <v>120</v>
          </cell>
          <cell r="W118">
            <v>1.2333333333333301</v>
          </cell>
          <cell r="X118">
            <v>37</v>
          </cell>
        </row>
        <row r="119">
          <cell r="A119" t="str">
            <v>RSVLF_A</v>
          </cell>
          <cell r="B119" t="str">
            <v>Roseville</v>
          </cell>
          <cell r="C119" t="str">
            <v>ROUTE F</v>
          </cell>
          <cell r="D119">
            <v>1</v>
          </cell>
          <cell r="E119">
            <v>450</v>
          </cell>
          <cell r="G119">
            <v>240</v>
          </cell>
          <cell r="I119">
            <v>0.38333333333333303</v>
          </cell>
          <cell r="J119">
            <v>23</v>
          </cell>
          <cell r="K119">
            <v>3</v>
          </cell>
          <cell r="L119">
            <v>570</v>
          </cell>
          <cell r="M119">
            <v>690</v>
          </cell>
          <cell r="N119">
            <v>120</v>
          </cell>
          <cell r="O119">
            <v>120</v>
          </cell>
          <cell r="P119">
            <v>1.1499999999999999</v>
          </cell>
          <cell r="Q119">
            <v>23</v>
          </cell>
          <cell r="R119">
            <v>2</v>
          </cell>
          <cell r="S119">
            <v>930</v>
          </cell>
          <cell r="T119">
            <v>1050</v>
          </cell>
          <cell r="U119">
            <v>90</v>
          </cell>
          <cell r="V119">
            <v>120</v>
          </cell>
          <cell r="W119">
            <v>0.76666666666666605</v>
          </cell>
          <cell r="X119">
            <v>23</v>
          </cell>
        </row>
        <row r="120">
          <cell r="A120" t="str">
            <v>RSVLG_A</v>
          </cell>
          <cell r="B120" t="str">
            <v>Roseville</v>
          </cell>
          <cell r="C120" t="str">
            <v>ROUTE G</v>
          </cell>
          <cell r="D120">
            <v>2</v>
          </cell>
          <cell r="E120">
            <v>413</v>
          </cell>
          <cell r="F120">
            <v>533</v>
          </cell>
          <cell r="G120">
            <v>120</v>
          </cell>
          <cell r="H120">
            <v>120</v>
          </cell>
          <cell r="I120">
            <v>1.2333333333333301</v>
          </cell>
          <cell r="J120">
            <v>37</v>
          </cell>
          <cell r="K120">
            <v>3</v>
          </cell>
          <cell r="L120">
            <v>653</v>
          </cell>
          <cell r="M120">
            <v>773</v>
          </cell>
          <cell r="N120">
            <v>120</v>
          </cell>
          <cell r="O120">
            <v>120</v>
          </cell>
          <cell r="P120">
            <v>1.85</v>
          </cell>
          <cell r="Q120">
            <v>37</v>
          </cell>
          <cell r="R120">
            <v>1</v>
          </cell>
          <cell r="S120">
            <v>1013</v>
          </cell>
          <cell r="U120">
            <v>180</v>
          </cell>
          <cell r="W120">
            <v>0.61666666666666603</v>
          </cell>
          <cell r="X120">
            <v>37</v>
          </cell>
        </row>
        <row r="121">
          <cell r="A121" t="str">
            <v>RSVLL_A</v>
          </cell>
          <cell r="B121" t="str">
            <v>Roseville</v>
          </cell>
          <cell r="C121" t="str">
            <v>ROUTE L</v>
          </cell>
          <cell r="D121">
            <v>3</v>
          </cell>
          <cell r="E121">
            <v>385</v>
          </cell>
          <cell r="F121">
            <v>445</v>
          </cell>
          <cell r="G121">
            <v>80</v>
          </cell>
          <cell r="H121">
            <v>60</v>
          </cell>
          <cell r="I121">
            <v>2.5</v>
          </cell>
          <cell r="J121">
            <v>50</v>
          </cell>
          <cell r="K121">
            <v>6</v>
          </cell>
          <cell r="L121">
            <v>565</v>
          </cell>
          <cell r="M121">
            <v>625</v>
          </cell>
          <cell r="N121">
            <v>60</v>
          </cell>
          <cell r="O121">
            <v>60</v>
          </cell>
          <cell r="P121">
            <v>5</v>
          </cell>
          <cell r="Q121">
            <v>50</v>
          </cell>
          <cell r="R121">
            <v>3</v>
          </cell>
          <cell r="S121">
            <v>925</v>
          </cell>
          <cell r="T121">
            <v>985</v>
          </cell>
          <cell r="U121">
            <v>60</v>
          </cell>
          <cell r="V121">
            <v>60</v>
          </cell>
          <cell r="W121">
            <v>2.5</v>
          </cell>
          <cell r="X121">
            <v>50</v>
          </cell>
        </row>
        <row r="122">
          <cell r="A122" t="str">
            <v>RSVLM_A</v>
          </cell>
          <cell r="B122" t="str">
            <v>Roseville</v>
          </cell>
          <cell r="C122" t="str">
            <v>ROUTE M</v>
          </cell>
          <cell r="D122">
            <v>4</v>
          </cell>
          <cell r="E122">
            <v>357</v>
          </cell>
          <cell r="F122">
            <v>390</v>
          </cell>
          <cell r="G122">
            <v>60</v>
          </cell>
          <cell r="H122">
            <v>33</v>
          </cell>
          <cell r="I122">
            <v>3.55</v>
          </cell>
          <cell r="J122">
            <v>53.25</v>
          </cell>
          <cell r="K122">
            <v>6</v>
          </cell>
          <cell r="L122">
            <v>570</v>
          </cell>
          <cell r="M122">
            <v>630</v>
          </cell>
          <cell r="N122">
            <v>60</v>
          </cell>
          <cell r="O122">
            <v>60</v>
          </cell>
          <cell r="P122">
            <v>6</v>
          </cell>
          <cell r="Q122">
            <v>60</v>
          </cell>
          <cell r="R122">
            <v>3</v>
          </cell>
          <cell r="S122">
            <v>930</v>
          </cell>
          <cell r="T122">
            <v>990</v>
          </cell>
          <cell r="U122">
            <v>60</v>
          </cell>
          <cell r="V122">
            <v>60</v>
          </cell>
          <cell r="W122">
            <v>3</v>
          </cell>
          <cell r="X122">
            <v>60</v>
          </cell>
          <cell r="Y122">
            <v>2</v>
          </cell>
          <cell r="Z122">
            <v>1110</v>
          </cell>
          <cell r="AA122">
            <v>1170</v>
          </cell>
          <cell r="AB122">
            <v>60</v>
          </cell>
          <cell r="AC122">
            <v>60</v>
          </cell>
          <cell r="AD122">
            <v>2</v>
          </cell>
          <cell r="AE122">
            <v>60</v>
          </cell>
          <cell r="AF122">
            <v>2</v>
          </cell>
          <cell r="AG122">
            <v>1230</v>
          </cell>
          <cell r="AH122">
            <v>1290</v>
          </cell>
          <cell r="AI122">
            <v>90</v>
          </cell>
          <cell r="AJ122">
            <v>60</v>
          </cell>
          <cell r="AK122">
            <v>1.45</v>
          </cell>
          <cell r="AL122">
            <v>60</v>
          </cell>
        </row>
        <row r="123">
          <cell r="A123" t="str">
            <v>RSVLR_A</v>
          </cell>
          <cell r="B123" t="str">
            <v>Roseville</v>
          </cell>
          <cell r="C123" t="str">
            <v>ROUTE R</v>
          </cell>
          <cell r="D123">
            <v>2</v>
          </cell>
          <cell r="E123">
            <v>450</v>
          </cell>
          <cell r="F123">
            <v>495</v>
          </cell>
          <cell r="G123">
            <v>120</v>
          </cell>
          <cell r="H123">
            <v>45</v>
          </cell>
          <cell r="I123">
            <v>1.4</v>
          </cell>
          <cell r="J123">
            <v>42</v>
          </cell>
          <cell r="R123">
            <v>2</v>
          </cell>
          <cell r="S123">
            <v>953</v>
          </cell>
          <cell r="T123">
            <v>998</v>
          </cell>
          <cell r="U123">
            <v>90</v>
          </cell>
          <cell r="V123">
            <v>45</v>
          </cell>
          <cell r="W123">
            <v>1.45</v>
          </cell>
          <cell r="X123">
            <v>43.5</v>
          </cell>
        </row>
        <row r="124">
          <cell r="A124" t="str">
            <v>RSVLS_A</v>
          </cell>
          <cell r="B124" t="str">
            <v>Roseville</v>
          </cell>
          <cell r="C124" t="str">
            <v>ROUTE S</v>
          </cell>
          <cell r="D124">
            <v>2</v>
          </cell>
          <cell r="E124">
            <v>455</v>
          </cell>
          <cell r="F124">
            <v>515</v>
          </cell>
          <cell r="G124">
            <v>120</v>
          </cell>
          <cell r="H124">
            <v>60</v>
          </cell>
          <cell r="I124">
            <v>0.66666666666666596</v>
          </cell>
          <cell r="J124">
            <v>20</v>
          </cell>
          <cell r="K124">
            <v>4</v>
          </cell>
          <cell r="L124">
            <v>545</v>
          </cell>
          <cell r="M124">
            <v>695</v>
          </cell>
          <cell r="N124">
            <v>90</v>
          </cell>
          <cell r="O124">
            <v>150</v>
          </cell>
          <cell r="P124">
            <v>1.3333333333333299</v>
          </cell>
          <cell r="Q124">
            <v>20</v>
          </cell>
        </row>
        <row r="125">
          <cell r="A125" t="str">
            <v>RSVLS_B</v>
          </cell>
          <cell r="B125" t="str">
            <v>Roseville</v>
          </cell>
          <cell r="C125" t="str">
            <v>ROUTE S</v>
          </cell>
          <cell r="K125">
            <v>4</v>
          </cell>
          <cell r="L125">
            <v>665</v>
          </cell>
          <cell r="M125">
            <v>725</v>
          </cell>
          <cell r="N125">
            <v>90</v>
          </cell>
          <cell r="O125">
            <v>60</v>
          </cell>
          <cell r="P125">
            <v>1.3333333333333299</v>
          </cell>
          <cell r="Q125">
            <v>20</v>
          </cell>
          <cell r="R125">
            <v>2</v>
          </cell>
          <cell r="S125">
            <v>970</v>
          </cell>
          <cell r="T125">
            <v>1030</v>
          </cell>
          <cell r="U125">
            <v>90</v>
          </cell>
          <cell r="V125">
            <v>60</v>
          </cell>
          <cell r="W125">
            <v>0.5</v>
          </cell>
          <cell r="X125">
            <v>15</v>
          </cell>
        </row>
        <row r="126">
          <cell r="A126" t="str">
            <v>SRTD103_A</v>
          </cell>
          <cell r="B126" t="str">
            <v>SRTD</v>
          </cell>
          <cell r="C126" t="str">
            <v>AUBURN BLVD</v>
          </cell>
          <cell r="D126">
            <v>4</v>
          </cell>
          <cell r="E126">
            <v>351</v>
          </cell>
          <cell r="F126">
            <v>381</v>
          </cell>
          <cell r="G126">
            <v>60</v>
          </cell>
          <cell r="H126">
            <v>30</v>
          </cell>
          <cell r="I126">
            <v>1.4666666666666599</v>
          </cell>
          <cell r="J126">
            <v>22</v>
          </cell>
        </row>
        <row r="127">
          <cell r="A127" t="str">
            <v>SRTD103_B</v>
          </cell>
          <cell r="B127" t="str">
            <v>SRTD</v>
          </cell>
          <cell r="C127" t="str">
            <v>AUBURN BLVD</v>
          </cell>
          <cell r="R127">
            <v>3</v>
          </cell>
          <cell r="S127">
            <v>993</v>
          </cell>
          <cell r="T127">
            <v>1023</v>
          </cell>
          <cell r="U127">
            <v>60</v>
          </cell>
          <cell r="V127">
            <v>30</v>
          </cell>
          <cell r="W127">
            <v>1.1000000000000001</v>
          </cell>
          <cell r="X127">
            <v>22</v>
          </cell>
          <cell r="Y127">
            <v>1</v>
          </cell>
          <cell r="Z127">
            <v>1083</v>
          </cell>
          <cell r="AB127">
            <v>120</v>
          </cell>
          <cell r="AD127">
            <v>0.36666666666666597</v>
          </cell>
          <cell r="AE127">
            <v>22</v>
          </cell>
        </row>
        <row r="128">
          <cell r="A128" t="str">
            <v>SRTD109_A</v>
          </cell>
          <cell r="B128" t="str">
            <v>SRTD</v>
          </cell>
          <cell r="C128" t="str">
            <v>HAZEL EXPRESS</v>
          </cell>
          <cell r="D128">
            <v>2</v>
          </cell>
          <cell r="E128">
            <v>386</v>
          </cell>
          <cell r="F128">
            <v>416</v>
          </cell>
          <cell r="G128">
            <v>120</v>
          </cell>
          <cell r="H128">
            <v>30</v>
          </cell>
          <cell r="I128">
            <v>1.9166666666666601</v>
          </cell>
          <cell r="J128">
            <v>57.5</v>
          </cell>
        </row>
        <row r="129">
          <cell r="A129" t="str">
            <v>SRTD109_B</v>
          </cell>
          <cell r="B129" t="str">
            <v>SRTD</v>
          </cell>
          <cell r="C129" t="str">
            <v>HAZEL EXPRESS</v>
          </cell>
          <cell r="R129">
            <v>2</v>
          </cell>
          <cell r="S129">
            <v>995</v>
          </cell>
          <cell r="T129">
            <v>1040</v>
          </cell>
          <cell r="U129">
            <v>90</v>
          </cell>
          <cell r="V129">
            <v>45</v>
          </cell>
          <cell r="W129">
            <v>1.81666666666666</v>
          </cell>
          <cell r="X129">
            <v>54.5</v>
          </cell>
        </row>
        <row r="130">
          <cell r="A130" t="str">
            <v>SRTD11_A</v>
          </cell>
          <cell r="B130" t="str">
            <v>SRTD</v>
          </cell>
          <cell r="C130" t="str">
            <v>TRUXEL ROAD</v>
          </cell>
          <cell r="D130">
            <v>6</v>
          </cell>
          <cell r="E130">
            <v>368</v>
          </cell>
          <cell r="F130">
            <v>398</v>
          </cell>
          <cell r="G130">
            <v>40</v>
          </cell>
          <cell r="H130">
            <v>30</v>
          </cell>
          <cell r="I130">
            <v>3.86666666666666</v>
          </cell>
          <cell r="J130">
            <v>38.6666666666666</v>
          </cell>
          <cell r="K130">
            <v>6</v>
          </cell>
          <cell r="L130">
            <v>550</v>
          </cell>
          <cell r="M130">
            <v>610</v>
          </cell>
          <cell r="N130">
            <v>60</v>
          </cell>
          <cell r="O130">
            <v>60</v>
          </cell>
          <cell r="P130">
            <v>3.5833333333333299</v>
          </cell>
          <cell r="Q130">
            <v>37.6666666666666</v>
          </cell>
          <cell r="R130">
            <v>6</v>
          </cell>
          <cell r="S130">
            <v>915</v>
          </cell>
          <cell r="T130">
            <v>948</v>
          </cell>
          <cell r="U130">
            <v>30</v>
          </cell>
          <cell r="V130">
            <v>33</v>
          </cell>
          <cell r="W130">
            <v>3.4</v>
          </cell>
          <cell r="X130">
            <v>34</v>
          </cell>
          <cell r="Y130">
            <v>2</v>
          </cell>
          <cell r="Z130">
            <v>1098</v>
          </cell>
          <cell r="AA130">
            <v>1158</v>
          </cell>
          <cell r="AB130">
            <v>60</v>
          </cell>
          <cell r="AC130">
            <v>60</v>
          </cell>
          <cell r="AD130">
            <v>1.13333333333333</v>
          </cell>
          <cell r="AE130">
            <v>34</v>
          </cell>
        </row>
        <row r="131">
          <cell r="A131" t="str">
            <v>SRTD11_B</v>
          </cell>
          <cell r="B131" t="str">
            <v>SRTD</v>
          </cell>
          <cell r="C131" t="str">
            <v>TRUXEL ROAD</v>
          </cell>
          <cell r="D131">
            <v>7</v>
          </cell>
          <cell r="E131">
            <v>363</v>
          </cell>
          <cell r="F131">
            <v>393</v>
          </cell>
          <cell r="G131">
            <v>34.285714285714199</v>
          </cell>
          <cell r="H131">
            <v>30</v>
          </cell>
          <cell r="I131">
            <v>2.8</v>
          </cell>
          <cell r="J131">
            <v>24</v>
          </cell>
          <cell r="K131">
            <v>7</v>
          </cell>
          <cell r="L131">
            <v>545</v>
          </cell>
          <cell r="M131">
            <v>575</v>
          </cell>
          <cell r="N131">
            <v>51.428571428571402</v>
          </cell>
          <cell r="O131">
            <v>30</v>
          </cell>
          <cell r="P131">
            <v>3.95</v>
          </cell>
          <cell r="Q131">
            <v>36</v>
          </cell>
          <cell r="R131">
            <v>6</v>
          </cell>
          <cell r="S131">
            <v>904</v>
          </cell>
          <cell r="T131">
            <v>935</v>
          </cell>
          <cell r="U131">
            <v>30</v>
          </cell>
          <cell r="V131">
            <v>31</v>
          </cell>
          <cell r="W131">
            <v>3.7</v>
          </cell>
          <cell r="X131">
            <v>37</v>
          </cell>
          <cell r="Y131">
            <v>3</v>
          </cell>
          <cell r="Z131">
            <v>1088</v>
          </cell>
          <cell r="AA131">
            <v>1118</v>
          </cell>
          <cell r="AB131">
            <v>40</v>
          </cell>
          <cell r="AC131">
            <v>30</v>
          </cell>
          <cell r="AD131">
            <v>1.85</v>
          </cell>
          <cell r="AE131">
            <v>37</v>
          </cell>
        </row>
        <row r="132">
          <cell r="A132" t="str">
            <v>SRTD13_A</v>
          </cell>
          <cell r="B132" t="str">
            <v>SRTD</v>
          </cell>
          <cell r="C132" t="str">
            <v>NORTHGATE</v>
          </cell>
          <cell r="D132">
            <v>4</v>
          </cell>
          <cell r="E132">
            <v>356</v>
          </cell>
          <cell r="F132">
            <v>416</v>
          </cell>
          <cell r="G132">
            <v>60</v>
          </cell>
          <cell r="H132">
            <v>60</v>
          </cell>
          <cell r="I132">
            <v>2.0666666666666602</v>
          </cell>
          <cell r="J132">
            <v>31</v>
          </cell>
          <cell r="K132">
            <v>6</v>
          </cell>
          <cell r="L132">
            <v>596</v>
          </cell>
          <cell r="M132">
            <v>656</v>
          </cell>
          <cell r="N132">
            <v>60</v>
          </cell>
          <cell r="O132">
            <v>60</v>
          </cell>
          <cell r="P132">
            <v>3.1</v>
          </cell>
          <cell r="Q132">
            <v>31</v>
          </cell>
          <cell r="R132">
            <v>3</v>
          </cell>
          <cell r="S132">
            <v>956</v>
          </cell>
          <cell r="T132">
            <v>1016</v>
          </cell>
          <cell r="U132">
            <v>60</v>
          </cell>
          <cell r="V132">
            <v>60</v>
          </cell>
          <cell r="W132">
            <v>1.55</v>
          </cell>
          <cell r="X132">
            <v>31</v>
          </cell>
          <cell r="Y132">
            <v>2</v>
          </cell>
          <cell r="Z132">
            <v>1136</v>
          </cell>
          <cell r="AA132">
            <v>1196</v>
          </cell>
          <cell r="AB132">
            <v>60</v>
          </cell>
          <cell r="AC132">
            <v>60</v>
          </cell>
          <cell r="AD132">
            <v>1.0333333333333301</v>
          </cell>
          <cell r="AE132">
            <v>31</v>
          </cell>
        </row>
        <row r="133">
          <cell r="A133" t="str">
            <v>SRTD13_B</v>
          </cell>
          <cell r="B133" t="str">
            <v>SRTD</v>
          </cell>
          <cell r="C133" t="str">
            <v>NORTHGATE</v>
          </cell>
          <cell r="D133">
            <v>4</v>
          </cell>
          <cell r="E133">
            <v>383</v>
          </cell>
          <cell r="F133">
            <v>428</v>
          </cell>
          <cell r="G133">
            <v>60</v>
          </cell>
          <cell r="H133">
            <v>45</v>
          </cell>
          <cell r="I133">
            <v>1.86666666666666</v>
          </cell>
          <cell r="J133">
            <v>28</v>
          </cell>
          <cell r="K133">
            <v>6</v>
          </cell>
          <cell r="L133">
            <v>563</v>
          </cell>
          <cell r="M133">
            <v>623</v>
          </cell>
          <cell r="N133">
            <v>60</v>
          </cell>
          <cell r="O133">
            <v>60</v>
          </cell>
          <cell r="P133">
            <v>2.8</v>
          </cell>
          <cell r="Q133">
            <v>28</v>
          </cell>
          <cell r="R133">
            <v>3</v>
          </cell>
          <cell r="S133">
            <v>923</v>
          </cell>
          <cell r="T133">
            <v>983</v>
          </cell>
          <cell r="U133">
            <v>60</v>
          </cell>
          <cell r="V133">
            <v>60</v>
          </cell>
          <cell r="W133">
            <v>1.4</v>
          </cell>
          <cell r="X133">
            <v>28</v>
          </cell>
          <cell r="Y133">
            <v>2</v>
          </cell>
          <cell r="Z133">
            <v>1103</v>
          </cell>
          <cell r="AA133">
            <v>1163</v>
          </cell>
          <cell r="AB133">
            <v>60</v>
          </cell>
          <cell r="AC133">
            <v>60</v>
          </cell>
          <cell r="AD133">
            <v>0.93333333333333302</v>
          </cell>
          <cell r="AE133">
            <v>28</v>
          </cell>
          <cell r="AF133">
            <v>1</v>
          </cell>
          <cell r="AG133">
            <v>1223</v>
          </cell>
          <cell r="AI133">
            <v>180</v>
          </cell>
          <cell r="AK133">
            <v>0.46666666666666601</v>
          </cell>
          <cell r="AL133">
            <v>28</v>
          </cell>
        </row>
        <row r="134">
          <cell r="A134" t="str">
            <v>SRTD15_A</v>
          </cell>
          <cell r="B134" t="str">
            <v>SRTD</v>
          </cell>
          <cell r="C134" t="str">
            <v>RIO LINDA BLVD - O ST</v>
          </cell>
          <cell r="D134">
            <v>7</v>
          </cell>
          <cell r="E134">
            <v>337</v>
          </cell>
          <cell r="F134">
            <v>375</v>
          </cell>
          <cell r="G134">
            <v>34.285714285714199</v>
          </cell>
          <cell r="H134">
            <v>38</v>
          </cell>
          <cell r="I134">
            <v>4.9833333333333298</v>
          </cell>
          <cell r="J134">
            <v>42.714285714285701</v>
          </cell>
          <cell r="K134">
            <v>12</v>
          </cell>
          <cell r="L134">
            <v>556</v>
          </cell>
          <cell r="M134">
            <v>586</v>
          </cell>
          <cell r="N134">
            <v>30</v>
          </cell>
          <cell r="O134">
            <v>30</v>
          </cell>
          <cell r="P134">
            <v>8.65</v>
          </cell>
          <cell r="Q134">
            <v>43.25</v>
          </cell>
          <cell r="R134">
            <v>6</v>
          </cell>
          <cell r="S134">
            <v>915</v>
          </cell>
          <cell r="T134">
            <v>945</v>
          </cell>
          <cell r="U134">
            <v>30</v>
          </cell>
          <cell r="V134">
            <v>30</v>
          </cell>
          <cell r="W134">
            <v>4.5</v>
          </cell>
          <cell r="X134">
            <v>45</v>
          </cell>
          <cell r="Y134">
            <v>3</v>
          </cell>
          <cell r="Z134">
            <v>1097</v>
          </cell>
          <cell r="AA134">
            <v>1127</v>
          </cell>
          <cell r="AB134">
            <v>40</v>
          </cell>
          <cell r="AC134">
            <v>30</v>
          </cell>
          <cell r="AD134">
            <v>1.7333333333333301</v>
          </cell>
          <cell r="AE134">
            <v>39</v>
          </cell>
          <cell r="AF134">
            <v>1</v>
          </cell>
          <cell r="AG134">
            <v>1240</v>
          </cell>
          <cell r="AI134">
            <v>180</v>
          </cell>
          <cell r="AK134">
            <v>0.43333333333333302</v>
          </cell>
          <cell r="AL134">
            <v>26</v>
          </cell>
        </row>
        <row r="135">
          <cell r="A135" t="str">
            <v>SRTD15_B</v>
          </cell>
          <cell r="B135" t="str">
            <v>SRTD</v>
          </cell>
          <cell r="C135" t="str">
            <v>RIO LINDA BLVD - O ST</v>
          </cell>
          <cell r="D135">
            <v>6</v>
          </cell>
          <cell r="E135">
            <v>358</v>
          </cell>
          <cell r="F135">
            <v>404</v>
          </cell>
          <cell r="G135">
            <v>40</v>
          </cell>
          <cell r="H135">
            <v>46</v>
          </cell>
          <cell r="I135">
            <v>4.2666666666666604</v>
          </cell>
          <cell r="J135">
            <v>42.6666666666666</v>
          </cell>
          <cell r="K135">
            <v>12</v>
          </cell>
          <cell r="L135">
            <v>554</v>
          </cell>
          <cell r="M135">
            <v>584</v>
          </cell>
          <cell r="N135">
            <v>30</v>
          </cell>
          <cell r="O135">
            <v>30</v>
          </cell>
          <cell r="P135">
            <v>8.6999999999999993</v>
          </cell>
          <cell r="Q135">
            <v>43.5</v>
          </cell>
          <cell r="R135">
            <v>6</v>
          </cell>
          <cell r="S135">
            <v>914</v>
          </cell>
          <cell r="T135">
            <v>944</v>
          </cell>
          <cell r="U135">
            <v>30</v>
          </cell>
          <cell r="V135">
            <v>30</v>
          </cell>
          <cell r="W135">
            <v>4.5</v>
          </cell>
          <cell r="X135">
            <v>45</v>
          </cell>
          <cell r="Y135">
            <v>2</v>
          </cell>
          <cell r="Z135">
            <v>1094</v>
          </cell>
          <cell r="AA135">
            <v>1135</v>
          </cell>
          <cell r="AB135">
            <v>60</v>
          </cell>
          <cell r="AC135">
            <v>41</v>
          </cell>
          <cell r="AD135">
            <v>1.1666666666666601</v>
          </cell>
          <cell r="AE135">
            <v>41</v>
          </cell>
          <cell r="AF135">
            <v>1</v>
          </cell>
          <cell r="AG135">
            <v>1210</v>
          </cell>
          <cell r="AI135">
            <v>180</v>
          </cell>
          <cell r="AK135">
            <v>0.483333333333333</v>
          </cell>
          <cell r="AL135">
            <v>29</v>
          </cell>
        </row>
        <row r="136">
          <cell r="A136" t="str">
            <v>SRTD170_A</v>
          </cell>
          <cell r="B136" t="str">
            <v>SRTD</v>
          </cell>
          <cell r="C136" t="str">
            <v>Eastside</v>
          </cell>
          <cell r="D136">
            <v>4</v>
          </cell>
          <cell r="E136">
            <v>354</v>
          </cell>
          <cell r="F136">
            <v>419</v>
          </cell>
          <cell r="G136">
            <v>60</v>
          </cell>
          <cell r="H136">
            <v>65</v>
          </cell>
          <cell r="I136">
            <v>3.43333333333333</v>
          </cell>
          <cell r="J136">
            <v>59</v>
          </cell>
        </row>
        <row r="137">
          <cell r="A137" t="str">
            <v>SRTD170_B</v>
          </cell>
          <cell r="B137" t="str">
            <v>SRTD</v>
          </cell>
          <cell r="C137" t="str">
            <v>Eastside</v>
          </cell>
          <cell r="R137">
            <v>3</v>
          </cell>
          <cell r="S137">
            <v>945</v>
          </cell>
          <cell r="T137">
            <v>1015</v>
          </cell>
          <cell r="U137">
            <v>60</v>
          </cell>
          <cell r="V137">
            <v>70</v>
          </cell>
          <cell r="W137">
            <v>2.9</v>
          </cell>
          <cell r="X137">
            <v>63</v>
          </cell>
          <cell r="Y137">
            <v>1</v>
          </cell>
          <cell r="Z137">
            <v>1090</v>
          </cell>
          <cell r="AB137">
            <v>120</v>
          </cell>
          <cell r="AD137">
            <v>0.8</v>
          </cell>
          <cell r="AE137">
            <v>48</v>
          </cell>
        </row>
        <row r="138">
          <cell r="A138" t="str">
            <v>SRTD171_A</v>
          </cell>
          <cell r="B138" t="str">
            <v>SRTD</v>
          </cell>
          <cell r="C138" t="str">
            <v>Westside</v>
          </cell>
          <cell r="D138">
            <v>3</v>
          </cell>
          <cell r="E138">
            <v>360</v>
          </cell>
          <cell r="F138">
            <v>420</v>
          </cell>
          <cell r="G138">
            <v>80</v>
          </cell>
          <cell r="H138">
            <v>60</v>
          </cell>
          <cell r="I138">
            <v>2.4500000000000002</v>
          </cell>
          <cell r="J138">
            <v>49</v>
          </cell>
        </row>
        <row r="139">
          <cell r="A139" t="str">
            <v>SRTD171_B</v>
          </cell>
          <cell r="B139" t="str">
            <v>SRTD</v>
          </cell>
          <cell r="C139" t="str">
            <v>Westside</v>
          </cell>
          <cell r="R139">
            <v>3</v>
          </cell>
          <cell r="S139">
            <v>950</v>
          </cell>
          <cell r="T139">
            <v>990</v>
          </cell>
          <cell r="U139">
            <v>60</v>
          </cell>
          <cell r="V139">
            <v>40</v>
          </cell>
          <cell r="W139">
            <v>3</v>
          </cell>
          <cell r="X139">
            <v>65</v>
          </cell>
        </row>
        <row r="140">
          <cell r="A140" t="str">
            <v>SRTD172_A</v>
          </cell>
          <cell r="B140" t="str">
            <v>SRTD</v>
          </cell>
          <cell r="C140" t="str">
            <v>Central</v>
          </cell>
          <cell r="D140">
            <v>4</v>
          </cell>
          <cell r="E140">
            <v>350</v>
          </cell>
          <cell r="F140">
            <v>380</v>
          </cell>
          <cell r="G140">
            <v>60</v>
          </cell>
          <cell r="H140">
            <v>30</v>
          </cell>
          <cell r="I140">
            <v>4.1500000000000004</v>
          </cell>
          <cell r="J140">
            <v>66</v>
          </cell>
        </row>
        <row r="141">
          <cell r="A141" t="str">
            <v>SRTD172_B</v>
          </cell>
          <cell r="B141" t="str">
            <v>SRTD</v>
          </cell>
          <cell r="C141" t="str">
            <v>Central</v>
          </cell>
          <cell r="R141">
            <v>3</v>
          </cell>
          <cell r="S141">
            <v>950</v>
          </cell>
          <cell r="T141">
            <v>970</v>
          </cell>
          <cell r="U141">
            <v>60</v>
          </cell>
          <cell r="V141">
            <v>20</v>
          </cell>
          <cell r="W141">
            <v>3.2</v>
          </cell>
          <cell r="X141">
            <v>64</v>
          </cell>
          <cell r="Y141">
            <v>1</v>
          </cell>
          <cell r="Z141">
            <v>1095</v>
          </cell>
          <cell r="AB141">
            <v>120</v>
          </cell>
          <cell r="AD141">
            <v>0.81666666666666599</v>
          </cell>
          <cell r="AE141">
            <v>49</v>
          </cell>
        </row>
        <row r="142">
          <cell r="A142" t="str">
            <v>SRTD173_A</v>
          </cell>
          <cell r="B142" t="str">
            <v>SRTD</v>
          </cell>
          <cell r="C142" t="str">
            <v>Square</v>
          </cell>
          <cell r="D142">
            <v>1</v>
          </cell>
          <cell r="E142">
            <v>380</v>
          </cell>
          <cell r="G142">
            <v>240</v>
          </cell>
          <cell r="I142">
            <v>1.0833333333333299</v>
          </cell>
          <cell r="J142">
            <v>65</v>
          </cell>
        </row>
        <row r="143">
          <cell r="A143" t="str">
            <v>SRTD173_B</v>
          </cell>
          <cell r="B143" t="str">
            <v>SRTD</v>
          </cell>
          <cell r="C143" t="str">
            <v>Square</v>
          </cell>
          <cell r="R143">
            <v>1</v>
          </cell>
          <cell r="S143">
            <v>1040</v>
          </cell>
          <cell r="U143">
            <v>180</v>
          </cell>
          <cell r="W143">
            <v>0.81666666666666599</v>
          </cell>
          <cell r="X143">
            <v>49</v>
          </cell>
        </row>
        <row r="144">
          <cell r="A144" t="str">
            <v>SRTD175_A</v>
          </cell>
          <cell r="B144" t="str">
            <v>SRTD</v>
          </cell>
          <cell r="C144" t="str">
            <v>CordoVan - Anatolia-Sunridge</v>
          </cell>
          <cell r="D144">
            <v>3</v>
          </cell>
          <cell r="E144">
            <v>369</v>
          </cell>
          <cell r="F144">
            <v>429</v>
          </cell>
          <cell r="G144">
            <v>80</v>
          </cell>
          <cell r="H144">
            <v>60</v>
          </cell>
          <cell r="I144">
            <v>1.25</v>
          </cell>
          <cell r="J144">
            <v>25</v>
          </cell>
          <cell r="R144">
            <v>3</v>
          </cell>
          <cell r="S144">
            <v>909</v>
          </cell>
          <cell r="T144">
            <v>969</v>
          </cell>
          <cell r="U144">
            <v>60</v>
          </cell>
          <cell r="V144">
            <v>60</v>
          </cell>
          <cell r="W144">
            <v>1.25</v>
          </cell>
          <cell r="X144">
            <v>25</v>
          </cell>
          <cell r="Y144">
            <v>1</v>
          </cell>
          <cell r="Z144">
            <v>1089</v>
          </cell>
          <cell r="AB144">
            <v>120</v>
          </cell>
          <cell r="AD144">
            <v>0.41666666666666602</v>
          </cell>
          <cell r="AE144">
            <v>25</v>
          </cell>
        </row>
        <row r="145">
          <cell r="A145" t="str">
            <v>SRTD175_B</v>
          </cell>
          <cell r="B145" t="str">
            <v>SRTD</v>
          </cell>
          <cell r="C145" t="str">
            <v>CordoVan - Anatolia-Sunridge</v>
          </cell>
          <cell r="D145">
            <v>3</v>
          </cell>
          <cell r="E145">
            <v>394</v>
          </cell>
          <cell r="F145">
            <v>454</v>
          </cell>
          <cell r="G145">
            <v>80</v>
          </cell>
          <cell r="H145">
            <v>60</v>
          </cell>
          <cell r="I145">
            <v>1.25</v>
          </cell>
          <cell r="J145">
            <v>25</v>
          </cell>
          <cell r="R145">
            <v>3</v>
          </cell>
          <cell r="S145">
            <v>934</v>
          </cell>
          <cell r="T145">
            <v>994</v>
          </cell>
          <cell r="U145">
            <v>60</v>
          </cell>
          <cell r="V145">
            <v>60</v>
          </cell>
          <cell r="W145">
            <v>1.25</v>
          </cell>
          <cell r="X145">
            <v>25</v>
          </cell>
          <cell r="Y145">
            <v>1</v>
          </cell>
          <cell r="Z145">
            <v>1114</v>
          </cell>
          <cell r="AB145">
            <v>120</v>
          </cell>
          <cell r="AD145">
            <v>0.41666666666666602</v>
          </cell>
          <cell r="AE145">
            <v>25</v>
          </cell>
        </row>
        <row r="146">
          <cell r="A146" t="str">
            <v>SRTD176_A</v>
          </cell>
          <cell r="B146" t="str">
            <v>SRTD</v>
          </cell>
          <cell r="C146" t="str">
            <v>CordoVan - Anatolia-Kavala Ranch</v>
          </cell>
          <cell r="D146">
            <v>3</v>
          </cell>
          <cell r="E146">
            <v>339</v>
          </cell>
          <cell r="F146">
            <v>399</v>
          </cell>
          <cell r="G146">
            <v>80</v>
          </cell>
          <cell r="H146">
            <v>60</v>
          </cell>
          <cell r="I146">
            <v>1.3</v>
          </cell>
          <cell r="J146">
            <v>26</v>
          </cell>
          <cell r="R146">
            <v>3</v>
          </cell>
          <cell r="S146">
            <v>939</v>
          </cell>
          <cell r="T146">
            <v>999</v>
          </cell>
          <cell r="U146">
            <v>60</v>
          </cell>
          <cell r="V146">
            <v>60</v>
          </cell>
          <cell r="W146">
            <v>1.25</v>
          </cell>
          <cell r="X146">
            <v>25</v>
          </cell>
          <cell r="Y146">
            <v>1</v>
          </cell>
          <cell r="Z146">
            <v>1119</v>
          </cell>
          <cell r="AB146">
            <v>120</v>
          </cell>
          <cell r="AD146">
            <v>0.41666666666666602</v>
          </cell>
          <cell r="AE146">
            <v>25</v>
          </cell>
        </row>
        <row r="147">
          <cell r="A147" t="str">
            <v>SRTD176_B</v>
          </cell>
          <cell r="B147" t="str">
            <v>SRTD</v>
          </cell>
          <cell r="C147" t="str">
            <v>CordoVan - Anatolia-Kavala Ranch</v>
          </cell>
          <cell r="D147">
            <v>3</v>
          </cell>
          <cell r="E147">
            <v>365</v>
          </cell>
          <cell r="F147">
            <v>425</v>
          </cell>
          <cell r="G147">
            <v>80</v>
          </cell>
          <cell r="H147">
            <v>60</v>
          </cell>
          <cell r="I147">
            <v>1.2</v>
          </cell>
          <cell r="J147">
            <v>24</v>
          </cell>
          <cell r="R147">
            <v>2</v>
          </cell>
          <cell r="S147">
            <v>964</v>
          </cell>
          <cell r="T147">
            <v>1024</v>
          </cell>
          <cell r="U147">
            <v>90</v>
          </cell>
          <cell r="V147">
            <v>60</v>
          </cell>
          <cell r="W147">
            <v>0.83333333333333304</v>
          </cell>
          <cell r="X147">
            <v>25</v>
          </cell>
          <cell r="Y147">
            <v>2</v>
          </cell>
          <cell r="Z147">
            <v>1084</v>
          </cell>
          <cell r="AA147">
            <v>1144</v>
          </cell>
          <cell r="AB147">
            <v>60</v>
          </cell>
          <cell r="AC147">
            <v>60</v>
          </cell>
          <cell r="AD147">
            <v>0.83333333333333304</v>
          </cell>
          <cell r="AE147">
            <v>25</v>
          </cell>
        </row>
        <row r="148">
          <cell r="A148" t="str">
            <v>SRTD177_A</v>
          </cell>
          <cell r="B148" t="str">
            <v>SRTD</v>
          </cell>
          <cell r="C148" t="str">
            <v>CordoVan - Villages</v>
          </cell>
          <cell r="D148">
            <v>13</v>
          </cell>
          <cell r="E148">
            <v>354</v>
          </cell>
          <cell r="F148">
            <v>369</v>
          </cell>
          <cell r="G148">
            <v>18.4615384615384</v>
          </cell>
          <cell r="H148">
            <v>15</v>
          </cell>
          <cell r="I148">
            <v>1.5166666666666599</v>
          </cell>
          <cell r="J148">
            <v>7</v>
          </cell>
          <cell r="K148">
            <v>1</v>
          </cell>
          <cell r="L148">
            <v>549</v>
          </cell>
          <cell r="N148">
            <v>360</v>
          </cell>
          <cell r="P148">
            <v>0.116666666666666</v>
          </cell>
          <cell r="Q148">
            <v>7</v>
          </cell>
          <cell r="R148">
            <v>11</v>
          </cell>
          <cell r="S148">
            <v>924</v>
          </cell>
          <cell r="T148">
            <v>939</v>
          </cell>
          <cell r="U148">
            <v>16.363636363636299</v>
          </cell>
          <cell r="V148">
            <v>15</v>
          </cell>
          <cell r="W148">
            <v>0.91666666666666596</v>
          </cell>
          <cell r="X148">
            <v>5</v>
          </cell>
          <cell r="Y148">
            <v>4</v>
          </cell>
          <cell r="Z148">
            <v>1089</v>
          </cell>
          <cell r="AA148">
            <v>1104</v>
          </cell>
          <cell r="AB148">
            <v>30</v>
          </cell>
          <cell r="AC148">
            <v>15</v>
          </cell>
          <cell r="AD148">
            <v>0.33333333333333298</v>
          </cell>
          <cell r="AE148">
            <v>5</v>
          </cell>
        </row>
        <row r="149">
          <cell r="A149" t="str">
            <v>SRTD177_B</v>
          </cell>
          <cell r="B149" t="str">
            <v>SRTD</v>
          </cell>
          <cell r="C149" t="str">
            <v>CordoVan - Villages</v>
          </cell>
          <cell r="D149">
            <v>12</v>
          </cell>
          <cell r="E149">
            <v>361</v>
          </cell>
          <cell r="F149">
            <v>376</v>
          </cell>
          <cell r="G149">
            <v>20</v>
          </cell>
          <cell r="H149">
            <v>15</v>
          </cell>
          <cell r="I149">
            <v>1</v>
          </cell>
          <cell r="J149">
            <v>5</v>
          </cell>
          <cell r="K149">
            <v>2</v>
          </cell>
          <cell r="L149">
            <v>541</v>
          </cell>
          <cell r="M149">
            <v>556</v>
          </cell>
          <cell r="N149">
            <v>180</v>
          </cell>
          <cell r="O149">
            <v>15</v>
          </cell>
          <cell r="P149">
            <v>0.16666666666666599</v>
          </cell>
          <cell r="Q149">
            <v>5</v>
          </cell>
          <cell r="R149">
            <v>11</v>
          </cell>
          <cell r="S149">
            <v>929</v>
          </cell>
          <cell r="T149">
            <v>944</v>
          </cell>
          <cell r="U149">
            <v>16.363636363636299</v>
          </cell>
          <cell r="V149">
            <v>15</v>
          </cell>
          <cell r="W149">
            <v>1.2833333333333301</v>
          </cell>
          <cell r="X149">
            <v>7</v>
          </cell>
          <cell r="Y149">
            <v>4</v>
          </cell>
          <cell r="Z149">
            <v>1094</v>
          </cell>
          <cell r="AA149">
            <v>1109</v>
          </cell>
          <cell r="AB149">
            <v>30</v>
          </cell>
          <cell r="AC149">
            <v>15</v>
          </cell>
          <cell r="AD149">
            <v>0.46666666666666601</v>
          </cell>
          <cell r="AE149">
            <v>7</v>
          </cell>
        </row>
        <row r="150">
          <cell r="A150" t="str">
            <v>SRTD178_A</v>
          </cell>
          <cell r="B150" t="str">
            <v>SRTD</v>
          </cell>
          <cell r="C150" t="str">
            <v>Granite Park - Power Inn</v>
          </cell>
          <cell r="D150">
            <v>10</v>
          </cell>
          <cell r="E150">
            <v>399</v>
          </cell>
          <cell r="F150">
            <v>414</v>
          </cell>
          <cell r="G150">
            <v>24</v>
          </cell>
          <cell r="H150">
            <v>15</v>
          </cell>
          <cell r="I150">
            <v>0.83333333333333304</v>
          </cell>
          <cell r="J150">
            <v>5</v>
          </cell>
          <cell r="K150">
            <v>21</v>
          </cell>
          <cell r="L150">
            <v>549</v>
          </cell>
          <cell r="M150">
            <v>564</v>
          </cell>
          <cell r="N150">
            <v>17.1428571428571</v>
          </cell>
          <cell r="O150">
            <v>15</v>
          </cell>
          <cell r="P150">
            <v>1.75</v>
          </cell>
          <cell r="Q150">
            <v>5</v>
          </cell>
          <cell r="R150">
            <v>12</v>
          </cell>
          <cell r="S150">
            <v>904</v>
          </cell>
          <cell r="T150">
            <v>919</v>
          </cell>
          <cell r="U150">
            <v>15</v>
          </cell>
          <cell r="V150">
            <v>15</v>
          </cell>
          <cell r="W150">
            <v>1</v>
          </cell>
          <cell r="X150">
            <v>5</v>
          </cell>
          <cell r="Y150">
            <v>1</v>
          </cell>
          <cell r="Z150">
            <v>1084</v>
          </cell>
          <cell r="AB150">
            <v>120</v>
          </cell>
          <cell r="AD150">
            <v>8.3333333333333301E-2</v>
          </cell>
          <cell r="AE150">
            <v>5</v>
          </cell>
        </row>
        <row r="151">
          <cell r="A151" t="str">
            <v>SRTD19_A</v>
          </cell>
          <cell r="B151" t="str">
            <v>SRTD</v>
          </cell>
          <cell r="C151" t="str">
            <v>RIO LINDA</v>
          </cell>
          <cell r="D151">
            <v>4</v>
          </cell>
          <cell r="E151">
            <v>338</v>
          </cell>
          <cell r="F151">
            <v>398</v>
          </cell>
          <cell r="G151">
            <v>60</v>
          </cell>
          <cell r="H151">
            <v>60</v>
          </cell>
          <cell r="I151">
            <v>4.05</v>
          </cell>
          <cell r="J151">
            <v>60.75</v>
          </cell>
          <cell r="K151">
            <v>6</v>
          </cell>
          <cell r="L151">
            <v>578</v>
          </cell>
          <cell r="M151">
            <v>638</v>
          </cell>
          <cell r="N151">
            <v>60</v>
          </cell>
          <cell r="O151">
            <v>60</v>
          </cell>
          <cell r="P151">
            <v>6.5833333333333304</v>
          </cell>
          <cell r="Q151">
            <v>65.8333333333333</v>
          </cell>
          <cell r="R151">
            <v>3</v>
          </cell>
          <cell r="S151">
            <v>938</v>
          </cell>
          <cell r="T151">
            <v>998</v>
          </cell>
          <cell r="U151">
            <v>60</v>
          </cell>
          <cell r="V151">
            <v>60</v>
          </cell>
          <cell r="W151">
            <v>3.35</v>
          </cell>
          <cell r="X151">
            <v>67</v>
          </cell>
          <cell r="Y151">
            <v>1</v>
          </cell>
          <cell r="Z151">
            <v>1118</v>
          </cell>
          <cell r="AB151">
            <v>120</v>
          </cell>
          <cell r="AD151">
            <v>1.0166666666666599</v>
          </cell>
          <cell r="AE151">
            <v>61</v>
          </cell>
        </row>
        <row r="152">
          <cell r="A152" t="str">
            <v>SRTD19_B</v>
          </cell>
          <cell r="B152" t="str">
            <v>SRTD</v>
          </cell>
          <cell r="C152" t="str">
            <v>RIO LINDA</v>
          </cell>
          <cell r="D152">
            <v>3</v>
          </cell>
          <cell r="E152">
            <v>386</v>
          </cell>
          <cell r="F152">
            <v>441</v>
          </cell>
          <cell r="G152">
            <v>80</v>
          </cell>
          <cell r="H152">
            <v>55</v>
          </cell>
          <cell r="I152">
            <v>2.9666666666666601</v>
          </cell>
          <cell r="J152">
            <v>59.3333333333333</v>
          </cell>
          <cell r="K152">
            <v>6</v>
          </cell>
          <cell r="L152">
            <v>558</v>
          </cell>
          <cell r="M152">
            <v>618</v>
          </cell>
          <cell r="N152">
            <v>60</v>
          </cell>
          <cell r="O152">
            <v>60</v>
          </cell>
          <cell r="P152">
            <v>6.2333333333333298</v>
          </cell>
          <cell r="Q152">
            <v>62.3333333333333</v>
          </cell>
          <cell r="R152">
            <v>3</v>
          </cell>
          <cell r="S152">
            <v>918</v>
          </cell>
          <cell r="T152">
            <v>978</v>
          </cell>
          <cell r="U152">
            <v>60</v>
          </cell>
          <cell r="V152">
            <v>60</v>
          </cell>
          <cell r="W152">
            <v>3.25</v>
          </cell>
          <cell r="X152">
            <v>65</v>
          </cell>
          <cell r="Y152">
            <v>2</v>
          </cell>
          <cell r="Z152">
            <v>1099</v>
          </cell>
          <cell r="AA152">
            <v>1159</v>
          </cell>
          <cell r="AB152">
            <v>60</v>
          </cell>
          <cell r="AC152">
            <v>60</v>
          </cell>
          <cell r="AD152">
            <v>1.93333333333333</v>
          </cell>
          <cell r="AE152">
            <v>58</v>
          </cell>
          <cell r="AF152">
            <v>1</v>
          </cell>
          <cell r="AG152">
            <v>1203</v>
          </cell>
          <cell r="AI152">
            <v>180</v>
          </cell>
          <cell r="AK152">
            <v>0.96666666666666601</v>
          </cell>
          <cell r="AL152">
            <v>58</v>
          </cell>
        </row>
        <row r="153">
          <cell r="A153" t="str">
            <v>SRTD1_A</v>
          </cell>
          <cell r="B153" t="str">
            <v>SRTD</v>
          </cell>
          <cell r="C153" t="str">
            <v>GREENBACK</v>
          </cell>
          <cell r="D153">
            <v>16</v>
          </cell>
          <cell r="E153">
            <v>314</v>
          </cell>
          <cell r="F153">
            <v>329</v>
          </cell>
          <cell r="G153">
            <v>15</v>
          </cell>
          <cell r="H153">
            <v>15</v>
          </cell>
          <cell r="I153">
            <v>7.8333333333333304</v>
          </cell>
          <cell r="J153">
            <v>29.375</v>
          </cell>
          <cell r="K153">
            <v>24</v>
          </cell>
          <cell r="L153">
            <v>552</v>
          </cell>
          <cell r="M153">
            <v>567</v>
          </cell>
          <cell r="N153">
            <v>15</v>
          </cell>
          <cell r="O153">
            <v>15</v>
          </cell>
          <cell r="P153">
            <v>12.7666666666666</v>
          </cell>
          <cell r="Q153">
            <v>31.9166666666666</v>
          </cell>
          <cell r="R153">
            <v>12</v>
          </cell>
          <cell r="S153">
            <v>909</v>
          </cell>
          <cell r="T153">
            <v>925</v>
          </cell>
          <cell r="U153">
            <v>15</v>
          </cell>
          <cell r="V153">
            <v>16</v>
          </cell>
          <cell r="W153">
            <v>6.4166666666666599</v>
          </cell>
          <cell r="X153">
            <v>32.0833333333333</v>
          </cell>
          <cell r="Y153">
            <v>4</v>
          </cell>
          <cell r="Z153">
            <v>1094</v>
          </cell>
          <cell r="AA153">
            <v>1124</v>
          </cell>
          <cell r="AB153">
            <v>30</v>
          </cell>
          <cell r="AC153">
            <v>30</v>
          </cell>
          <cell r="AD153">
            <v>1.93333333333333</v>
          </cell>
          <cell r="AE153">
            <v>29</v>
          </cell>
          <cell r="AF153">
            <v>4</v>
          </cell>
          <cell r="AG153">
            <v>1214</v>
          </cell>
          <cell r="AH153">
            <v>1244</v>
          </cell>
          <cell r="AI153">
            <v>45</v>
          </cell>
          <cell r="AJ153">
            <v>30</v>
          </cell>
          <cell r="AK153">
            <v>1.93333333333333</v>
          </cell>
          <cell r="AL153">
            <v>29</v>
          </cell>
        </row>
        <row r="154">
          <cell r="A154" t="str">
            <v>SRTD1_B</v>
          </cell>
          <cell r="B154" t="str">
            <v>SRTD</v>
          </cell>
          <cell r="C154" t="str">
            <v>GREENBACK</v>
          </cell>
          <cell r="D154">
            <v>14</v>
          </cell>
          <cell r="E154">
            <v>334</v>
          </cell>
          <cell r="F154">
            <v>349</v>
          </cell>
          <cell r="G154">
            <v>17.1428571428571</v>
          </cell>
          <cell r="H154">
            <v>15</v>
          </cell>
          <cell r="I154">
            <v>7.68333333333333</v>
          </cell>
          <cell r="J154">
            <v>32.928571428571402</v>
          </cell>
          <cell r="K154">
            <v>24</v>
          </cell>
          <cell r="L154">
            <v>544</v>
          </cell>
          <cell r="M154">
            <v>559</v>
          </cell>
          <cell r="N154">
            <v>15</v>
          </cell>
          <cell r="O154">
            <v>15</v>
          </cell>
          <cell r="P154">
            <v>14.6166666666666</v>
          </cell>
          <cell r="Q154">
            <v>36.5416666666666</v>
          </cell>
          <cell r="R154">
            <v>12</v>
          </cell>
          <cell r="S154">
            <v>904</v>
          </cell>
          <cell r="T154">
            <v>919</v>
          </cell>
          <cell r="U154">
            <v>15</v>
          </cell>
          <cell r="V154">
            <v>15</v>
          </cell>
          <cell r="W154">
            <v>7.4</v>
          </cell>
          <cell r="X154">
            <v>37</v>
          </cell>
          <cell r="Y154">
            <v>6</v>
          </cell>
          <cell r="Z154">
            <v>1084</v>
          </cell>
          <cell r="AA154">
            <v>1099</v>
          </cell>
          <cell r="AB154">
            <v>20</v>
          </cell>
          <cell r="AC154">
            <v>15</v>
          </cell>
          <cell r="AD154">
            <v>3.35</v>
          </cell>
          <cell r="AE154">
            <v>33.5</v>
          </cell>
          <cell r="AF154">
            <v>4</v>
          </cell>
          <cell r="AG154">
            <v>1219</v>
          </cell>
          <cell r="AH154">
            <v>1249</v>
          </cell>
          <cell r="AI154">
            <v>45</v>
          </cell>
          <cell r="AJ154">
            <v>30</v>
          </cell>
          <cell r="AK154">
            <v>2.2000000000000002</v>
          </cell>
          <cell r="AL154">
            <v>33</v>
          </cell>
        </row>
        <row r="155">
          <cell r="A155" t="str">
            <v>SRTD205_A</v>
          </cell>
          <cell r="B155" t="str">
            <v>SRTD</v>
          </cell>
          <cell r="C155" t="str">
            <v>FRUITRIDGE RD - FREEPORT BLVD</v>
          </cell>
          <cell r="D155">
            <v>1</v>
          </cell>
          <cell r="E155">
            <v>436</v>
          </cell>
          <cell r="G155">
            <v>240</v>
          </cell>
          <cell r="I155">
            <v>0.33333333333333298</v>
          </cell>
          <cell r="J155">
            <v>20</v>
          </cell>
        </row>
        <row r="156">
          <cell r="A156" t="str">
            <v>SRTD205_B</v>
          </cell>
          <cell r="B156" t="str">
            <v>SRTD</v>
          </cell>
          <cell r="C156" t="str">
            <v>FRUITRIDGE RD - FREEPORT BLVD</v>
          </cell>
          <cell r="K156">
            <v>2</v>
          </cell>
          <cell r="L156">
            <v>859</v>
          </cell>
          <cell r="M156">
            <v>859</v>
          </cell>
          <cell r="N156">
            <v>180</v>
          </cell>
          <cell r="O156">
            <v>0</v>
          </cell>
          <cell r="P156">
            <v>0.66666666666666596</v>
          </cell>
          <cell r="Q156">
            <v>20</v>
          </cell>
        </row>
        <row r="157">
          <cell r="A157" t="str">
            <v>SRTD206_A</v>
          </cell>
          <cell r="B157" t="str">
            <v>SRTD</v>
          </cell>
          <cell r="C157" t="str">
            <v>12TH AVE - SUTTERVILLE RD</v>
          </cell>
          <cell r="D157">
            <v>1</v>
          </cell>
          <cell r="E157">
            <v>440</v>
          </cell>
          <cell r="G157">
            <v>240</v>
          </cell>
          <cell r="I157">
            <v>0.266666666666666</v>
          </cell>
          <cell r="J157">
            <v>16</v>
          </cell>
        </row>
        <row r="158">
          <cell r="A158" t="str">
            <v>SRTD206_B</v>
          </cell>
          <cell r="B158" t="str">
            <v>SRTD</v>
          </cell>
          <cell r="C158" t="str">
            <v>12TH AVE - SUTTERVILLE RD</v>
          </cell>
          <cell r="K158">
            <v>1</v>
          </cell>
          <cell r="L158">
            <v>859</v>
          </cell>
          <cell r="N158">
            <v>360</v>
          </cell>
          <cell r="P158">
            <v>0.233333333333333</v>
          </cell>
          <cell r="Q158">
            <v>14</v>
          </cell>
        </row>
        <row r="159">
          <cell r="A159" t="str">
            <v>SRTD210_A</v>
          </cell>
          <cell r="B159" t="str">
            <v>SRTD</v>
          </cell>
          <cell r="C159" t="str">
            <v>LA RIVIERA DR</v>
          </cell>
          <cell r="D159">
            <v>1</v>
          </cell>
          <cell r="E159">
            <v>457</v>
          </cell>
          <cell r="G159">
            <v>240</v>
          </cell>
          <cell r="I159">
            <v>0.38333333333333303</v>
          </cell>
          <cell r="J159">
            <v>23</v>
          </cell>
        </row>
        <row r="160">
          <cell r="A160" t="str">
            <v>SRTD210_B</v>
          </cell>
          <cell r="B160" t="str">
            <v>SRTD</v>
          </cell>
          <cell r="C160" t="str">
            <v>LA RIVIERA DR</v>
          </cell>
          <cell r="K160">
            <v>1</v>
          </cell>
          <cell r="L160">
            <v>880</v>
          </cell>
          <cell r="N160">
            <v>360</v>
          </cell>
          <cell r="P160">
            <v>0.31666666666666599</v>
          </cell>
          <cell r="Q160">
            <v>19</v>
          </cell>
        </row>
        <row r="161">
          <cell r="A161" t="str">
            <v>SRTD211_A</v>
          </cell>
          <cell r="B161" t="str">
            <v>SRTD</v>
          </cell>
          <cell r="C161" t="str">
            <v>COLLEGE GREENS</v>
          </cell>
          <cell r="D161">
            <v>1</v>
          </cell>
          <cell r="E161">
            <v>455</v>
          </cell>
          <cell r="G161">
            <v>240</v>
          </cell>
          <cell r="I161">
            <v>0.46666666666666601</v>
          </cell>
          <cell r="J161">
            <v>28</v>
          </cell>
        </row>
        <row r="162">
          <cell r="A162" t="str">
            <v>SRTD211_B</v>
          </cell>
          <cell r="B162" t="str">
            <v>SRTD</v>
          </cell>
          <cell r="C162" t="str">
            <v>COLLEGE GREENS</v>
          </cell>
          <cell r="K162">
            <v>1</v>
          </cell>
          <cell r="L162">
            <v>880</v>
          </cell>
          <cell r="N162">
            <v>360</v>
          </cell>
          <cell r="P162">
            <v>0.31666666666666599</v>
          </cell>
          <cell r="Q162">
            <v>19</v>
          </cell>
          <cell r="R162">
            <v>1</v>
          </cell>
          <cell r="S162">
            <v>916</v>
          </cell>
          <cell r="U162">
            <v>180</v>
          </cell>
          <cell r="W162">
            <v>0.5</v>
          </cell>
          <cell r="X162">
            <v>30</v>
          </cell>
        </row>
        <row r="163">
          <cell r="A163" t="str">
            <v>SRTD212_A</v>
          </cell>
          <cell r="B163" t="str">
            <v>SRTD</v>
          </cell>
          <cell r="C163" t="str">
            <v>14TH AVE - 21ST AVE</v>
          </cell>
          <cell r="D163">
            <v>1</v>
          </cell>
          <cell r="E163">
            <v>434</v>
          </cell>
          <cell r="G163">
            <v>240</v>
          </cell>
          <cell r="I163">
            <v>0.6</v>
          </cell>
          <cell r="J163">
            <v>36</v>
          </cell>
        </row>
        <row r="164">
          <cell r="A164" t="str">
            <v>SRTD212_B</v>
          </cell>
          <cell r="B164" t="str">
            <v>SRTD</v>
          </cell>
          <cell r="C164" t="str">
            <v>14TH AVE - 21ST AVE</v>
          </cell>
          <cell r="R164">
            <v>1</v>
          </cell>
          <cell r="S164">
            <v>916</v>
          </cell>
          <cell r="U164">
            <v>180</v>
          </cell>
          <cell r="W164">
            <v>0.483333333333333</v>
          </cell>
          <cell r="X164">
            <v>29</v>
          </cell>
        </row>
        <row r="165">
          <cell r="A165" t="str">
            <v>SRTD213_A</v>
          </cell>
          <cell r="B165" t="str">
            <v>SRTD</v>
          </cell>
          <cell r="C165" t="str">
            <v>FRUITRIDGE RD - STOCKTON BLVD</v>
          </cell>
          <cell r="D165">
            <v>1</v>
          </cell>
          <cell r="E165">
            <v>464</v>
          </cell>
          <cell r="G165">
            <v>240</v>
          </cell>
          <cell r="I165">
            <v>0.28333333333333299</v>
          </cell>
          <cell r="J165">
            <v>17</v>
          </cell>
        </row>
        <row r="166">
          <cell r="A166" t="str">
            <v>SRTD213_B</v>
          </cell>
          <cell r="B166" t="str">
            <v>SRTD</v>
          </cell>
          <cell r="C166" t="str">
            <v>FRUITRIDGE RD - STOCKTON BLVD</v>
          </cell>
          <cell r="R166">
            <v>1</v>
          </cell>
          <cell r="S166">
            <v>916</v>
          </cell>
          <cell r="U166">
            <v>180</v>
          </cell>
          <cell r="W166">
            <v>0.33333333333333298</v>
          </cell>
          <cell r="X166">
            <v>20</v>
          </cell>
        </row>
        <row r="167">
          <cell r="A167" t="str">
            <v>SRTD214_A</v>
          </cell>
          <cell r="B167" t="str">
            <v>SRTD</v>
          </cell>
          <cell r="C167" t="str">
            <v>BROADWAY - STOCKTON BLVD</v>
          </cell>
          <cell r="D167">
            <v>1</v>
          </cell>
          <cell r="E167">
            <v>458</v>
          </cell>
          <cell r="G167">
            <v>240</v>
          </cell>
          <cell r="I167">
            <v>0.35</v>
          </cell>
          <cell r="J167">
            <v>21</v>
          </cell>
        </row>
        <row r="168">
          <cell r="A168" t="str">
            <v>SRTD214_B</v>
          </cell>
          <cell r="B168" t="str">
            <v>SRTD</v>
          </cell>
          <cell r="C168" t="str">
            <v>BROADWAY - STOCKTON BLVD</v>
          </cell>
          <cell r="R168">
            <v>1</v>
          </cell>
          <cell r="S168">
            <v>916</v>
          </cell>
          <cell r="U168">
            <v>180</v>
          </cell>
          <cell r="W168">
            <v>0.33333333333333298</v>
          </cell>
          <cell r="X168">
            <v>20</v>
          </cell>
        </row>
        <row r="169">
          <cell r="A169" t="str">
            <v>SRTD21_A</v>
          </cell>
          <cell r="B169" t="str">
            <v>SRTD</v>
          </cell>
          <cell r="C169" t="str">
            <v>SUNRISE - CITRUS HEIGHTS</v>
          </cell>
          <cell r="D169">
            <v>9</v>
          </cell>
          <cell r="E169">
            <v>311</v>
          </cell>
          <cell r="F169">
            <v>341</v>
          </cell>
          <cell r="G169">
            <v>26.6666666666666</v>
          </cell>
          <cell r="H169">
            <v>30</v>
          </cell>
          <cell r="I169">
            <v>6.25</v>
          </cell>
          <cell r="J169">
            <v>47.3333333333333</v>
          </cell>
          <cell r="K169">
            <v>12</v>
          </cell>
          <cell r="L169">
            <v>562</v>
          </cell>
          <cell r="M169">
            <v>592</v>
          </cell>
          <cell r="N169">
            <v>30</v>
          </cell>
          <cell r="O169">
            <v>30</v>
          </cell>
          <cell r="P169">
            <v>9.8333333333333304</v>
          </cell>
          <cell r="Q169">
            <v>49.1666666666666</v>
          </cell>
          <cell r="R169">
            <v>6</v>
          </cell>
          <cell r="S169">
            <v>920</v>
          </cell>
          <cell r="T169">
            <v>950</v>
          </cell>
          <cell r="U169">
            <v>30</v>
          </cell>
          <cell r="V169">
            <v>30</v>
          </cell>
          <cell r="W169">
            <v>5.0333333333333297</v>
          </cell>
          <cell r="X169">
            <v>50.3333333333333</v>
          </cell>
          <cell r="Y169">
            <v>4</v>
          </cell>
          <cell r="Z169">
            <v>1104</v>
          </cell>
          <cell r="AA169">
            <v>1134</v>
          </cell>
          <cell r="AB169">
            <v>30</v>
          </cell>
          <cell r="AC169">
            <v>30</v>
          </cell>
          <cell r="AD169">
            <v>3.1333333333333302</v>
          </cell>
          <cell r="AE169">
            <v>47</v>
          </cell>
          <cell r="AF169">
            <v>4</v>
          </cell>
          <cell r="AG169">
            <v>1228</v>
          </cell>
          <cell r="AH169">
            <v>1258</v>
          </cell>
          <cell r="AI169">
            <v>45</v>
          </cell>
          <cell r="AJ169">
            <v>30</v>
          </cell>
          <cell r="AK169">
            <v>3.1333333333333302</v>
          </cell>
          <cell r="AL169">
            <v>47</v>
          </cell>
        </row>
        <row r="170">
          <cell r="A170" t="str">
            <v>SRTD21_B</v>
          </cell>
          <cell r="B170" t="str">
            <v>SRTD</v>
          </cell>
          <cell r="C170" t="str">
            <v>SUNRISE - CITRUS HEIGHTS</v>
          </cell>
          <cell r="D170">
            <v>8</v>
          </cell>
          <cell r="E170">
            <v>322</v>
          </cell>
          <cell r="F170">
            <v>352</v>
          </cell>
          <cell r="G170">
            <v>30</v>
          </cell>
          <cell r="H170">
            <v>30</v>
          </cell>
          <cell r="I170">
            <v>5.68333333333333</v>
          </cell>
          <cell r="J170">
            <v>45</v>
          </cell>
          <cell r="K170">
            <v>12</v>
          </cell>
          <cell r="L170">
            <v>562</v>
          </cell>
          <cell r="M170">
            <v>592</v>
          </cell>
          <cell r="N170">
            <v>30</v>
          </cell>
          <cell r="O170">
            <v>30</v>
          </cell>
          <cell r="P170">
            <v>9.18333333333333</v>
          </cell>
          <cell r="Q170">
            <v>45.9166666666666</v>
          </cell>
          <cell r="R170">
            <v>6</v>
          </cell>
          <cell r="S170">
            <v>922</v>
          </cell>
          <cell r="T170">
            <v>952</v>
          </cell>
          <cell r="U170">
            <v>30</v>
          </cell>
          <cell r="V170">
            <v>30</v>
          </cell>
          <cell r="W170">
            <v>4.8499999999999996</v>
          </cell>
          <cell r="X170">
            <v>48.5</v>
          </cell>
          <cell r="Y170">
            <v>3</v>
          </cell>
          <cell r="Z170">
            <v>1102</v>
          </cell>
          <cell r="AA170">
            <v>1132</v>
          </cell>
          <cell r="AB170">
            <v>40</v>
          </cell>
          <cell r="AC170">
            <v>30</v>
          </cell>
          <cell r="AD170">
            <v>2.35</v>
          </cell>
          <cell r="AE170">
            <v>47</v>
          </cell>
          <cell r="AF170">
            <v>5</v>
          </cell>
          <cell r="AG170">
            <v>1202</v>
          </cell>
          <cell r="AH170">
            <v>1232</v>
          </cell>
          <cell r="AI170">
            <v>36</v>
          </cell>
          <cell r="AJ170">
            <v>30</v>
          </cell>
          <cell r="AK170">
            <v>3.3</v>
          </cell>
          <cell r="AL170">
            <v>46</v>
          </cell>
        </row>
        <row r="171">
          <cell r="A171" t="str">
            <v>SRTD226_A</v>
          </cell>
          <cell r="B171" t="str">
            <v>SRTD</v>
          </cell>
          <cell r="C171" t="str">
            <v>POCKET RD - RIVERSIDE BLVD</v>
          </cell>
          <cell r="K171">
            <v>1</v>
          </cell>
          <cell r="L171">
            <v>880</v>
          </cell>
          <cell r="N171">
            <v>360</v>
          </cell>
          <cell r="P171">
            <v>0.58333333333333304</v>
          </cell>
          <cell r="Q171">
            <v>35</v>
          </cell>
        </row>
        <row r="172">
          <cell r="A172" t="str">
            <v>SRTD227_A</v>
          </cell>
          <cell r="B172" t="str">
            <v>SRTD</v>
          </cell>
          <cell r="C172" t="str">
            <v>SOUTH LAND PARK - GREENHAVEN DR</v>
          </cell>
          <cell r="K172">
            <v>1</v>
          </cell>
          <cell r="L172">
            <v>880</v>
          </cell>
          <cell r="N172">
            <v>360</v>
          </cell>
          <cell r="P172">
            <v>0.46666666666666601</v>
          </cell>
          <cell r="Q172">
            <v>28</v>
          </cell>
        </row>
        <row r="173">
          <cell r="A173" t="str">
            <v>SRTD228_A</v>
          </cell>
          <cell r="B173" t="str">
            <v>SRTD</v>
          </cell>
          <cell r="C173" t="str">
            <v>GLORIA DR - RUSH RIVER DR</v>
          </cell>
          <cell r="K173">
            <v>1</v>
          </cell>
          <cell r="L173">
            <v>880</v>
          </cell>
          <cell r="N173">
            <v>360</v>
          </cell>
          <cell r="P173">
            <v>0.6</v>
          </cell>
          <cell r="Q173">
            <v>36</v>
          </cell>
        </row>
        <row r="174">
          <cell r="A174" t="str">
            <v>SRTD22_A</v>
          </cell>
          <cell r="B174" t="str">
            <v>SRTD</v>
          </cell>
          <cell r="C174" t="str">
            <v>ARDEN</v>
          </cell>
          <cell r="D174">
            <v>2</v>
          </cell>
          <cell r="E174">
            <v>471</v>
          </cell>
          <cell r="F174">
            <v>531</v>
          </cell>
          <cell r="G174">
            <v>120</v>
          </cell>
          <cell r="H174">
            <v>60</v>
          </cell>
          <cell r="I174">
            <v>0.73333333333333295</v>
          </cell>
          <cell r="J174">
            <v>22</v>
          </cell>
          <cell r="K174">
            <v>6</v>
          </cell>
          <cell r="L174">
            <v>591</v>
          </cell>
          <cell r="M174">
            <v>651</v>
          </cell>
          <cell r="N174">
            <v>60</v>
          </cell>
          <cell r="O174">
            <v>60</v>
          </cell>
          <cell r="P174">
            <v>2.2000000000000002</v>
          </cell>
          <cell r="Q174">
            <v>22</v>
          </cell>
          <cell r="R174">
            <v>3</v>
          </cell>
          <cell r="S174">
            <v>951</v>
          </cell>
          <cell r="T174">
            <v>1011</v>
          </cell>
          <cell r="U174">
            <v>60</v>
          </cell>
          <cell r="V174">
            <v>60</v>
          </cell>
          <cell r="W174">
            <v>1.1000000000000001</v>
          </cell>
          <cell r="X174">
            <v>22</v>
          </cell>
          <cell r="Y174">
            <v>2</v>
          </cell>
          <cell r="Z174">
            <v>1131</v>
          </cell>
          <cell r="AA174">
            <v>1186</v>
          </cell>
          <cell r="AB174">
            <v>60</v>
          </cell>
          <cell r="AC174">
            <v>55</v>
          </cell>
          <cell r="AD174">
            <v>0.53333333333333299</v>
          </cell>
          <cell r="AE174">
            <v>22</v>
          </cell>
          <cell r="AF174">
            <v>1</v>
          </cell>
          <cell r="AG174">
            <v>1246</v>
          </cell>
          <cell r="AI174">
            <v>180</v>
          </cell>
          <cell r="AK174">
            <v>0.16666666666666599</v>
          </cell>
          <cell r="AL174">
            <v>10</v>
          </cell>
        </row>
        <row r="175">
          <cell r="A175" t="str">
            <v>SRTD22_B</v>
          </cell>
          <cell r="B175" t="str">
            <v>SRTD</v>
          </cell>
          <cell r="C175" t="str">
            <v>ARDEN</v>
          </cell>
          <cell r="D175">
            <v>2</v>
          </cell>
          <cell r="E175">
            <v>450</v>
          </cell>
          <cell r="F175">
            <v>506</v>
          </cell>
          <cell r="G175">
            <v>120</v>
          </cell>
          <cell r="H175">
            <v>56</v>
          </cell>
          <cell r="I175">
            <v>0.66666666666666596</v>
          </cell>
          <cell r="J175">
            <v>20</v>
          </cell>
          <cell r="K175">
            <v>6</v>
          </cell>
          <cell r="L175">
            <v>566</v>
          </cell>
          <cell r="M175">
            <v>626</v>
          </cell>
          <cell r="N175">
            <v>60</v>
          </cell>
          <cell r="O175">
            <v>60</v>
          </cell>
          <cell r="P175">
            <v>2.2000000000000002</v>
          </cell>
          <cell r="Q175">
            <v>22</v>
          </cell>
          <cell r="R175">
            <v>3</v>
          </cell>
          <cell r="S175">
            <v>926</v>
          </cell>
          <cell r="T175">
            <v>986</v>
          </cell>
          <cell r="U175">
            <v>60</v>
          </cell>
          <cell r="V175">
            <v>60</v>
          </cell>
          <cell r="W175">
            <v>1.1000000000000001</v>
          </cell>
          <cell r="X175">
            <v>22</v>
          </cell>
          <cell r="Y175">
            <v>2</v>
          </cell>
          <cell r="Z175">
            <v>1106</v>
          </cell>
          <cell r="AA175">
            <v>1166</v>
          </cell>
          <cell r="AB175">
            <v>60</v>
          </cell>
          <cell r="AC175">
            <v>60</v>
          </cell>
          <cell r="AD175">
            <v>0.45</v>
          </cell>
          <cell r="AE175">
            <v>22</v>
          </cell>
          <cell r="AF175">
            <v>1</v>
          </cell>
          <cell r="AG175">
            <v>1226</v>
          </cell>
          <cell r="AI175">
            <v>180</v>
          </cell>
          <cell r="AK175">
            <v>8.3333333333333301E-2</v>
          </cell>
          <cell r="AL175">
            <v>5</v>
          </cell>
        </row>
        <row r="176">
          <cell r="A176" t="str">
            <v>SRTD23_A</v>
          </cell>
          <cell r="B176" t="str">
            <v>SRTD</v>
          </cell>
          <cell r="C176" t="str">
            <v>EL CAMINO</v>
          </cell>
          <cell r="D176">
            <v>8</v>
          </cell>
          <cell r="E176">
            <v>307</v>
          </cell>
          <cell r="F176">
            <v>347</v>
          </cell>
          <cell r="G176">
            <v>30</v>
          </cell>
          <cell r="H176">
            <v>40</v>
          </cell>
          <cell r="I176">
            <v>8.1999999999999993</v>
          </cell>
          <cell r="J176">
            <v>61.5</v>
          </cell>
          <cell r="K176">
            <v>12</v>
          </cell>
          <cell r="L176">
            <v>542</v>
          </cell>
          <cell r="M176">
            <v>574</v>
          </cell>
          <cell r="N176">
            <v>30</v>
          </cell>
          <cell r="O176">
            <v>32</v>
          </cell>
          <cell r="P176">
            <v>12.6833333333333</v>
          </cell>
          <cell r="Q176">
            <v>63.4166666666666</v>
          </cell>
          <cell r="R176">
            <v>7</v>
          </cell>
          <cell r="S176">
            <v>901</v>
          </cell>
          <cell r="T176">
            <v>914</v>
          </cell>
          <cell r="U176">
            <v>25.714285714285701</v>
          </cell>
          <cell r="V176">
            <v>13</v>
          </cell>
          <cell r="W176">
            <v>7</v>
          </cell>
          <cell r="X176">
            <v>65</v>
          </cell>
          <cell r="Y176">
            <v>2</v>
          </cell>
          <cell r="Z176">
            <v>1102</v>
          </cell>
          <cell r="AA176">
            <v>1162</v>
          </cell>
          <cell r="AB176">
            <v>60</v>
          </cell>
          <cell r="AC176">
            <v>60</v>
          </cell>
          <cell r="AD176">
            <v>1.9</v>
          </cell>
          <cell r="AE176">
            <v>57</v>
          </cell>
          <cell r="AF176">
            <v>2</v>
          </cell>
          <cell r="AG176">
            <v>1241</v>
          </cell>
          <cell r="AH176">
            <v>1301</v>
          </cell>
          <cell r="AI176">
            <v>90</v>
          </cell>
          <cell r="AJ176">
            <v>60</v>
          </cell>
          <cell r="AK176">
            <v>1.8333333333333299</v>
          </cell>
          <cell r="AL176">
            <v>55</v>
          </cell>
        </row>
        <row r="177">
          <cell r="A177" t="str">
            <v>SRTD23_B</v>
          </cell>
          <cell r="B177" t="str">
            <v>SRTD</v>
          </cell>
          <cell r="C177" t="str">
            <v>EL CAMINO</v>
          </cell>
          <cell r="D177">
            <v>7</v>
          </cell>
          <cell r="E177">
            <v>353</v>
          </cell>
          <cell r="F177">
            <v>383</v>
          </cell>
          <cell r="G177">
            <v>34.285714285714199</v>
          </cell>
          <cell r="H177">
            <v>30</v>
          </cell>
          <cell r="I177">
            <v>6.7833333333333297</v>
          </cell>
          <cell r="J177">
            <v>58.142857142857103</v>
          </cell>
          <cell r="K177">
            <v>11</v>
          </cell>
          <cell r="L177">
            <v>568</v>
          </cell>
          <cell r="M177">
            <v>613</v>
          </cell>
          <cell r="N177">
            <v>32.727272727272698</v>
          </cell>
          <cell r="O177">
            <v>45</v>
          </cell>
          <cell r="P177">
            <v>10.9166666666666</v>
          </cell>
          <cell r="Q177">
            <v>59.545454545454497</v>
          </cell>
          <cell r="R177">
            <v>11</v>
          </cell>
          <cell r="S177">
            <v>913</v>
          </cell>
          <cell r="T177">
            <v>943</v>
          </cell>
          <cell r="U177">
            <v>16.363636363636299</v>
          </cell>
          <cell r="V177">
            <v>30</v>
          </cell>
          <cell r="W177">
            <v>11.1166666666666</v>
          </cell>
          <cell r="X177">
            <v>60.636363636363598</v>
          </cell>
          <cell r="Y177">
            <v>3</v>
          </cell>
          <cell r="Z177">
            <v>1110</v>
          </cell>
          <cell r="AA177">
            <v>1138</v>
          </cell>
          <cell r="AB177">
            <v>40</v>
          </cell>
          <cell r="AC177">
            <v>28</v>
          </cell>
          <cell r="AD177">
            <v>2.75</v>
          </cell>
          <cell r="AE177">
            <v>55</v>
          </cell>
          <cell r="AF177">
            <v>3</v>
          </cell>
          <cell r="AG177">
            <v>1228</v>
          </cell>
          <cell r="AH177">
            <v>1305</v>
          </cell>
          <cell r="AI177">
            <v>60</v>
          </cell>
          <cell r="AJ177">
            <v>77</v>
          </cell>
          <cell r="AK177">
            <v>2.65</v>
          </cell>
          <cell r="AL177">
            <v>53</v>
          </cell>
        </row>
        <row r="178">
          <cell r="A178" t="str">
            <v>SRTD246_A</v>
          </cell>
          <cell r="B178" t="str">
            <v>SRTD</v>
          </cell>
          <cell r="C178" t="str">
            <v>MEADOWVIEW - GREENHAVEN</v>
          </cell>
          <cell r="D178">
            <v>1</v>
          </cell>
          <cell r="E178">
            <v>454</v>
          </cell>
          <cell r="G178">
            <v>240</v>
          </cell>
          <cell r="I178">
            <v>0.35</v>
          </cell>
          <cell r="J178">
            <v>21</v>
          </cell>
        </row>
        <row r="179">
          <cell r="A179" t="str">
            <v>SRTD246_B</v>
          </cell>
          <cell r="B179" t="str">
            <v>SRTD</v>
          </cell>
          <cell r="C179" t="str">
            <v>MEADOWVIEW - GREENHAVEN</v>
          </cell>
          <cell r="R179">
            <v>1</v>
          </cell>
          <cell r="S179">
            <v>926</v>
          </cell>
          <cell r="U179">
            <v>180</v>
          </cell>
          <cell r="W179">
            <v>0.38333333333333303</v>
          </cell>
          <cell r="X179">
            <v>23</v>
          </cell>
        </row>
        <row r="180">
          <cell r="A180" t="str">
            <v>SRTD247_A</v>
          </cell>
          <cell r="B180" t="str">
            <v>SRTD</v>
          </cell>
          <cell r="C180" t="str">
            <v>21ST ST - FLORIN RD</v>
          </cell>
          <cell r="D180">
            <v>1</v>
          </cell>
          <cell r="E180">
            <v>457</v>
          </cell>
          <cell r="G180">
            <v>240</v>
          </cell>
          <cell r="I180">
            <v>0.31666666666666599</v>
          </cell>
          <cell r="J180">
            <v>19</v>
          </cell>
        </row>
        <row r="181">
          <cell r="A181" t="str">
            <v>SRTD248_A</v>
          </cell>
          <cell r="B181" t="str">
            <v>SRTD</v>
          </cell>
          <cell r="C181" t="str">
            <v>MEADOWVIEW RD - RUSH RIVER DR</v>
          </cell>
          <cell r="D181">
            <v>1</v>
          </cell>
          <cell r="E181">
            <v>463</v>
          </cell>
          <cell r="G181">
            <v>240</v>
          </cell>
          <cell r="I181">
            <v>0.3</v>
          </cell>
          <cell r="J181">
            <v>18</v>
          </cell>
        </row>
        <row r="182">
          <cell r="A182" t="str">
            <v>SRTD248_B</v>
          </cell>
          <cell r="B182" t="str">
            <v>SRTD</v>
          </cell>
          <cell r="C182" t="str">
            <v>MEADOWVIEW RD - RUSH RIVER DR</v>
          </cell>
          <cell r="R182">
            <v>1</v>
          </cell>
          <cell r="S182">
            <v>926</v>
          </cell>
          <cell r="U182">
            <v>180</v>
          </cell>
          <cell r="W182">
            <v>0.33333333333333298</v>
          </cell>
          <cell r="X182">
            <v>20</v>
          </cell>
        </row>
        <row r="183">
          <cell r="A183" t="str">
            <v>SRTD24_A</v>
          </cell>
          <cell r="B183" t="str">
            <v>SRTD</v>
          </cell>
          <cell r="C183" t="str">
            <v>MADISON - GREENBACK</v>
          </cell>
          <cell r="D183">
            <v>3</v>
          </cell>
          <cell r="E183">
            <v>360</v>
          </cell>
          <cell r="F183">
            <v>410</v>
          </cell>
          <cell r="G183">
            <v>80</v>
          </cell>
          <cell r="H183">
            <v>50</v>
          </cell>
          <cell r="I183">
            <v>0.6</v>
          </cell>
          <cell r="J183">
            <v>12</v>
          </cell>
          <cell r="K183">
            <v>6</v>
          </cell>
          <cell r="L183">
            <v>546</v>
          </cell>
          <cell r="M183">
            <v>606</v>
          </cell>
          <cell r="N183">
            <v>60</v>
          </cell>
          <cell r="O183">
            <v>60</v>
          </cell>
          <cell r="P183">
            <v>1.2</v>
          </cell>
          <cell r="Q183">
            <v>12</v>
          </cell>
          <cell r="R183">
            <v>3</v>
          </cell>
          <cell r="S183">
            <v>906</v>
          </cell>
          <cell r="T183">
            <v>970</v>
          </cell>
          <cell r="U183">
            <v>60</v>
          </cell>
          <cell r="V183">
            <v>64</v>
          </cell>
          <cell r="W183">
            <v>0.6</v>
          </cell>
          <cell r="X183">
            <v>12</v>
          </cell>
          <cell r="Y183">
            <v>2</v>
          </cell>
          <cell r="Z183">
            <v>1094</v>
          </cell>
          <cell r="AA183">
            <v>1150</v>
          </cell>
          <cell r="AB183">
            <v>60</v>
          </cell>
          <cell r="AC183">
            <v>56</v>
          </cell>
          <cell r="AD183">
            <v>0.4</v>
          </cell>
          <cell r="AE183">
            <v>12</v>
          </cell>
        </row>
        <row r="184">
          <cell r="A184" t="str">
            <v>SRTD24_B</v>
          </cell>
          <cell r="B184" t="str">
            <v>SRTD</v>
          </cell>
          <cell r="C184" t="str">
            <v>MADISON - GREENBACK</v>
          </cell>
          <cell r="D184">
            <v>3</v>
          </cell>
          <cell r="E184">
            <v>381</v>
          </cell>
          <cell r="F184">
            <v>461</v>
          </cell>
          <cell r="G184">
            <v>80</v>
          </cell>
          <cell r="H184">
            <v>80</v>
          </cell>
          <cell r="I184">
            <v>1</v>
          </cell>
          <cell r="J184">
            <v>20</v>
          </cell>
          <cell r="K184">
            <v>6</v>
          </cell>
          <cell r="L184">
            <v>581</v>
          </cell>
          <cell r="M184">
            <v>641</v>
          </cell>
          <cell r="N184">
            <v>60</v>
          </cell>
          <cell r="O184">
            <v>60</v>
          </cell>
          <cell r="P184">
            <v>2</v>
          </cell>
          <cell r="Q184">
            <v>20</v>
          </cell>
          <cell r="R184">
            <v>3</v>
          </cell>
          <cell r="S184">
            <v>941</v>
          </cell>
          <cell r="T184">
            <v>1001</v>
          </cell>
          <cell r="U184">
            <v>60</v>
          </cell>
          <cell r="V184">
            <v>60</v>
          </cell>
          <cell r="W184">
            <v>1</v>
          </cell>
          <cell r="X184">
            <v>20</v>
          </cell>
          <cell r="Y184">
            <v>1</v>
          </cell>
          <cell r="Z184">
            <v>1121</v>
          </cell>
          <cell r="AB184">
            <v>120</v>
          </cell>
          <cell r="AD184">
            <v>0.33333333333333298</v>
          </cell>
          <cell r="AE184">
            <v>20</v>
          </cell>
        </row>
        <row r="185">
          <cell r="A185" t="str">
            <v>SRTD252_A</v>
          </cell>
          <cell r="B185" t="str">
            <v>SRTD</v>
          </cell>
          <cell r="C185" t="str">
            <v>FREEPORT - FRUITRIDGE - ML KING</v>
          </cell>
          <cell r="D185">
            <v>1</v>
          </cell>
          <cell r="E185">
            <v>465</v>
          </cell>
          <cell r="G185">
            <v>240</v>
          </cell>
          <cell r="I185">
            <v>0.35</v>
          </cell>
          <cell r="J185">
            <v>21</v>
          </cell>
        </row>
        <row r="186">
          <cell r="A186" t="str">
            <v>SRTD252_B</v>
          </cell>
          <cell r="B186" t="str">
            <v>SRTD</v>
          </cell>
          <cell r="C186" t="str">
            <v>FREEPORT - FRUITRIDGE - ML KING</v>
          </cell>
          <cell r="R186">
            <v>1</v>
          </cell>
          <cell r="S186">
            <v>928</v>
          </cell>
          <cell r="U186">
            <v>180</v>
          </cell>
          <cell r="W186">
            <v>0.35</v>
          </cell>
          <cell r="X186">
            <v>21</v>
          </cell>
        </row>
        <row r="187">
          <cell r="A187" t="str">
            <v>SRTD255_A</v>
          </cell>
          <cell r="B187" t="str">
            <v>SRTD</v>
          </cell>
          <cell r="C187" t="str">
            <v>LA RIVIERA - COLLEGE GREENS</v>
          </cell>
          <cell r="D187">
            <v>1</v>
          </cell>
          <cell r="E187">
            <v>419</v>
          </cell>
          <cell r="G187">
            <v>240</v>
          </cell>
          <cell r="I187">
            <v>0.65</v>
          </cell>
          <cell r="J187">
            <v>39</v>
          </cell>
        </row>
        <row r="188">
          <cell r="A188" t="str">
            <v>SRTD255_B</v>
          </cell>
          <cell r="B188" t="str">
            <v>SRTD</v>
          </cell>
          <cell r="C188" t="str">
            <v>LA RIVIERA - COLLEGE GREENS</v>
          </cell>
          <cell r="K188">
            <v>1</v>
          </cell>
          <cell r="L188">
            <v>762</v>
          </cell>
          <cell r="N188">
            <v>360</v>
          </cell>
          <cell r="P188">
            <v>0.68333333333333302</v>
          </cell>
          <cell r="Q188">
            <v>41</v>
          </cell>
          <cell r="R188">
            <v>1</v>
          </cell>
          <cell r="S188">
            <v>913</v>
          </cell>
          <cell r="U188">
            <v>180</v>
          </cell>
          <cell r="W188">
            <v>0.76666666666666605</v>
          </cell>
          <cell r="X188">
            <v>46</v>
          </cell>
        </row>
        <row r="189">
          <cell r="A189" t="str">
            <v>SRTD25_A</v>
          </cell>
          <cell r="B189" t="str">
            <v>SRTD</v>
          </cell>
          <cell r="C189" t="str">
            <v>MARCONI</v>
          </cell>
          <cell r="D189">
            <v>6</v>
          </cell>
          <cell r="E189">
            <v>356</v>
          </cell>
          <cell r="F189">
            <v>386</v>
          </cell>
          <cell r="G189">
            <v>40</v>
          </cell>
          <cell r="H189">
            <v>30</v>
          </cell>
          <cell r="I189">
            <v>4.2</v>
          </cell>
          <cell r="J189">
            <v>55</v>
          </cell>
          <cell r="K189">
            <v>12</v>
          </cell>
          <cell r="L189">
            <v>546</v>
          </cell>
          <cell r="M189">
            <v>549</v>
          </cell>
          <cell r="N189">
            <v>30</v>
          </cell>
          <cell r="O189">
            <v>3</v>
          </cell>
          <cell r="P189">
            <v>8.3000000000000007</v>
          </cell>
          <cell r="Q189">
            <v>55</v>
          </cell>
          <cell r="R189">
            <v>6</v>
          </cell>
          <cell r="S189">
            <v>906</v>
          </cell>
          <cell r="T189">
            <v>909</v>
          </cell>
          <cell r="U189">
            <v>30</v>
          </cell>
          <cell r="V189">
            <v>3</v>
          </cell>
          <cell r="W189">
            <v>4.1500000000000004</v>
          </cell>
          <cell r="X189">
            <v>55</v>
          </cell>
          <cell r="Y189">
            <v>4</v>
          </cell>
          <cell r="Z189">
            <v>1086</v>
          </cell>
          <cell r="AA189">
            <v>1089</v>
          </cell>
          <cell r="AB189">
            <v>30</v>
          </cell>
          <cell r="AC189">
            <v>3</v>
          </cell>
          <cell r="AD189">
            <v>2.7666666666666599</v>
          </cell>
          <cell r="AE189">
            <v>55</v>
          </cell>
        </row>
        <row r="190">
          <cell r="A190" t="str">
            <v>SRTD25_B</v>
          </cell>
          <cell r="B190" t="str">
            <v>SRTD</v>
          </cell>
          <cell r="C190" t="str">
            <v>MARCONI</v>
          </cell>
          <cell r="D190">
            <v>5</v>
          </cell>
          <cell r="E190">
            <v>407</v>
          </cell>
          <cell r="F190">
            <v>437</v>
          </cell>
          <cell r="G190">
            <v>48</v>
          </cell>
          <cell r="H190">
            <v>30</v>
          </cell>
          <cell r="I190">
            <v>3.75</v>
          </cell>
          <cell r="J190">
            <v>55</v>
          </cell>
          <cell r="K190">
            <v>12</v>
          </cell>
          <cell r="L190">
            <v>557</v>
          </cell>
          <cell r="M190">
            <v>587</v>
          </cell>
          <cell r="N190">
            <v>30</v>
          </cell>
          <cell r="O190">
            <v>30</v>
          </cell>
          <cell r="P190">
            <v>8.5</v>
          </cell>
          <cell r="Q190">
            <v>55</v>
          </cell>
          <cell r="R190">
            <v>6</v>
          </cell>
          <cell r="S190">
            <v>917</v>
          </cell>
          <cell r="T190">
            <v>947</v>
          </cell>
          <cell r="U190">
            <v>30</v>
          </cell>
          <cell r="V190">
            <v>30</v>
          </cell>
          <cell r="W190">
            <v>4.25</v>
          </cell>
          <cell r="X190">
            <v>55</v>
          </cell>
          <cell r="Y190">
            <v>4</v>
          </cell>
          <cell r="Z190">
            <v>1097</v>
          </cell>
          <cell r="AA190">
            <v>1127</v>
          </cell>
          <cell r="AB190">
            <v>30</v>
          </cell>
          <cell r="AC190">
            <v>30</v>
          </cell>
          <cell r="AD190">
            <v>2.8333333333333299</v>
          </cell>
          <cell r="AE190">
            <v>55</v>
          </cell>
        </row>
        <row r="191">
          <cell r="A191" t="str">
            <v>SRTD26_A</v>
          </cell>
          <cell r="B191" t="str">
            <v>SRTD</v>
          </cell>
          <cell r="C191" t="str">
            <v>FULTON</v>
          </cell>
          <cell r="D191">
            <v>7</v>
          </cell>
          <cell r="E191">
            <v>357</v>
          </cell>
          <cell r="F191">
            <v>387</v>
          </cell>
          <cell r="G191">
            <v>34.285714285714199</v>
          </cell>
          <cell r="H191">
            <v>30</v>
          </cell>
          <cell r="I191">
            <v>4.9000000000000004</v>
          </cell>
          <cell r="J191">
            <v>42</v>
          </cell>
          <cell r="K191">
            <v>12</v>
          </cell>
          <cell r="L191">
            <v>567</v>
          </cell>
          <cell r="M191">
            <v>597</v>
          </cell>
          <cell r="N191">
            <v>30</v>
          </cell>
          <cell r="O191">
            <v>30</v>
          </cell>
          <cell r="P191">
            <v>8.6999999999999993</v>
          </cell>
          <cell r="Q191">
            <v>43.5</v>
          </cell>
          <cell r="R191">
            <v>6</v>
          </cell>
          <cell r="S191">
            <v>924</v>
          </cell>
          <cell r="T191">
            <v>954</v>
          </cell>
          <cell r="U191">
            <v>30</v>
          </cell>
          <cell r="V191">
            <v>30</v>
          </cell>
          <cell r="W191">
            <v>4.3499999999999996</v>
          </cell>
          <cell r="X191">
            <v>43.5</v>
          </cell>
          <cell r="Y191">
            <v>1</v>
          </cell>
          <cell r="Z191">
            <v>1107</v>
          </cell>
          <cell r="AB191">
            <v>120</v>
          </cell>
          <cell r="AD191">
            <v>0.7</v>
          </cell>
          <cell r="AE191">
            <v>42</v>
          </cell>
        </row>
        <row r="192">
          <cell r="A192" t="str">
            <v>SRTD26_B</v>
          </cell>
          <cell r="B192" t="str">
            <v>SRTD</v>
          </cell>
          <cell r="C192" t="str">
            <v>FULTON</v>
          </cell>
          <cell r="D192">
            <v>6</v>
          </cell>
          <cell r="E192">
            <v>388</v>
          </cell>
          <cell r="F192">
            <v>418</v>
          </cell>
          <cell r="G192">
            <v>40</v>
          </cell>
          <cell r="H192">
            <v>30</v>
          </cell>
          <cell r="I192">
            <v>4.0999999999999996</v>
          </cell>
          <cell r="J192">
            <v>41</v>
          </cell>
          <cell r="K192">
            <v>12</v>
          </cell>
          <cell r="L192">
            <v>568</v>
          </cell>
          <cell r="M192">
            <v>598</v>
          </cell>
          <cell r="N192">
            <v>30</v>
          </cell>
          <cell r="O192">
            <v>30</v>
          </cell>
          <cell r="P192">
            <v>8.4</v>
          </cell>
          <cell r="Q192">
            <v>42</v>
          </cell>
          <cell r="R192">
            <v>6</v>
          </cell>
          <cell r="S192">
            <v>928</v>
          </cell>
          <cell r="T192">
            <v>958</v>
          </cell>
          <cell r="U192">
            <v>30</v>
          </cell>
          <cell r="V192">
            <v>30</v>
          </cell>
          <cell r="W192">
            <v>4.3</v>
          </cell>
          <cell r="X192">
            <v>43</v>
          </cell>
          <cell r="Y192">
            <v>2</v>
          </cell>
          <cell r="Z192">
            <v>1108</v>
          </cell>
          <cell r="AA192">
            <v>1138</v>
          </cell>
          <cell r="AB192">
            <v>60</v>
          </cell>
          <cell r="AC192">
            <v>30</v>
          </cell>
          <cell r="AD192">
            <v>1.36666666666666</v>
          </cell>
          <cell r="AE192">
            <v>41</v>
          </cell>
        </row>
        <row r="193">
          <cell r="A193" t="str">
            <v>SRTD28_A</v>
          </cell>
          <cell r="B193" t="str">
            <v>SRTD</v>
          </cell>
          <cell r="C193" t="str">
            <v>FAIR OAKS - FOLSOM BLV</v>
          </cell>
          <cell r="D193">
            <v>5</v>
          </cell>
          <cell r="E193">
            <v>317</v>
          </cell>
          <cell r="F193">
            <v>377</v>
          </cell>
          <cell r="G193">
            <v>48</v>
          </cell>
          <cell r="H193">
            <v>60</v>
          </cell>
          <cell r="I193">
            <v>3.68333333333333</v>
          </cell>
          <cell r="J193">
            <v>44.2</v>
          </cell>
          <cell r="K193">
            <v>6</v>
          </cell>
          <cell r="L193">
            <v>557</v>
          </cell>
          <cell r="M193">
            <v>617</v>
          </cell>
          <cell r="N193">
            <v>60</v>
          </cell>
          <cell r="O193">
            <v>60</v>
          </cell>
          <cell r="P193">
            <v>4.3</v>
          </cell>
          <cell r="Q193">
            <v>43</v>
          </cell>
          <cell r="R193">
            <v>3</v>
          </cell>
          <cell r="S193">
            <v>917</v>
          </cell>
          <cell r="T193">
            <v>977</v>
          </cell>
          <cell r="U193">
            <v>60</v>
          </cell>
          <cell r="V193">
            <v>60</v>
          </cell>
          <cell r="W193">
            <v>2.15</v>
          </cell>
          <cell r="X193">
            <v>43</v>
          </cell>
          <cell r="Y193">
            <v>1</v>
          </cell>
          <cell r="Z193">
            <v>1097</v>
          </cell>
          <cell r="AB193">
            <v>120</v>
          </cell>
          <cell r="AD193">
            <v>0.71666666666666601</v>
          </cell>
          <cell r="AE193">
            <v>43</v>
          </cell>
        </row>
        <row r="194">
          <cell r="A194" t="str">
            <v>SRTD28_B</v>
          </cell>
          <cell r="B194" t="str">
            <v>SRTD</v>
          </cell>
          <cell r="C194" t="str">
            <v>FAIR OAKS - FOLSOM BLV</v>
          </cell>
          <cell r="D194">
            <v>3</v>
          </cell>
          <cell r="E194">
            <v>387</v>
          </cell>
          <cell r="F194">
            <v>447</v>
          </cell>
          <cell r="G194">
            <v>80</v>
          </cell>
          <cell r="H194">
            <v>60</v>
          </cell>
          <cell r="I194">
            <v>2.2000000000000002</v>
          </cell>
          <cell r="J194">
            <v>44</v>
          </cell>
          <cell r="K194">
            <v>6</v>
          </cell>
          <cell r="L194">
            <v>567</v>
          </cell>
          <cell r="M194">
            <v>627</v>
          </cell>
          <cell r="N194">
            <v>60</v>
          </cell>
          <cell r="O194">
            <v>60</v>
          </cell>
          <cell r="P194">
            <v>4.4000000000000004</v>
          </cell>
          <cell r="Q194">
            <v>44</v>
          </cell>
          <cell r="R194">
            <v>4</v>
          </cell>
          <cell r="S194">
            <v>927</v>
          </cell>
          <cell r="T194">
            <v>987</v>
          </cell>
          <cell r="U194">
            <v>45</v>
          </cell>
          <cell r="V194">
            <v>60</v>
          </cell>
          <cell r="W194">
            <v>3</v>
          </cell>
          <cell r="X194">
            <v>45</v>
          </cell>
          <cell r="Y194">
            <v>2</v>
          </cell>
          <cell r="Z194">
            <v>1107</v>
          </cell>
          <cell r="AA194">
            <v>1140</v>
          </cell>
          <cell r="AB194">
            <v>60</v>
          </cell>
          <cell r="AC194">
            <v>33</v>
          </cell>
          <cell r="AD194">
            <v>1.4666666666666599</v>
          </cell>
          <cell r="AE194">
            <v>44</v>
          </cell>
        </row>
        <row r="195">
          <cell r="A195" t="str">
            <v>SRTD29_A</v>
          </cell>
          <cell r="B195" t="str">
            <v>SRTD</v>
          </cell>
          <cell r="C195" t="str">
            <v>ARDEN - CALIFORNIA AVE</v>
          </cell>
          <cell r="D195">
            <v>2</v>
          </cell>
          <cell r="E195">
            <v>382</v>
          </cell>
          <cell r="F195">
            <v>412</v>
          </cell>
          <cell r="G195">
            <v>120</v>
          </cell>
          <cell r="H195">
            <v>30</v>
          </cell>
          <cell r="I195">
            <v>1.6</v>
          </cell>
          <cell r="J195">
            <v>48</v>
          </cell>
        </row>
        <row r="196">
          <cell r="A196" t="str">
            <v>SRTD29_B</v>
          </cell>
          <cell r="B196" t="str">
            <v>SRTD</v>
          </cell>
          <cell r="C196" t="str">
            <v>ARDEN - CALIFORNIA AVE</v>
          </cell>
          <cell r="R196">
            <v>2</v>
          </cell>
          <cell r="S196">
            <v>995</v>
          </cell>
          <cell r="T196">
            <v>1025</v>
          </cell>
          <cell r="U196">
            <v>90</v>
          </cell>
          <cell r="V196">
            <v>30</v>
          </cell>
          <cell r="W196">
            <v>1.8</v>
          </cell>
          <cell r="X196">
            <v>54</v>
          </cell>
        </row>
        <row r="197">
          <cell r="A197" t="str">
            <v>SRTD2_A</v>
          </cell>
          <cell r="B197" t="str">
            <v>SRTD</v>
          </cell>
          <cell r="C197" t="str">
            <v>RIVERSIDE</v>
          </cell>
          <cell r="D197">
            <v>4</v>
          </cell>
          <cell r="E197">
            <v>329</v>
          </cell>
          <cell r="F197">
            <v>389</v>
          </cell>
          <cell r="G197">
            <v>60</v>
          </cell>
          <cell r="H197">
            <v>60</v>
          </cell>
          <cell r="I197">
            <v>2.65</v>
          </cell>
          <cell r="J197">
            <v>39.75</v>
          </cell>
          <cell r="K197">
            <v>6</v>
          </cell>
          <cell r="L197">
            <v>569</v>
          </cell>
          <cell r="M197">
            <v>629</v>
          </cell>
          <cell r="N197">
            <v>60</v>
          </cell>
          <cell r="O197">
            <v>60</v>
          </cell>
          <cell r="P197">
            <v>4.0666666666666602</v>
          </cell>
          <cell r="Q197">
            <v>40.6666666666666</v>
          </cell>
          <cell r="R197">
            <v>3</v>
          </cell>
          <cell r="S197">
            <v>929</v>
          </cell>
          <cell r="T197">
            <v>989</v>
          </cell>
          <cell r="U197">
            <v>60</v>
          </cell>
          <cell r="V197">
            <v>60</v>
          </cell>
          <cell r="W197">
            <v>2.0333333333333301</v>
          </cell>
          <cell r="X197">
            <v>40</v>
          </cell>
        </row>
        <row r="198">
          <cell r="A198" t="str">
            <v>SRTD2_B</v>
          </cell>
          <cell r="B198" t="str">
            <v>SRTD</v>
          </cell>
          <cell r="C198" t="str">
            <v>RIVERSIDE</v>
          </cell>
          <cell r="D198">
            <v>3</v>
          </cell>
          <cell r="E198">
            <v>385</v>
          </cell>
          <cell r="F198">
            <v>445</v>
          </cell>
          <cell r="G198">
            <v>80</v>
          </cell>
          <cell r="H198">
            <v>60</v>
          </cell>
          <cell r="I198">
            <v>1.88333333333333</v>
          </cell>
          <cell r="J198">
            <v>41</v>
          </cell>
          <cell r="K198">
            <v>6</v>
          </cell>
          <cell r="L198">
            <v>565</v>
          </cell>
          <cell r="M198">
            <v>625</v>
          </cell>
          <cell r="N198">
            <v>60</v>
          </cell>
          <cell r="O198">
            <v>60</v>
          </cell>
          <cell r="P198">
            <v>3.9</v>
          </cell>
          <cell r="Q198">
            <v>39</v>
          </cell>
          <cell r="R198">
            <v>3</v>
          </cell>
          <cell r="S198">
            <v>925</v>
          </cell>
          <cell r="T198">
            <v>985</v>
          </cell>
          <cell r="U198">
            <v>60</v>
          </cell>
          <cell r="V198">
            <v>60</v>
          </cell>
          <cell r="W198">
            <v>2.1333333333333302</v>
          </cell>
          <cell r="X198">
            <v>42.6666666666666</v>
          </cell>
          <cell r="Y198">
            <v>1</v>
          </cell>
          <cell r="Z198">
            <v>1105</v>
          </cell>
          <cell r="AB198">
            <v>120</v>
          </cell>
          <cell r="AD198">
            <v>0.73333333333333295</v>
          </cell>
          <cell r="AE198">
            <v>44</v>
          </cell>
        </row>
        <row r="199">
          <cell r="A199" t="str">
            <v>SRTD30_A</v>
          </cell>
          <cell r="B199" t="str">
            <v>SRTD</v>
          </cell>
          <cell r="C199" t="str">
            <v>J ST</v>
          </cell>
          <cell r="D199">
            <v>14</v>
          </cell>
          <cell r="E199">
            <v>336</v>
          </cell>
          <cell r="F199">
            <v>351</v>
          </cell>
          <cell r="G199">
            <v>17.1428571428571</v>
          </cell>
          <cell r="H199">
            <v>15</v>
          </cell>
          <cell r="I199">
            <v>5.7666666666666604</v>
          </cell>
          <cell r="J199">
            <v>24.714285714285701</v>
          </cell>
          <cell r="K199">
            <v>24</v>
          </cell>
          <cell r="L199">
            <v>543</v>
          </cell>
          <cell r="M199">
            <v>558</v>
          </cell>
          <cell r="N199">
            <v>15</v>
          </cell>
          <cell r="O199">
            <v>15</v>
          </cell>
          <cell r="P199">
            <v>11.2</v>
          </cell>
          <cell r="Q199">
            <v>28</v>
          </cell>
          <cell r="R199">
            <v>12</v>
          </cell>
          <cell r="S199">
            <v>900</v>
          </cell>
          <cell r="T199">
            <v>915</v>
          </cell>
          <cell r="U199">
            <v>15</v>
          </cell>
          <cell r="V199">
            <v>15</v>
          </cell>
          <cell r="W199">
            <v>5.6</v>
          </cell>
          <cell r="X199">
            <v>28</v>
          </cell>
          <cell r="Y199">
            <v>5</v>
          </cell>
          <cell r="Z199">
            <v>1083</v>
          </cell>
          <cell r="AA199">
            <v>1098</v>
          </cell>
          <cell r="AB199">
            <v>24</v>
          </cell>
          <cell r="AC199">
            <v>15</v>
          </cell>
          <cell r="AD199">
            <v>1.9166666666666601</v>
          </cell>
          <cell r="AE199">
            <v>23</v>
          </cell>
          <cell r="AF199">
            <v>4</v>
          </cell>
          <cell r="AG199">
            <v>1223</v>
          </cell>
          <cell r="AH199">
            <v>1253</v>
          </cell>
          <cell r="AI199">
            <v>45</v>
          </cell>
          <cell r="AJ199">
            <v>30</v>
          </cell>
          <cell r="AK199">
            <v>1.4</v>
          </cell>
          <cell r="AL199">
            <v>21</v>
          </cell>
        </row>
        <row r="200">
          <cell r="A200" t="str">
            <v>SRTD30_B</v>
          </cell>
          <cell r="B200" t="str">
            <v>SRTD</v>
          </cell>
          <cell r="C200" t="str">
            <v>J ST</v>
          </cell>
          <cell r="D200">
            <v>12</v>
          </cell>
          <cell r="E200">
            <v>370</v>
          </cell>
          <cell r="F200">
            <v>385</v>
          </cell>
          <cell r="G200">
            <v>20</v>
          </cell>
          <cell r="H200">
            <v>15</v>
          </cell>
          <cell r="I200">
            <v>5.5666666666666602</v>
          </cell>
          <cell r="J200">
            <v>27.8333333333333</v>
          </cell>
          <cell r="K200">
            <v>24</v>
          </cell>
          <cell r="L200">
            <v>550</v>
          </cell>
          <cell r="M200">
            <v>565</v>
          </cell>
          <cell r="N200">
            <v>15</v>
          </cell>
          <cell r="O200">
            <v>15</v>
          </cell>
          <cell r="P200">
            <v>12.25</v>
          </cell>
          <cell r="Q200">
            <v>30.625</v>
          </cell>
          <cell r="R200">
            <v>12</v>
          </cell>
          <cell r="S200">
            <v>910</v>
          </cell>
          <cell r="T200">
            <v>925</v>
          </cell>
          <cell r="U200">
            <v>15</v>
          </cell>
          <cell r="V200">
            <v>15</v>
          </cell>
          <cell r="W200">
            <v>6.2666666666666604</v>
          </cell>
          <cell r="X200">
            <v>31.3333333333333</v>
          </cell>
          <cell r="Y200">
            <v>5</v>
          </cell>
          <cell r="Z200">
            <v>1090</v>
          </cell>
          <cell r="AA200">
            <v>1105</v>
          </cell>
          <cell r="AB200">
            <v>24</v>
          </cell>
          <cell r="AC200">
            <v>15</v>
          </cell>
          <cell r="AD200">
            <v>2.1333333333333302</v>
          </cell>
          <cell r="AE200">
            <v>25.6</v>
          </cell>
          <cell r="AF200">
            <v>4</v>
          </cell>
          <cell r="AG200">
            <v>1210</v>
          </cell>
          <cell r="AH200">
            <v>1240</v>
          </cell>
          <cell r="AI200">
            <v>45</v>
          </cell>
          <cell r="AJ200">
            <v>30</v>
          </cell>
          <cell r="AK200">
            <v>1.6</v>
          </cell>
          <cell r="AL200">
            <v>24</v>
          </cell>
        </row>
        <row r="201">
          <cell r="A201" t="str">
            <v>SRTD33_A</v>
          </cell>
          <cell r="B201" t="str">
            <v>SRTD</v>
          </cell>
          <cell r="C201" t="str">
            <v>DOS RIOS</v>
          </cell>
          <cell r="D201">
            <v>8</v>
          </cell>
          <cell r="E201">
            <v>376</v>
          </cell>
          <cell r="F201">
            <v>404</v>
          </cell>
          <cell r="G201">
            <v>30</v>
          </cell>
          <cell r="H201">
            <v>28</v>
          </cell>
          <cell r="I201">
            <v>1.0333333333333301</v>
          </cell>
          <cell r="J201">
            <v>8</v>
          </cell>
          <cell r="K201">
            <v>16</v>
          </cell>
          <cell r="L201">
            <v>554</v>
          </cell>
          <cell r="M201">
            <v>584</v>
          </cell>
          <cell r="N201">
            <v>22.5</v>
          </cell>
          <cell r="O201">
            <v>30</v>
          </cell>
          <cell r="P201">
            <v>2.1333333333333302</v>
          </cell>
          <cell r="Q201">
            <v>8</v>
          </cell>
          <cell r="R201">
            <v>6</v>
          </cell>
          <cell r="S201">
            <v>914</v>
          </cell>
          <cell r="T201">
            <v>944</v>
          </cell>
          <cell r="U201">
            <v>30</v>
          </cell>
          <cell r="V201">
            <v>30</v>
          </cell>
          <cell r="W201">
            <v>0.8</v>
          </cell>
          <cell r="X201">
            <v>8</v>
          </cell>
        </row>
        <row r="202">
          <cell r="A202" t="str">
            <v>SRTD33_B</v>
          </cell>
          <cell r="B202" t="str">
            <v>SRTD</v>
          </cell>
          <cell r="C202" t="str">
            <v>DOS RIOS</v>
          </cell>
          <cell r="D202">
            <v>7</v>
          </cell>
          <cell r="E202">
            <v>394</v>
          </cell>
          <cell r="F202">
            <v>414</v>
          </cell>
          <cell r="G202">
            <v>34.285714285714199</v>
          </cell>
          <cell r="H202">
            <v>20</v>
          </cell>
          <cell r="I202">
            <v>0.81666666666666599</v>
          </cell>
          <cell r="J202">
            <v>7</v>
          </cell>
          <cell r="K202">
            <v>16</v>
          </cell>
          <cell r="L202">
            <v>544</v>
          </cell>
          <cell r="M202">
            <v>574</v>
          </cell>
          <cell r="N202">
            <v>22.5</v>
          </cell>
          <cell r="O202">
            <v>30</v>
          </cell>
          <cell r="P202">
            <v>1.86666666666666</v>
          </cell>
          <cell r="Q202">
            <v>7</v>
          </cell>
          <cell r="R202">
            <v>7</v>
          </cell>
          <cell r="S202">
            <v>904</v>
          </cell>
          <cell r="T202">
            <v>934</v>
          </cell>
          <cell r="U202">
            <v>25.714285714285701</v>
          </cell>
          <cell r="V202">
            <v>30</v>
          </cell>
          <cell r="W202">
            <v>0.88333333333333297</v>
          </cell>
          <cell r="X202">
            <v>11</v>
          </cell>
        </row>
        <row r="203">
          <cell r="A203" t="str">
            <v>SRTD34_A</v>
          </cell>
          <cell r="B203" t="str">
            <v>SRTD</v>
          </cell>
          <cell r="C203" t="str">
            <v>McKINLEY</v>
          </cell>
          <cell r="D203">
            <v>4</v>
          </cell>
          <cell r="E203">
            <v>303</v>
          </cell>
          <cell r="F203">
            <v>363</v>
          </cell>
          <cell r="G203">
            <v>60</v>
          </cell>
          <cell r="H203">
            <v>60</v>
          </cell>
          <cell r="I203">
            <v>2.7833333333333301</v>
          </cell>
          <cell r="J203">
            <v>41.75</v>
          </cell>
          <cell r="K203">
            <v>6</v>
          </cell>
          <cell r="L203">
            <v>543</v>
          </cell>
          <cell r="M203">
            <v>603</v>
          </cell>
          <cell r="N203">
            <v>60</v>
          </cell>
          <cell r="O203">
            <v>60</v>
          </cell>
          <cell r="P203">
            <v>3.9666666666666601</v>
          </cell>
          <cell r="Q203">
            <v>44</v>
          </cell>
          <cell r="R203">
            <v>3</v>
          </cell>
          <cell r="S203">
            <v>916</v>
          </cell>
          <cell r="T203">
            <v>976</v>
          </cell>
          <cell r="U203">
            <v>60</v>
          </cell>
          <cell r="V203">
            <v>60</v>
          </cell>
          <cell r="W203">
            <v>1.55</v>
          </cell>
          <cell r="X203">
            <v>31</v>
          </cell>
          <cell r="Y203">
            <v>1</v>
          </cell>
          <cell r="Z203">
            <v>1096</v>
          </cell>
          <cell r="AB203">
            <v>120</v>
          </cell>
          <cell r="AD203">
            <v>0.51666666666666605</v>
          </cell>
          <cell r="AE203">
            <v>31</v>
          </cell>
        </row>
        <row r="204">
          <cell r="A204" t="str">
            <v>SRTD34_B</v>
          </cell>
          <cell r="B204" t="str">
            <v>SRTD</v>
          </cell>
          <cell r="C204" t="str">
            <v>McKINLEY</v>
          </cell>
          <cell r="D204">
            <v>3</v>
          </cell>
          <cell r="E204">
            <v>384</v>
          </cell>
          <cell r="F204">
            <v>440</v>
          </cell>
          <cell r="G204">
            <v>80</v>
          </cell>
          <cell r="H204">
            <v>56</v>
          </cell>
          <cell r="I204">
            <v>1.35</v>
          </cell>
          <cell r="J204">
            <v>27</v>
          </cell>
          <cell r="K204">
            <v>6</v>
          </cell>
          <cell r="L204">
            <v>560</v>
          </cell>
          <cell r="M204">
            <v>620</v>
          </cell>
          <cell r="N204">
            <v>60</v>
          </cell>
          <cell r="O204">
            <v>60</v>
          </cell>
          <cell r="P204">
            <v>3.45</v>
          </cell>
          <cell r="Q204">
            <v>41</v>
          </cell>
          <cell r="R204">
            <v>3</v>
          </cell>
          <cell r="S204">
            <v>920</v>
          </cell>
          <cell r="T204">
            <v>980</v>
          </cell>
          <cell r="U204">
            <v>60</v>
          </cell>
          <cell r="V204">
            <v>60</v>
          </cell>
          <cell r="W204">
            <v>2.0499999999999998</v>
          </cell>
          <cell r="X204">
            <v>41</v>
          </cell>
          <cell r="Y204">
            <v>1</v>
          </cell>
          <cell r="Z204">
            <v>1100</v>
          </cell>
          <cell r="AB204">
            <v>120</v>
          </cell>
          <cell r="AD204">
            <v>0.68333333333333302</v>
          </cell>
          <cell r="AE204">
            <v>41</v>
          </cell>
        </row>
        <row r="205">
          <cell r="A205" t="str">
            <v>SRTD38_A</v>
          </cell>
          <cell r="B205" t="str">
            <v>SRTD</v>
          </cell>
          <cell r="C205" t="str">
            <v>P/Q STREETS</v>
          </cell>
          <cell r="D205">
            <v>3</v>
          </cell>
          <cell r="E205">
            <v>386</v>
          </cell>
          <cell r="F205">
            <v>446</v>
          </cell>
          <cell r="G205">
            <v>80</v>
          </cell>
          <cell r="H205">
            <v>60</v>
          </cell>
          <cell r="I205">
            <v>1.7833333333333301</v>
          </cell>
          <cell r="J205">
            <v>35.6666666666666</v>
          </cell>
          <cell r="K205">
            <v>6</v>
          </cell>
          <cell r="L205">
            <v>566</v>
          </cell>
          <cell r="M205">
            <v>626</v>
          </cell>
          <cell r="N205">
            <v>60</v>
          </cell>
          <cell r="O205">
            <v>60</v>
          </cell>
          <cell r="P205">
            <v>4.2833333333333297</v>
          </cell>
          <cell r="Q205">
            <v>47</v>
          </cell>
          <cell r="R205">
            <v>3</v>
          </cell>
          <cell r="S205">
            <v>926</v>
          </cell>
          <cell r="T205">
            <v>986</v>
          </cell>
          <cell r="U205">
            <v>60</v>
          </cell>
          <cell r="V205">
            <v>60</v>
          </cell>
          <cell r="W205">
            <v>2.35</v>
          </cell>
          <cell r="X205">
            <v>47</v>
          </cell>
          <cell r="Y205">
            <v>2</v>
          </cell>
          <cell r="Z205">
            <v>1106</v>
          </cell>
          <cell r="AA205">
            <v>1166</v>
          </cell>
          <cell r="AB205">
            <v>60</v>
          </cell>
          <cell r="AC205">
            <v>60</v>
          </cell>
          <cell r="AD205">
            <v>1.31666666666666</v>
          </cell>
          <cell r="AE205">
            <v>39.5</v>
          </cell>
        </row>
        <row r="206">
          <cell r="A206" t="str">
            <v>SRTD38_B</v>
          </cell>
          <cell r="B206" t="str">
            <v>SRTD</v>
          </cell>
          <cell r="C206" t="str">
            <v>P/Q STREETS</v>
          </cell>
          <cell r="D206">
            <v>3</v>
          </cell>
          <cell r="E206">
            <v>383</v>
          </cell>
          <cell r="F206">
            <v>443</v>
          </cell>
          <cell r="G206">
            <v>80</v>
          </cell>
          <cell r="H206">
            <v>60</v>
          </cell>
          <cell r="I206">
            <v>2.35</v>
          </cell>
          <cell r="J206">
            <v>47</v>
          </cell>
          <cell r="K206">
            <v>6</v>
          </cell>
          <cell r="L206">
            <v>563</v>
          </cell>
          <cell r="M206">
            <v>623</v>
          </cell>
          <cell r="N206">
            <v>60</v>
          </cell>
          <cell r="O206">
            <v>60</v>
          </cell>
          <cell r="P206">
            <v>4.6333333333333302</v>
          </cell>
          <cell r="Q206">
            <v>48</v>
          </cell>
          <cell r="R206">
            <v>3</v>
          </cell>
          <cell r="S206">
            <v>927</v>
          </cell>
          <cell r="T206">
            <v>987</v>
          </cell>
          <cell r="U206">
            <v>60</v>
          </cell>
          <cell r="V206">
            <v>60</v>
          </cell>
          <cell r="W206">
            <v>2.11666666666666</v>
          </cell>
          <cell r="X206">
            <v>42.3333333333333</v>
          </cell>
          <cell r="Y206">
            <v>2</v>
          </cell>
          <cell r="Z206">
            <v>1110</v>
          </cell>
          <cell r="AA206">
            <v>1154</v>
          </cell>
          <cell r="AB206">
            <v>60</v>
          </cell>
          <cell r="AC206">
            <v>44</v>
          </cell>
          <cell r="AD206">
            <v>1.3333333333333299</v>
          </cell>
          <cell r="AE206">
            <v>40</v>
          </cell>
          <cell r="AF206">
            <v>1</v>
          </cell>
          <cell r="AG206">
            <v>1215</v>
          </cell>
          <cell r="AI206">
            <v>180</v>
          </cell>
          <cell r="AK206">
            <v>0.66666666666666596</v>
          </cell>
          <cell r="AL206">
            <v>40</v>
          </cell>
        </row>
        <row r="207">
          <cell r="A207" t="str">
            <v>SRTD3_A</v>
          </cell>
          <cell r="B207" t="str">
            <v>SRTD</v>
          </cell>
          <cell r="C207" t="str">
            <v>RIVERSIDE EXPRESS</v>
          </cell>
          <cell r="D207">
            <v>4</v>
          </cell>
          <cell r="E207">
            <v>375</v>
          </cell>
          <cell r="F207">
            <v>405</v>
          </cell>
          <cell r="G207">
            <v>60</v>
          </cell>
          <cell r="H207">
            <v>30</v>
          </cell>
          <cell r="I207">
            <v>2.6666666666666599</v>
          </cell>
          <cell r="J207">
            <v>40</v>
          </cell>
        </row>
        <row r="208">
          <cell r="A208" t="str">
            <v>SRTD3_B</v>
          </cell>
          <cell r="B208" t="str">
            <v>SRTD</v>
          </cell>
          <cell r="C208" t="str">
            <v>RIVERSIDE EXPRESS</v>
          </cell>
          <cell r="R208">
            <v>4</v>
          </cell>
          <cell r="S208">
            <v>979</v>
          </cell>
          <cell r="T208">
            <v>994</v>
          </cell>
          <cell r="U208">
            <v>45</v>
          </cell>
          <cell r="V208">
            <v>15</v>
          </cell>
          <cell r="W208">
            <v>2.4</v>
          </cell>
          <cell r="X208">
            <v>36</v>
          </cell>
        </row>
        <row r="209">
          <cell r="A209" t="str">
            <v>SRTD47_A</v>
          </cell>
          <cell r="B209" t="str">
            <v>SRTD</v>
          </cell>
          <cell r="C209" t="str">
            <v>PHOENIX PARK</v>
          </cell>
          <cell r="D209">
            <v>3</v>
          </cell>
          <cell r="E209">
            <v>389</v>
          </cell>
          <cell r="F209">
            <v>449</v>
          </cell>
          <cell r="G209">
            <v>80</v>
          </cell>
          <cell r="H209">
            <v>60</v>
          </cell>
          <cell r="I209">
            <v>1.45</v>
          </cell>
          <cell r="J209">
            <v>29</v>
          </cell>
          <cell r="K209">
            <v>5</v>
          </cell>
          <cell r="L209">
            <v>584</v>
          </cell>
          <cell r="M209">
            <v>659</v>
          </cell>
          <cell r="N209">
            <v>72</v>
          </cell>
          <cell r="O209">
            <v>75</v>
          </cell>
          <cell r="P209">
            <v>2.4166666666666599</v>
          </cell>
          <cell r="Q209">
            <v>29</v>
          </cell>
          <cell r="R209">
            <v>3</v>
          </cell>
          <cell r="S209">
            <v>929</v>
          </cell>
          <cell r="T209">
            <v>989</v>
          </cell>
          <cell r="U209">
            <v>60</v>
          </cell>
          <cell r="V209">
            <v>60</v>
          </cell>
          <cell r="W209">
            <v>1.45</v>
          </cell>
          <cell r="X209">
            <v>29</v>
          </cell>
          <cell r="Y209">
            <v>1</v>
          </cell>
          <cell r="Z209">
            <v>1139</v>
          </cell>
          <cell r="AB209">
            <v>120</v>
          </cell>
          <cell r="AD209">
            <v>0.483333333333333</v>
          </cell>
          <cell r="AE209">
            <v>29</v>
          </cell>
        </row>
        <row r="210">
          <cell r="A210" t="str">
            <v>SRTD47_B</v>
          </cell>
          <cell r="B210" t="str">
            <v>SRTD</v>
          </cell>
          <cell r="C210" t="str">
            <v>PHOENIX PARK</v>
          </cell>
          <cell r="D210">
            <v>3</v>
          </cell>
          <cell r="E210">
            <v>345</v>
          </cell>
          <cell r="F210">
            <v>420</v>
          </cell>
          <cell r="G210">
            <v>80</v>
          </cell>
          <cell r="H210">
            <v>75</v>
          </cell>
          <cell r="I210">
            <v>1.35</v>
          </cell>
          <cell r="J210">
            <v>27</v>
          </cell>
          <cell r="K210">
            <v>5</v>
          </cell>
          <cell r="L210">
            <v>555</v>
          </cell>
          <cell r="M210">
            <v>630</v>
          </cell>
          <cell r="N210">
            <v>72</v>
          </cell>
          <cell r="O210">
            <v>75</v>
          </cell>
          <cell r="P210">
            <v>2.25</v>
          </cell>
          <cell r="Q210">
            <v>27</v>
          </cell>
          <cell r="R210">
            <v>3</v>
          </cell>
          <cell r="S210">
            <v>900</v>
          </cell>
          <cell r="T210">
            <v>960</v>
          </cell>
          <cell r="U210">
            <v>60</v>
          </cell>
          <cell r="V210">
            <v>60</v>
          </cell>
          <cell r="W210">
            <v>1.35</v>
          </cell>
          <cell r="X210">
            <v>27</v>
          </cell>
          <cell r="Y210">
            <v>1</v>
          </cell>
          <cell r="Z210">
            <v>1095</v>
          </cell>
          <cell r="AB210">
            <v>120</v>
          </cell>
          <cell r="AD210">
            <v>0.45</v>
          </cell>
          <cell r="AE210">
            <v>27</v>
          </cell>
        </row>
        <row r="211">
          <cell r="A211" t="str">
            <v>SRTD507S_A</v>
          </cell>
          <cell r="B211" t="str">
            <v>SRTD</v>
          </cell>
          <cell r="C211" t="str">
            <v>Downtown - Sunrise</v>
          </cell>
          <cell r="D211">
            <v>8</v>
          </cell>
          <cell r="E211">
            <v>328</v>
          </cell>
          <cell r="F211">
            <v>358</v>
          </cell>
          <cell r="G211">
            <v>30</v>
          </cell>
          <cell r="H211">
            <v>30</v>
          </cell>
          <cell r="I211">
            <v>6.1333333333333302</v>
          </cell>
          <cell r="J211">
            <v>46</v>
          </cell>
          <cell r="K211">
            <v>12</v>
          </cell>
          <cell r="L211">
            <v>568</v>
          </cell>
          <cell r="M211">
            <v>598</v>
          </cell>
          <cell r="N211">
            <v>30</v>
          </cell>
          <cell r="O211">
            <v>30</v>
          </cell>
          <cell r="P211">
            <v>9.1999999999999993</v>
          </cell>
          <cell r="Q211">
            <v>46</v>
          </cell>
          <cell r="R211">
            <v>6</v>
          </cell>
          <cell r="S211">
            <v>928</v>
          </cell>
          <cell r="T211">
            <v>958</v>
          </cell>
          <cell r="U211">
            <v>30</v>
          </cell>
          <cell r="V211">
            <v>30</v>
          </cell>
          <cell r="W211">
            <v>4.5333333333333297</v>
          </cell>
          <cell r="X211">
            <v>46</v>
          </cell>
          <cell r="Y211">
            <v>3</v>
          </cell>
          <cell r="Z211">
            <v>1108</v>
          </cell>
          <cell r="AA211">
            <v>1138</v>
          </cell>
          <cell r="AB211">
            <v>40</v>
          </cell>
          <cell r="AC211">
            <v>30</v>
          </cell>
          <cell r="AD211">
            <v>2.1666666666666599</v>
          </cell>
          <cell r="AE211">
            <v>46</v>
          </cell>
          <cell r="AF211">
            <v>6</v>
          </cell>
          <cell r="AG211">
            <v>1213</v>
          </cell>
          <cell r="AH211">
            <v>1243</v>
          </cell>
          <cell r="AI211">
            <v>30</v>
          </cell>
          <cell r="AJ211">
            <v>30</v>
          </cell>
          <cell r="AK211">
            <v>4.4666666666666597</v>
          </cell>
          <cell r="AL211">
            <v>46</v>
          </cell>
        </row>
        <row r="212">
          <cell r="A212" t="str">
            <v>SRTD507S_B</v>
          </cell>
          <cell r="B212" t="str">
            <v>SRTD</v>
          </cell>
          <cell r="C212" t="str">
            <v>Downtown - Sunrise</v>
          </cell>
          <cell r="D212">
            <v>8</v>
          </cell>
          <cell r="E212">
            <v>304</v>
          </cell>
          <cell r="F212">
            <v>334</v>
          </cell>
          <cell r="G212">
            <v>30</v>
          </cell>
          <cell r="H212">
            <v>30</v>
          </cell>
          <cell r="I212">
            <v>6.1333333333333302</v>
          </cell>
          <cell r="J212">
            <v>46</v>
          </cell>
          <cell r="K212">
            <v>12</v>
          </cell>
          <cell r="L212">
            <v>544</v>
          </cell>
          <cell r="M212">
            <v>574</v>
          </cell>
          <cell r="N212">
            <v>30</v>
          </cell>
          <cell r="O212">
            <v>30</v>
          </cell>
          <cell r="P212">
            <v>9.1999999999999993</v>
          </cell>
          <cell r="Q212">
            <v>46</v>
          </cell>
          <cell r="R212">
            <v>6</v>
          </cell>
          <cell r="S212">
            <v>904</v>
          </cell>
          <cell r="T212">
            <v>934</v>
          </cell>
          <cell r="U212">
            <v>30</v>
          </cell>
          <cell r="V212">
            <v>30</v>
          </cell>
          <cell r="W212">
            <v>4.5999999999999996</v>
          </cell>
          <cell r="X212">
            <v>46</v>
          </cell>
          <cell r="Y212">
            <v>4</v>
          </cell>
          <cell r="Z212">
            <v>1084</v>
          </cell>
          <cell r="AA212">
            <v>1129</v>
          </cell>
          <cell r="AB212">
            <v>30</v>
          </cell>
          <cell r="AC212">
            <v>45</v>
          </cell>
          <cell r="AD212">
            <v>3.0666666666666602</v>
          </cell>
          <cell r="AE212">
            <v>46</v>
          </cell>
          <cell r="AF212">
            <v>6</v>
          </cell>
          <cell r="AG212">
            <v>1219</v>
          </cell>
          <cell r="AH212">
            <v>1249</v>
          </cell>
          <cell r="AI212">
            <v>30</v>
          </cell>
          <cell r="AJ212">
            <v>30</v>
          </cell>
          <cell r="AK212">
            <v>4.5999999999999996</v>
          </cell>
          <cell r="AL212">
            <v>46</v>
          </cell>
        </row>
        <row r="213">
          <cell r="A213" t="str">
            <v>SRTD507_A</v>
          </cell>
          <cell r="B213" t="str">
            <v>SRTD</v>
          </cell>
          <cell r="C213" t="str">
            <v>Downtown - Folsom</v>
          </cell>
          <cell r="D213">
            <v>8</v>
          </cell>
          <cell r="E213">
            <v>300</v>
          </cell>
          <cell r="F213">
            <v>330</v>
          </cell>
          <cell r="G213">
            <v>30</v>
          </cell>
          <cell r="H213">
            <v>30</v>
          </cell>
          <cell r="I213">
            <v>7.86666666666666</v>
          </cell>
          <cell r="J213">
            <v>59</v>
          </cell>
          <cell r="K213">
            <v>12</v>
          </cell>
          <cell r="L213">
            <v>540</v>
          </cell>
          <cell r="M213">
            <v>570</v>
          </cell>
          <cell r="N213">
            <v>30</v>
          </cell>
          <cell r="O213">
            <v>30</v>
          </cell>
          <cell r="P213">
            <v>11.8</v>
          </cell>
          <cell r="Q213">
            <v>59</v>
          </cell>
          <cell r="R213">
            <v>6</v>
          </cell>
          <cell r="S213">
            <v>900</v>
          </cell>
          <cell r="T213">
            <v>930</v>
          </cell>
          <cell r="U213">
            <v>30</v>
          </cell>
          <cell r="V213">
            <v>30</v>
          </cell>
          <cell r="W213">
            <v>5.9</v>
          </cell>
          <cell r="X213">
            <v>59</v>
          </cell>
          <cell r="Y213">
            <v>3</v>
          </cell>
          <cell r="Z213">
            <v>1080</v>
          </cell>
          <cell r="AA213">
            <v>1110</v>
          </cell>
          <cell r="AB213">
            <v>40</v>
          </cell>
          <cell r="AC213">
            <v>30</v>
          </cell>
          <cell r="AD213">
            <v>2.95</v>
          </cell>
          <cell r="AE213">
            <v>59</v>
          </cell>
        </row>
        <row r="214">
          <cell r="A214" t="str">
            <v>SRTD507_B</v>
          </cell>
          <cell r="B214" t="str">
            <v>SRTD</v>
          </cell>
          <cell r="C214" t="str">
            <v>Downtown - Folsom</v>
          </cell>
          <cell r="D214">
            <v>8</v>
          </cell>
          <cell r="E214">
            <v>319</v>
          </cell>
          <cell r="F214">
            <v>349</v>
          </cell>
          <cell r="G214">
            <v>30</v>
          </cell>
          <cell r="H214">
            <v>30</v>
          </cell>
          <cell r="I214">
            <v>7.86666666666666</v>
          </cell>
          <cell r="J214">
            <v>59</v>
          </cell>
          <cell r="K214">
            <v>12</v>
          </cell>
          <cell r="L214">
            <v>559</v>
          </cell>
          <cell r="M214">
            <v>589</v>
          </cell>
          <cell r="N214">
            <v>30</v>
          </cell>
          <cell r="O214">
            <v>30</v>
          </cell>
          <cell r="P214">
            <v>11.8</v>
          </cell>
          <cell r="Q214">
            <v>59</v>
          </cell>
          <cell r="R214">
            <v>6</v>
          </cell>
          <cell r="S214">
            <v>919</v>
          </cell>
          <cell r="T214">
            <v>949</v>
          </cell>
          <cell r="U214">
            <v>30</v>
          </cell>
          <cell r="V214">
            <v>30</v>
          </cell>
          <cell r="W214">
            <v>5.9</v>
          </cell>
          <cell r="X214">
            <v>59</v>
          </cell>
          <cell r="Y214">
            <v>1</v>
          </cell>
          <cell r="Z214">
            <v>1099</v>
          </cell>
          <cell r="AB214">
            <v>120</v>
          </cell>
          <cell r="AD214">
            <v>0.98333333333333295</v>
          </cell>
          <cell r="AE214">
            <v>59</v>
          </cell>
        </row>
        <row r="215">
          <cell r="A215" t="str">
            <v>SRTD519_A</v>
          </cell>
          <cell r="B215" t="str">
            <v>SRTD</v>
          </cell>
          <cell r="C215" t="str">
            <v>13th - Richards/Township 9</v>
          </cell>
          <cell r="D215">
            <v>7</v>
          </cell>
          <cell r="E215">
            <v>359</v>
          </cell>
          <cell r="F215">
            <v>389</v>
          </cell>
          <cell r="G215">
            <v>34.285714285714199</v>
          </cell>
          <cell r="H215">
            <v>30</v>
          </cell>
          <cell r="I215">
            <v>1.2833333333333301</v>
          </cell>
          <cell r="J215">
            <v>11</v>
          </cell>
          <cell r="K215">
            <v>12</v>
          </cell>
          <cell r="L215">
            <v>569</v>
          </cell>
          <cell r="M215">
            <v>599</v>
          </cell>
          <cell r="N215">
            <v>30</v>
          </cell>
          <cell r="O215">
            <v>30</v>
          </cell>
          <cell r="P215">
            <v>2.2000000000000002</v>
          </cell>
          <cell r="Q215">
            <v>11</v>
          </cell>
          <cell r="R215">
            <v>6</v>
          </cell>
          <cell r="S215">
            <v>929</v>
          </cell>
          <cell r="T215">
            <v>959</v>
          </cell>
          <cell r="U215">
            <v>30</v>
          </cell>
          <cell r="V215">
            <v>30</v>
          </cell>
          <cell r="W215">
            <v>1.1000000000000001</v>
          </cell>
          <cell r="X215">
            <v>11</v>
          </cell>
          <cell r="Y215">
            <v>4</v>
          </cell>
          <cell r="Z215">
            <v>1109</v>
          </cell>
          <cell r="AA215">
            <v>1139</v>
          </cell>
          <cell r="AB215">
            <v>30</v>
          </cell>
          <cell r="AC215">
            <v>30</v>
          </cell>
          <cell r="AD215">
            <v>0.73333333333333295</v>
          </cell>
          <cell r="AE215">
            <v>11</v>
          </cell>
          <cell r="AF215">
            <v>1</v>
          </cell>
          <cell r="AG215">
            <v>1229</v>
          </cell>
          <cell r="AI215">
            <v>180</v>
          </cell>
          <cell r="AK215">
            <v>0.18333333333333299</v>
          </cell>
          <cell r="AL215">
            <v>11</v>
          </cell>
        </row>
        <row r="216">
          <cell r="A216" t="str">
            <v>SRTD519_B</v>
          </cell>
          <cell r="B216" t="str">
            <v>SRTD</v>
          </cell>
          <cell r="C216" t="str">
            <v>13th - Richards/Township 9</v>
          </cell>
          <cell r="D216">
            <v>6</v>
          </cell>
          <cell r="E216">
            <v>373</v>
          </cell>
          <cell r="F216">
            <v>403</v>
          </cell>
          <cell r="G216">
            <v>40</v>
          </cell>
          <cell r="H216">
            <v>30</v>
          </cell>
          <cell r="I216">
            <v>1.1000000000000001</v>
          </cell>
          <cell r="J216">
            <v>11</v>
          </cell>
          <cell r="K216">
            <v>12</v>
          </cell>
          <cell r="L216">
            <v>553</v>
          </cell>
          <cell r="M216">
            <v>583</v>
          </cell>
          <cell r="N216">
            <v>30</v>
          </cell>
          <cell r="O216">
            <v>30</v>
          </cell>
          <cell r="P216">
            <v>2.2000000000000002</v>
          </cell>
          <cell r="Q216">
            <v>11</v>
          </cell>
          <cell r="R216">
            <v>6</v>
          </cell>
          <cell r="S216">
            <v>913</v>
          </cell>
          <cell r="T216">
            <v>943</v>
          </cell>
          <cell r="U216">
            <v>30</v>
          </cell>
          <cell r="V216">
            <v>30</v>
          </cell>
          <cell r="W216">
            <v>1.1000000000000001</v>
          </cell>
          <cell r="X216">
            <v>11</v>
          </cell>
          <cell r="Y216">
            <v>4</v>
          </cell>
          <cell r="Z216">
            <v>1093</v>
          </cell>
          <cell r="AA216">
            <v>1123</v>
          </cell>
          <cell r="AB216">
            <v>30</v>
          </cell>
          <cell r="AC216">
            <v>30</v>
          </cell>
          <cell r="AD216">
            <v>0.73333333333333295</v>
          </cell>
          <cell r="AE216">
            <v>11</v>
          </cell>
          <cell r="AF216">
            <v>2</v>
          </cell>
          <cell r="AG216">
            <v>1213</v>
          </cell>
          <cell r="AH216">
            <v>1243</v>
          </cell>
          <cell r="AI216">
            <v>90</v>
          </cell>
          <cell r="AJ216">
            <v>30</v>
          </cell>
          <cell r="AK216">
            <v>0.28333333333333299</v>
          </cell>
          <cell r="AL216">
            <v>11</v>
          </cell>
        </row>
        <row r="217">
          <cell r="A217" t="str">
            <v>SRTD51_A</v>
          </cell>
          <cell r="B217" t="str">
            <v>SRTD</v>
          </cell>
          <cell r="C217" t="str">
            <v>BROADWAY - STOCKTON</v>
          </cell>
          <cell r="D217">
            <v>15</v>
          </cell>
          <cell r="E217">
            <v>334</v>
          </cell>
          <cell r="F217">
            <v>349</v>
          </cell>
          <cell r="G217">
            <v>16</v>
          </cell>
          <cell r="H217">
            <v>15</v>
          </cell>
          <cell r="I217">
            <v>9.65</v>
          </cell>
          <cell r="J217">
            <v>38.6</v>
          </cell>
          <cell r="K217">
            <v>25</v>
          </cell>
          <cell r="L217">
            <v>544</v>
          </cell>
          <cell r="M217">
            <v>559</v>
          </cell>
          <cell r="N217">
            <v>14.4</v>
          </cell>
          <cell r="O217">
            <v>15</v>
          </cell>
          <cell r="P217">
            <v>18.25</v>
          </cell>
          <cell r="Q217">
            <v>43.8</v>
          </cell>
          <cell r="R217">
            <v>13</v>
          </cell>
          <cell r="S217">
            <v>907</v>
          </cell>
          <cell r="T217">
            <v>921</v>
          </cell>
          <cell r="U217">
            <v>13.846153846153801</v>
          </cell>
          <cell r="V217">
            <v>14</v>
          </cell>
          <cell r="W217">
            <v>9.3166666666666593</v>
          </cell>
          <cell r="X217">
            <v>43</v>
          </cell>
          <cell r="Y217">
            <v>7</v>
          </cell>
          <cell r="Z217">
            <v>1083</v>
          </cell>
          <cell r="AA217">
            <v>1098</v>
          </cell>
          <cell r="AB217">
            <v>17.1428571428571</v>
          </cell>
          <cell r="AC217">
            <v>15</v>
          </cell>
          <cell r="AD217">
            <v>4.5333333333333297</v>
          </cell>
          <cell r="AE217">
            <v>38.857142857142797</v>
          </cell>
          <cell r="AF217">
            <v>4</v>
          </cell>
          <cell r="AG217">
            <v>1219</v>
          </cell>
          <cell r="AH217">
            <v>1249</v>
          </cell>
          <cell r="AI217">
            <v>45</v>
          </cell>
          <cell r="AJ217">
            <v>30</v>
          </cell>
          <cell r="AK217">
            <v>2.4</v>
          </cell>
          <cell r="AL217">
            <v>36</v>
          </cell>
        </row>
        <row r="218">
          <cell r="A218" t="str">
            <v>SRTD51_B</v>
          </cell>
          <cell r="B218" t="str">
            <v>SRTD</v>
          </cell>
          <cell r="C218" t="str">
            <v>BROADWAY - STOCKTON</v>
          </cell>
          <cell r="D218">
            <v>13</v>
          </cell>
          <cell r="E218">
            <v>365</v>
          </cell>
          <cell r="F218">
            <v>380</v>
          </cell>
          <cell r="G218">
            <v>18.4615384615384</v>
          </cell>
          <cell r="H218">
            <v>15</v>
          </cell>
          <cell r="I218">
            <v>8.9666666666666597</v>
          </cell>
          <cell r="J218">
            <v>41.384615384615302</v>
          </cell>
          <cell r="K218">
            <v>24</v>
          </cell>
          <cell r="L218">
            <v>548</v>
          </cell>
          <cell r="M218">
            <v>563</v>
          </cell>
          <cell r="N218">
            <v>15</v>
          </cell>
          <cell r="O218">
            <v>15</v>
          </cell>
          <cell r="P218">
            <v>20.05</v>
          </cell>
          <cell r="Q218">
            <v>50.125</v>
          </cell>
          <cell r="R218">
            <v>14</v>
          </cell>
          <cell r="S218">
            <v>902</v>
          </cell>
          <cell r="T218">
            <v>914</v>
          </cell>
          <cell r="U218">
            <v>12.857142857142801</v>
          </cell>
          <cell r="V218">
            <v>12</v>
          </cell>
          <cell r="W218">
            <v>12.25</v>
          </cell>
          <cell r="X218">
            <v>52.5</v>
          </cell>
          <cell r="Y218">
            <v>5</v>
          </cell>
          <cell r="Z218">
            <v>1091</v>
          </cell>
          <cell r="AA218">
            <v>1106</v>
          </cell>
          <cell r="AB218">
            <v>24</v>
          </cell>
          <cell r="AC218">
            <v>15</v>
          </cell>
          <cell r="AD218">
            <v>3.4166666666666599</v>
          </cell>
          <cell r="AE218">
            <v>41</v>
          </cell>
          <cell r="AF218">
            <v>4</v>
          </cell>
          <cell r="AG218">
            <v>1226</v>
          </cell>
          <cell r="AH218">
            <v>1256</v>
          </cell>
          <cell r="AI218">
            <v>45</v>
          </cell>
          <cell r="AJ218">
            <v>30</v>
          </cell>
          <cell r="AK218">
            <v>2.7333333333333298</v>
          </cell>
          <cell r="AL218">
            <v>41</v>
          </cell>
        </row>
        <row r="219">
          <cell r="A219" t="str">
            <v>SRTD533_A</v>
          </cell>
          <cell r="B219" t="str">
            <v>SRTD</v>
          </cell>
          <cell r="C219" t="str">
            <v>Meadowview - Watt/I-80</v>
          </cell>
          <cell r="D219">
            <v>16</v>
          </cell>
          <cell r="E219">
            <v>303</v>
          </cell>
          <cell r="F219">
            <v>318</v>
          </cell>
          <cell r="G219">
            <v>15</v>
          </cell>
          <cell r="H219">
            <v>15</v>
          </cell>
          <cell r="I219">
            <v>16.8</v>
          </cell>
          <cell r="J219">
            <v>63</v>
          </cell>
          <cell r="K219">
            <v>24</v>
          </cell>
          <cell r="L219">
            <v>543</v>
          </cell>
          <cell r="M219">
            <v>558</v>
          </cell>
          <cell r="N219">
            <v>15</v>
          </cell>
          <cell r="O219">
            <v>15</v>
          </cell>
          <cell r="P219">
            <v>25.2</v>
          </cell>
          <cell r="Q219">
            <v>63</v>
          </cell>
          <cell r="R219">
            <v>12</v>
          </cell>
          <cell r="S219">
            <v>903</v>
          </cell>
          <cell r="T219">
            <v>918</v>
          </cell>
          <cell r="U219">
            <v>15</v>
          </cell>
          <cell r="V219">
            <v>15</v>
          </cell>
          <cell r="W219">
            <v>12.6</v>
          </cell>
          <cell r="X219">
            <v>63</v>
          </cell>
          <cell r="Y219">
            <v>4</v>
          </cell>
          <cell r="Z219">
            <v>1098</v>
          </cell>
          <cell r="AA219">
            <v>1128</v>
          </cell>
          <cell r="AB219">
            <v>30</v>
          </cell>
          <cell r="AC219">
            <v>30</v>
          </cell>
          <cell r="AD219">
            <v>4.2</v>
          </cell>
          <cell r="AE219">
            <v>63</v>
          </cell>
          <cell r="AF219">
            <v>6</v>
          </cell>
          <cell r="AG219">
            <v>1218</v>
          </cell>
          <cell r="AH219">
            <v>1248</v>
          </cell>
          <cell r="AI219">
            <v>30</v>
          </cell>
          <cell r="AJ219">
            <v>30</v>
          </cell>
          <cell r="AK219">
            <v>6.3</v>
          </cell>
          <cell r="AL219">
            <v>63</v>
          </cell>
        </row>
        <row r="220">
          <cell r="A220" t="str">
            <v>SRTD533_B</v>
          </cell>
          <cell r="B220" t="str">
            <v>SRTD</v>
          </cell>
          <cell r="C220" t="str">
            <v>Meadowview - Watt/I-80</v>
          </cell>
          <cell r="D220">
            <v>16</v>
          </cell>
          <cell r="E220">
            <v>311</v>
          </cell>
          <cell r="F220">
            <v>326</v>
          </cell>
          <cell r="G220">
            <v>15</v>
          </cell>
          <cell r="H220">
            <v>15</v>
          </cell>
          <cell r="I220">
            <v>16.8</v>
          </cell>
          <cell r="J220">
            <v>63</v>
          </cell>
          <cell r="K220">
            <v>24</v>
          </cell>
          <cell r="L220">
            <v>551</v>
          </cell>
          <cell r="M220">
            <v>566</v>
          </cell>
          <cell r="N220">
            <v>15</v>
          </cell>
          <cell r="O220">
            <v>15</v>
          </cell>
          <cell r="P220">
            <v>25.2</v>
          </cell>
          <cell r="Q220">
            <v>63</v>
          </cell>
          <cell r="R220">
            <v>12</v>
          </cell>
          <cell r="S220">
            <v>911</v>
          </cell>
          <cell r="T220">
            <v>926</v>
          </cell>
          <cell r="U220">
            <v>15</v>
          </cell>
          <cell r="V220">
            <v>15</v>
          </cell>
          <cell r="W220">
            <v>12.6</v>
          </cell>
          <cell r="X220">
            <v>63</v>
          </cell>
          <cell r="Y220">
            <v>7</v>
          </cell>
          <cell r="Z220">
            <v>1091</v>
          </cell>
          <cell r="AA220">
            <v>1106</v>
          </cell>
          <cell r="AB220">
            <v>17.1428571428571</v>
          </cell>
          <cell r="AC220">
            <v>15</v>
          </cell>
          <cell r="AD220">
            <v>7.35</v>
          </cell>
          <cell r="AE220">
            <v>63</v>
          </cell>
          <cell r="AF220">
            <v>6</v>
          </cell>
          <cell r="AG220">
            <v>1226</v>
          </cell>
          <cell r="AH220">
            <v>1256</v>
          </cell>
          <cell r="AI220">
            <v>30</v>
          </cell>
          <cell r="AJ220">
            <v>30</v>
          </cell>
          <cell r="AK220">
            <v>6.3</v>
          </cell>
          <cell r="AL220">
            <v>63</v>
          </cell>
        </row>
        <row r="221">
          <cell r="A221" t="str">
            <v>SRTD54_A</v>
          </cell>
          <cell r="B221" t="str">
            <v>SRTD</v>
          </cell>
          <cell r="C221" t="str">
            <v>CENTER PARKWAY</v>
          </cell>
          <cell r="D221">
            <v>6</v>
          </cell>
          <cell r="E221">
            <v>327</v>
          </cell>
          <cell r="F221">
            <v>355</v>
          </cell>
          <cell r="G221">
            <v>40</v>
          </cell>
          <cell r="H221">
            <v>28</v>
          </cell>
          <cell r="I221">
            <v>3.6333333333333302</v>
          </cell>
          <cell r="J221">
            <v>36.3333333333333</v>
          </cell>
          <cell r="K221">
            <v>5</v>
          </cell>
          <cell r="L221">
            <v>596</v>
          </cell>
          <cell r="M221">
            <v>656</v>
          </cell>
          <cell r="N221">
            <v>72</v>
          </cell>
          <cell r="O221">
            <v>60</v>
          </cell>
          <cell r="P221">
            <v>3.05</v>
          </cell>
          <cell r="Q221">
            <v>36.6</v>
          </cell>
          <cell r="R221">
            <v>4</v>
          </cell>
          <cell r="S221">
            <v>900</v>
          </cell>
          <cell r="T221">
            <v>955</v>
          </cell>
          <cell r="U221">
            <v>45</v>
          </cell>
          <cell r="V221">
            <v>55</v>
          </cell>
          <cell r="W221">
            <v>2.43333333333333</v>
          </cell>
          <cell r="X221">
            <v>36.5</v>
          </cell>
        </row>
        <row r="222">
          <cell r="A222" t="str">
            <v>SRTD54_B</v>
          </cell>
          <cell r="B222" t="str">
            <v>SRTD</v>
          </cell>
          <cell r="C222" t="str">
            <v>CENTER PARKWAY</v>
          </cell>
          <cell r="D222">
            <v>5</v>
          </cell>
          <cell r="E222">
            <v>375</v>
          </cell>
          <cell r="F222">
            <v>405</v>
          </cell>
          <cell r="G222">
            <v>48</v>
          </cell>
          <cell r="H222">
            <v>30</v>
          </cell>
          <cell r="I222">
            <v>2.9166666666666599</v>
          </cell>
          <cell r="J222">
            <v>35</v>
          </cell>
          <cell r="K222">
            <v>6</v>
          </cell>
          <cell r="L222">
            <v>585</v>
          </cell>
          <cell r="M222">
            <v>645</v>
          </cell>
          <cell r="N222">
            <v>60</v>
          </cell>
          <cell r="O222">
            <v>60</v>
          </cell>
          <cell r="P222">
            <v>3.55</v>
          </cell>
          <cell r="Q222">
            <v>35.5</v>
          </cell>
          <cell r="R222">
            <v>3</v>
          </cell>
          <cell r="S222">
            <v>945</v>
          </cell>
          <cell r="T222">
            <v>1005</v>
          </cell>
          <cell r="U222">
            <v>60</v>
          </cell>
          <cell r="V222">
            <v>60</v>
          </cell>
          <cell r="W222">
            <v>1.8</v>
          </cell>
          <cell r="X222">
            <v>36</v>
          </cell>
          <cell r="Y222">
            <v>2</v>
          </cell>
          <cell r="Z222">
            <v>1095</v>
          </cell>
          <cell r="AA222">
            <v>1155</v>
          </cell>
          <cell r="AB222">
            <v>60</v>
          </cell>
          <cell r="AC222">
            <v>60</v>
          </cell>
          <cell r="AD222">
            <v>1.13333333333333</v>
          </cell>
          <cell r="AE222">
            <v>34</v>
          </cell>
        </row>
        <row r="223">
          <cell r="A223" t="str">
            <v>SRTD55_A</v>
          </cell>
          <cell r="B223" t="str">
            <v>SRTD</v>
          </cell>
          <cell r="C223" t="str">
            <v>SCOTTSDALE</v>
          </cell>
          <cell r="D223">
            <v>6</v>
          </cell>
          <cell r="E223">
            <v>370</v>
          </cell>
          <cell r="F223">
            <v>400</v>
          </cell>
          <cell r="G223">
            <v>40</v>
          </cell>
          <cell r="H223">
            <v>30</v>
          </cell>
          <cell r="I223">
            <v>3.3</v>
          </cell>
          <cell r="J223">
            <v>33</v>
          </cell>
          <cell r="K223">
            <v>12</v>
          </cell>
          <cell r="L223">
            <v>550</v>
          </cell>
          <cell r="M223">
            <v>580</v>
          </cell>
          <cell r="N223">
            <v>30</v>
          </cell>
          <cell r="O223">
            <v>30</v>
          </cell>
          <cell r="P223">
            <v>6.8333333333333304</v>
          </cell>
          <cell r="Q223">
            <v>34.1666666666666</v>
          </cell>
          <cell r="R223">
            <v>6</v>
          </cell>
          <cell r="S223">
            <v>910</v>
          </cell>
          <cell r="T223">
            <v>940</v>
          </cell>
          <cell r="U223">
            <v>30</v>
          </cell>
          <cell r="V223">
            <v>30</v>
          </cell>
          <cell r="W223">
            <v>3.5333333333333301</v>
          </cell>
          <cell r="X223">
            <v>35.3333333333333</v>
          </cell>
          <cell r="Y223">
            <v>3</v>
          </cell>
          <cell r="Z223">
            <v>1090</v>
          </cell>
          <cell r="AA223">
            <v>1120</v>
          </cell>
          <cell r="AB223">
            <v>40</v>
          </cell>
          <cell r="AC223">
            <v>30</v>
          </cell>
          <cell r="AD223">
            <v>1.6</v>
          </cell>
          <cell r="AE223">
            <v>32</v>
          </cell>
        </row>
        <row r="224">
          <cell r="A224" t="str">
            <v>SRTD55_B</v>
          </cell>
          <cell r="B224" t="str">
            <v>SRTD</v>
          </cell>
          <cell r="C224" t="str">
            <v>SCOTTSDALE</v>
          </cell>
          <cell r="D224">
            <v>4</v>
          </cell>
          <cell r="E224">
            <v>422</v>
          </cell>
          <cell r="F224">
            <v>452</v>
          </cell>
          <cell r="G224">
            <v>60</v>
          </cell>
          <cell r="H224">
            <v>30</v>
          </cell>
          <cell r="I224">
            <v>2.2666666666666599</v>
          </cell>
          <cell r="J224">
            <v>34</v>
          </cell>
          <cell r="K224">
            <v>12</v>
          </cell>
          <cell r="L224">
            <v>542</v>
          </cell>
          <cell r="M224">
            <v>572</v>
          </cell>
          <cell r="N224">
            <v>30</v>
          </cell>
          <cell r="O224">
            <v>30</v>
          </cell>
          <cell r="P224">
            <v>7</v>
          </cell>
          <cell r="Q224">
            <v>35</v>
          </cell>
          <cell r="R224">
            <v>7</v>
          </cell>
          <cell r="S224">
            <v>900</v>
          </cell>
          <cell r="T224">
            <v>928</v>
          </cell>
          <cell r="U224">
            <v>25.714285714285701</v>
          </cell>
          <cell r="V224">
            <v>28</v>
          </cell>
          <cell r="W224">
            <v>4.3</v>
          </cell>
          <cell r="X224">
            <v>36.857142857142797</v>
          </cell>
          <cell r="Y224">
            <v>2</v>
          </cell>
          <cell r="Z224">
            <v>1138</v>
          </cell>
          <cell r="AA224">
            <v>1198</v>
          </cell>
          <cell r="AB224">
            <v>60</v>
          </cell>
          <cell r="AC224">
            <v>60</v>
          </cell>
          <cell r="AD224">
            <v>1.06666666666666</v>
          </cell>
          <cell r="AE224">
            <v>32</v>
          </cell>
        </row>
        <row r="225">
          <cell r="A225" t="str">
            <v>SRTD56_A</v>
          </cell>
          <cell r="B225" t="str">
            <v>SRTD</v>
          </cell>
          <cell r="C225" t="str">
            <v>POCKET - CRC</v>
          </cell>
          <cell r="D225">
            <v>7</v>
          </cell>
          <cell r="E225">
            <v>358</v>
          </cell>
          <cell r="F225">
            <v>388</v>
          </cell>
          <cell r="G225">
            <v>34.285714285714199</v>
          </cell>
          <cell r="H225">
            <v>30</v>
          </cell>
          <cell r="I225">
            <v>4.1666666666666599</v>
          </cell>
          <cell r="J225">
            <v>35.714285714285701</v>
          </cell>
          <cell r="K225">
            <v>12</v>
          </cell>
          <cell r="L225">
            <v>566</v>
          </cell>
          <cell r="M225">
            <v>596</v>
          </cell>
          <cell r="N225">
            <v>30</v>
          </cell>
          <cell r="O225">
            <v>30</v>
          </cell>
          <cell r="P225">
            <v>7.4666666666666597</v>
          </cell>
          <cell r="Q225">
            <v>37.3333333333333</v>
          </cell>
          <cell r="R225">
            <v>6</v>
          </cell>
          <cell r="S225">
            <v>925</v>
          </cell>
          <cell r="T225">
            <v>955</v>
          </cell>
          <cell r="U225">
            <v>30</v>
          </cell>
          <cell r="V225">
            <v>30</v>
          </cell>
          <cell r="W225">
            <v>3.7333333333333298</v>
          </cell>
          <cell r="X225">
            <v>37.3333333333333</v>
          </cell>
          <cell r="Y225">
            <v>4</v>
          </cell>
          <cell r="Z225">
            <v>1106</v>
          </cell>
          <cell r="AA225">
            <v>1136</v>
          </cell>
          <cell r="AB225">
            <v>30</v>
          </cell>
          <cell r="AC225">
            <v>30</v>
          </cell>
          <cell r="AD225">
            <v>2.4</v>
          </cell>
          <cell r="AE225">
            <v>36</v>
          </cell>
          <cell r="AF225">
            <v>4</v>
          </cell>
          <cell r="AG225">
            <v>1224</v>
          </cell>
          <cell r="AH225">
            <v>1254</v>
          </cell>
          <cell r="AI225">
            <v>45</v>
          </cell>
          <cell r="AJ225">
            <v>30</v>
          </cell>
          <cell r="AK225">
            <v>2.4</v>
          </cell>
          <cell r="AL225">
            <v>36</v>
          </cell>
        </row>
        <row r="226">
          <cell r="A226" t="str">
            <v>SRTD56_B</v>
          </cell>
          <cell r="B226" t="str">
            <v>SRTD</v>
          </cell>
          <cell r="C226" t="str">
            <v>POCKET - CRC</v>
          </cell>
          <cell r="D226">
            <v>7</v>
          </cell>
          <cell r="E226">
            <v>343</v>
          </cell>
          <cell r="F226">
            <v>373</v>
          </cell>
          <cell r="G226">
            <v>34.285714285714199</v>
          </cell>
          <cell r="H226">
            <v>30</v>
          </cell>
          <cell r="I226">
            <v>4.3333333333333304</v>
          </cell>
          <cell r="J226">
            <v>37.142857142857103</v>
          </cell>
          <cell r="K226">
            <v>12</v>
          </cell>
          <cell r="L226">
            <v>551</v>
          </cell>
          <cell r="M226">
            <v>582</v>
          </cell>
          <cell r="N226">
            <v>30</v>
          </cell>
          <cell r="O226">
            <v>31</v>
          </cell>
          <cell r="P226">
            <v>7.7166666666666597</v>
          </cell>
          <cell r="Q226">
            <v>38.5833333333333</v>
          </cell>
          <cell r="R226">
            <v>6</v>
          </cell>
          <cell r="S226">
            <v>911</v>
          </cell>
          <cell r="T226">
            <v>941</v>
          </cell>
          <cell r="U226">
            <v>30</v>
          </cell>
          <cell r="V226">
            <v>30</v>
          </cell>
          <cell r="W226">
            <v>3.85</v>
          </cell>
          <cell r="X226">
            <v>38.5</v>
          </cell>
          <cell r="Y226">
            <v>4</v>
          </cell>
          <cell r="Z226">
            <v>1093</v>
          </cell>
          <cell r="AA226">
            <v>1123</v>
          </cell>
          <cell r="AB226">
            <v>30</v>
          </cell>
          <cell r="AC226">
            <v>30</v>
          </cell>
          <cell r="AD226">
            <v>2.4</v>
          </cell>
          <cell r="AE226">
            <v>36</v>
          </cell>
          <cell r="AF226">
            <v>4</v>
          </cell>
          <cell r="AG226">
            <v>1213</v>
          </cell>
          <cell r="AH226">
            <v>1243</v>
          </cell>
          <cell r="AI226">
            <v>45</v>
          </cell>
          <cell r="AJ226">
            <v>30</v>
          </cell>
          <cell r="AK226">
            <v>2.36666666666666</v>
          </cell>
          <cell r="AL226">
            <v>35.5</v>
          </cell>
        </row>
        <row r="227">
          <cell r="A227" t="str">
            <v>SRTD5_A</v>
          </cell>
          <cell r="B227" t="str">
            <v>SRTD</v>
          </cell>
          <cell r="C227" t="str">
            <v>MEADOWVIEW - VALLEY HI</v>
          </cell>
          <cell r="D227">
            <v>4</v>
          </cell>
          <cell r="E227">
            <v>340</v>
          </cell>
          <cell r="F227">
            <v>400</v>
          </cell>
          <cell r="G227">
            <v>60</v>
          </cell>
          <cell r="H227">
            <v>60</v>
          </cell>
          <cell r="I227">
            <v>1.4666666666666599</v>
          </cell>
          <cell r="J227">
            <v>22</v>
          </cell>
          <cell r="K227">
            <v>6</v>
          </cell>
          <cell r="L227">
            <v>580</v>
          </cell>
          <cell r="M227">
            <v>640</v>
          </cell>
          <cell r="N227">
            <v>60</v>
          </cell>
          <cell r="O227">
            <v>60</v>
          </cell>
          <cell r="P227">
            <v>2.2000000000000002</v>
          </cell>
          <cell r="Q227">
            <v>22</v>
          </cell>
          <cell r="R227">
            <v>3</v>
          </cell>
          <cell r="S227">
            <v>940</v>
          </cell>
          <cell r="T227">
            <v>1000</v>
          </cell>
          <cell r="U227">
            <v>60</v>
          </cell>
          <cell r="V227">
            <v>60</v>
          </cell>
          <cell r="W227">
            <v>1.1000000000000001</v>
          </cell>
          <cell r="X227">
            <v>22</v>
          </cell>
          <cell r="Y227">
            <v>2</v>
          </cell>
          <cell r="Z227">
            <v>1120</v>
          </cell>
          <cell r="AA227">
            <v>1180</v>
          </cell>
          <cell r="AB227">
            <v>60</v>
          </cell>
          <cell r="AC227">
            <v>60</v>
          </cell>
          <cell r="AD227">
            <v>0.73333333333333295</v>
          </cell>
          <cell r="AE227">
            <v>22</v>
          </cell>
          <cell r="AF227">
            <v>1</v>
          </cell>
          <cell r="AG227">
            <v>1240</v>
          </cell>
          <cell r="AI227">
            <v>180</v>
          </cell>
          <cell r="AK227">
            <v>0.36666666666666597</v>
          </cell>
          <cell r="AL227">
            <v>22</v>
          </cell>
        </row>
        <row r="228">
          <cell r="A228" t="str">
            <v>SRTD5_B</v>
          </cell>
          <cell r="B228" t="str">
            <v>SRTD</v>
          </cell>
          <cell r="C228" t="str">
            <v>MEADOWVIEW - VALLEY HI</v>
          </cell>
          <cell r="D228">
            <v>3</v>
          </cell>
          <cell r="E228">
            <v>376</v>
          </cell>
          <cell r="F228">
            <v>436</v>
          </cell>
          <cell r="G228">
            <v>80</v>
          </cell>
          <cell r="H228">
            <v>60</v>
          </cell>
          <cell r="I228">
            <v>1.1000000000000001</v>
          </cell>
          <cell r="J228">
            <v>22</v>
          </cell>
          <cell r="K228">
            <v>6</v>
          </cell>
          <cell r="L228">
            <v>556</v>
          </cell>
          <cell r="M228">
            <v>616</v>
          </cell>
          <cell r="N228">
            <v>60</v>
          </cell>
          <cell r="O228">
            <v>60</v>
          </cell>
          <cell r="P228">
            <v>2.2000000000000002</v>
          </cell>
          <cell r="Q228">
            <v>22</v>
          </cell>
          <cell r="R228">
            <v>3</v>
          </cell>
          <cell r="S228">
            <v>916</v>
          </cell>
          <cell r="T228">
            <v>976</v>
          </cell>
          <cell r="U228">
            <v>60</v>
          </cell>
          <cell r="V228">
            <v>60</v>
          </cell>
          <cell r="W228">
            <v>1.1000000000000001</v>
          </cell>
          <cell r="X228">
            <v>22</v>
          </cell>
          <cell r="Y228">
            <v>2</v>
          </cell>
          <cell r="Z228">
            <v>1096</v>
          </cell>
          <cell r="AA228">
            <v>1156</v>
          </cell>
          <cell r="AB228">
            <v>60</v>
          </cell>
          <cell r="AC228">
            <v>60</v>
          </cell>
          <cell r="AD228">
            <v>0.73333333333333295</v>
          </cell>
          <cell r="AE228">
            <v>22</v>
          </cell>
          <cell r="AF228">
            <v>1</v>
          </cell>
          <cell r="AG228">
            <v>1216</v>
          </cell>
          <cell r="AI228">
            <v>180</v>
          </cell>
          <cell r="AK228">
            <v>0.36666666666666597</v>
          </cell>
          <cell r="AL228">
            <v>22</v>
          </cell>
        </row>
        <row r="229">
          <cell r="A229" t="str">
            <v>SRTD61_A</v>
          </cell>
          <cell r="B229" t="str">
            <v>SRTD</v>
          </cell>
          <cell r="C229" t="str">
            <v>FRUITRIDGE</v>
          </cell>
          <cell r="D229">
            <v>4</v>
          </cell>
          <cell r="E229">
            <v>345</v>
          </cell>
          <cell r="F229">
            <v>405</v>
          </cell>
          <cell r="G229">
            <v>60</v>
          </cell>
          <cell r="H229">
            <v>60</v>
          </cell>
          <cell r="I229">
            <v>2.7333333333333298</v>
          </cell>
          <cell r="J229">
            <v>41</v>
          </cell>
          <cell r="K229">
            <v>6</v>
          </cell>
          <cell r="L229">
            <v>585</v>
          </cell>
          <cell r="M229">
            <v>645</v>
          </cell>
          <cell r="N229">
            <v>60</v>
          </cell>
          <cell r="O229">
            <v>60</v>
          </cell>
          <cell r="P229">
            <v>4.0999999999999996</v>
          </cell>
          <cell r="Q229">
            <v>41</v>
          </cell>
          <cell r="R229">
            <v>3</v>
          </cell>
          <cell r="S229">
            <v>945</v>
          </cell>
          <cell r="T229">
            <v>1005</v>
          </cell>
          <cell r="U229">
            <v>60</v>
          </cell>
          <cell r="V229">
            <v>60</v>
          </cell>
          <cell r="W229">
            <v>2.0499999999999998</v>
          </cell>
          <cell r="X229">
            <v>41</v>
          </cell>
          <cell r="Y229">
            <v>2</v>
          </cell>
          <cell r="Z229">
            <v>1125</v>
          </cell>
          <cell r="AA229">
            <v>1185</v>
          </cell>
          <cell r="AB229">
            <v>60</v>
          </cell>
          <cell r="AC229">
            <v>60</v>
          </cell>
          <cell r="AD229">
            <v>1.36666666666666</v>
          </cell>
          <cell r="AE229">
            <v>41</v>
          </cell>
        </row>
        <row r="230">
          <cell r="A230" t="str">
            <v>SRTD61_B</v>
          </cell>
          <cell r="B230" t="str">
            <v>SRTD</v>
          </cell>
          <cell r="C230" t="str">
            <v>FRUITRIDGE</v>
          </cell>
          <cell r="D230">
            <v>4</v>
          </cell>
          <cell r="E230">
            <v>344</v>
          </cell>
          <cell r="F230">
            <v>404</v>
          </cell>
          <cell r="G230">
            <v>60</v>
          </cell>
          <cell r="H230">
            <v>60</v>
          </cell>
          <cell r="I230">
            <v>3.1333333333333302</v>
          </cell>
          <cell r="J230">
            <v>47</v>
          </cell>
          <cell r="K230">
            <v>6</v>
          </cell>
          <cell r="L230">
            <v>584</v>
          </cell>
          <cell r="M230">
            <v>644</v>
          </cell>
          <cell r="N230">
            <v>60</v>
          </cell>
          <cell r="O230">
            <v>60</v>
          </cell>
          <cell r="P230">
            <v>4.7</v>
          </cell>
          <cell r="Q230">
            <v>47</v>
          </cell>
          <cell r="R230">
            <v>3</v>
          </cell>
          <cell r="S230">
            <v>944</v>
          </cell>
          <cell r="T230">
            <v>1004</v>
          </cell>
          <cell r="U230">
            <v>60</v>
          </cell>
          <cell r="V230">
            <v>60</v>
          </cell>
          <cell r="W230">
            <v>2.35</v>
          </cell>
          <cell r="X230">
            <v>47</v>
          </cell>
          <cell r="Y230">
            <v>2</v>
          </cell>
          <cell r="Z230">
            <v>1124</v>
          </cell>
          <cell r="AA230">
            <v>1184</v>
          </cell>
          <cell r="AB230">
            <v>60</v>
          </cell>
          <cell r="AC230">
            <v>60</v>
          </cell>
          <cell r="AD230">
            <v>1.56666666666666</v>
          </cell>
          <cell r="AE230">
            <v>47</v>
          </cell>
          <cell r="AF230">
            <v>1</v>
          </cell>
          <cell r="AG230">
            <v>1244</v>
          </cell>
          <cell r="AI230">
            <v>180</v>
          </cell>
          <cell r="AK230">
            <v>0.78333333333333299</v>
          </cell>
          <cell r="AL230">
            <v>47</v>
          </cell>
        </row>
        <row r="231">
          <cell r="A231" t="str">
            <v>SRTD62_A</v>
          </cell>
          <cell r="B231" t="str">
            <v>SRTD</v>
          </cell>
          <cell r="C231" t="str">
            <v>FREEPORT</v>
          </cell>
          <cell r="D231">
            <v>7</v>
          </cell>
          <cell r="E231">
            <v>341</v>
          </cell>
          <cell r="F231">
            <v>371</v>
          </cell>
          <cell r="G231">
            <v>34.285714285714199</v>
          </cell>
          <cell r="H231">
            <v>30</v>
          </cell>
          <cell r="I231">
            <v>5.7166666666666597</v>
          </cell>
          <cell r="J231">
            <v>49</v>
          </cell>
          <cell r="K231">
            <v>12</v>
          </cell>
          <cell r="L231">
            <v>551</v>
          </cell>
          <cell r="M231">
            <v>581</v>
          </cell>
          <cell r="N231">
            <v>30</v>
          </cell>
          <cell r="O231">
            <v>30</v>
          </cell>
          <cell r="P231">
            <v>9.8000000000000007</v>
          </cell>
          <cell r="Q231">
            <v>49</v>
          </cell>
          <cell r="R231">
            <v>6</v>
          </cell>
          <cell r="S231">
            <v>911</v>
          </cell>
          <cell r="T231">
            <v>941</v>
          </cell>
          <cell r="U231">
            <v>30</v>
          </cell>
          <cell r="V231">
            <v>30</v>
          </cell>
          <cell r="W231">
            <v>4.9000000000000004</v>
          </cell>
          <cell r="X231">
            <v>49</v>
          </cell>
          <cell r="Y231">
            <v>4</v>
          </cell>
          <cell r="Z231">
            <v>1091</v>
          </cell>
          <cell r="AA231">
            <v>1121</v>
          </cell>
          <cell r="AB231">
            <v>30</v>
          </cell>
          <cell r="AC231">
            <v>30</v>
          </cell>
          <cell r="AD231">
            <v>3.2666666666666599</v>
          </cell>
          <cell r="AE231">
            <v>49</v>
          </cell>
          <cell r="AF231">
            <v>2</v>
          </cell>
          <cell r="AG231">
            <v>1211</v>
          </cell>
          <cell r="AH231">
            <v>1241</v>
          </cell>
          <cell r="AI231">
            <v>90</v>
          </cell>
          <cell r="AJ231">
            <v>30</v>
          </cell>
          <cell r="AK231">
            <v>1.63333333333333</v>
          </cell>
          <cell r="AL231">
            <v>49</v>
          </cell>
        </row>
        <row r="232">
          <cell r="A232" t="str">
            <v>SRTD62_B</v>
          </cell>
          <cell r="B232" t="str">
            <v>SRTD</v>
          </cell>
          <cell r="C232" t="str">
            <v>FREEPORT</v>
          </cell>
          <cell r="D232">
            <v>5</v>
          </cell>
          <cell r="E232">
            <v>400</v>
          </cell>
          <cell r="F232">
            <v>430</v>
          </cell>
          <cell r="G232">
            <v>48</v>
          </cell>
          <cell r="H232">
            <v>30</v>
          </cell>
          <cell r="I232">
            <v>4</v>
          </cell>
          <cell r="J232">
            <v>48</v>
          </cell>
          <cell r="K232">
            <v>12</v>
          </cell>
          <cell r="L232">
            <v>550</v>
          </cell>
          <cell r="M232">
            <v>580</v>
          </cell>
          <cell r="N232">
            <v>30</v>
          </cell>
          <cell r="O232">
            <v>30</v>
          </cell>
          <cell r="P232">
            <v>9.6</v>
          </cell>
          <cell r="Q232">
            <v>48</v>
          </cell>
          <cell r="R232">
            <v>6</v>
          </cell>
          <cell r="S232">
            <v>910</v>
          </cell>
          <cell r="T232">
            <v>940</v>
          </cell>
          <cell r="U232">
            <v>30</v>
          </cell>
          <cell r="V232">
            <v>30</v>
          </cell>
          <cell r="W232">
            <v>4.8</v>
          </cell>
          <cell r="X232">
            <v>48</v>
          </cell>
          <cell r="Y232">
            <v>4</v>
          </cell>
          <cell r="Z232">
            <v>1090</v>
          </cell>
          <cell r="AA232">
            <v>1120</v>
          </cell>
          <cell r="AB232">
            <v>30</v>
          </cell>
          <cell r="AC232">
            <v>30</v>
          </cell>
          <cell r="AD232">
            <v>3.2</v>
          </cell>
          <cell r="AE232">
            <v>48</v>
          </cell>
          <cell r="AF232">
            <v>2</v>
          </cell>
          <cell r="AG232">
            <v>1210</v>
          </cell>
          <cell r="AH232">
            <v>1240</v>
          </cell>
          <cell r="AI232">
            <v>90</v>
          </cell>
          <cell r="AJ232">
            <v>30</v>
          </cell>
          <cell r="AK232">
            <v>1.6</v>
          </cell>
          <cell r="AL232">
            <v>48</v>
          </cell>
        </row>
        <row r="233">
          <cell r="A233" t="str">
            <v>SRTD65_A</v>
          </cell>
          <cell r="B233" t="str">
            <v>SRTD</v>
          </cell>
          <cell r="C233" t="str">
            <v>FRANKLIN - UNIV/65TH</v>
          </cell>
          <cell r="D233">
            <v>3</v>
          </cell>
          <cell r="E233">
            <v>379</v>
          </cell>
          <cell r="F233">
            <v>439</v>
          </cell>
          <cell r="G233">
            <v>80</v>
          </cell>
          <cell r="H233">
            <v>60</v>
          </cell>
          <cell r="I233">
            <v>2.15</v>
          </cell>
          <cell r="J233">
            <v>43</v>
          </cell>
          <cell r="K233">
            <v>6</v>
          </cell>
          <cell r="L233">
            <v>559</v>
          </cell>
          <cell r="M233">
            <v>619</v>
          </cell>
          <cell r="N233">
            <v>60</v>
          </cell>
          <cell r="O233">
            <v>60</v>
          </cell>
          <cell r="P233">
            <v>4.3</v>
          </cell>
          <cell r="Q233">
            <v>43</v>
          </cell>
          <cell r="R233">
            <v>3</v>
          </cell>
          <cell r="S233">
            <v>919</v>
          </cell>
          <cell r="T233">
            <v>979</v>
          </cell>
          <cell r="U233">
            <v>60</v>
          </cell>
          <cell r="V233">
            <v>60</v>
          </cell>
          <cell r="W233">
            <v>2.15</v>
          </cell>
          <cell r="X233">
            <v>43</v>
          </cell>
          <cell r="Y233">
            <v>2</v>
          </cell>
          <cell r="Z233">
            <v>1099</v>
          </cell>
          <cell r="AA233">
            <v>1159</v>
          </cell>
          <cell r="AB233">
            <v>60</v>
          </cell>
          <cell r="AC233">
            <v>60</v>
          </cell>
          <cell r="AD233">
            <v>1.43333333333333</v>
          </cell>
          <cell r="AE233">
            <v>43</v>
          </cell>
        </row>
        <row r="234">
          <cell r="A234" t="str">
            <v>SRTD65_B</v>
          </cell>
          <cell r="B234" t="str">
            <v>SRTD</v>
          </cell>
          <cell r="C234" t="str">
            <v>FRANKLIN - UNIV/65TH</v>
          </cell>
          <cell r="D234">
            <v>3</v>
          </cell>
          <cell r="E234">
            <v>374</v>
          </cell>
          <cell r="F234">
            <v>434</v>
          </cell>
          <cell r="G234">
            <v>80</v>
          </cell>
          <cell r="H234">
            <v>60</v>
          </cell>
          <cell r="I234">
            <v>2.15</v>
          </cell>
          <cell r="J234">
            <v>43</v>
          </cell>
          <cell r="K234">
            <v>6</v>
          </cell>
          <cell r="L234">
            <v>554</v>
          </cell>
          <cell r="M234">
            <v>614</v>
          </cell>
          <cell r="N234">
            <v>60</v>
          </cell>
          <cell r="O234">
            <v>60</v>
          </cell>
          <cell r="P234">
            <v>4.3</v>
          </cell>
          <cell r="Q234">
            <v>43</v>
          </cell>
          <cell r="R234">
            <v>3</v>
          </cell>
          <cell r="S234">
            <v>914</v>
          </cell>
          <cell r="T234">
            <v>974</v>
          </cell>
          <cell r="U234">
            <v>60</v>
          </cell>
          <cell r="V234">
            <v>60</v>
          </cell>
          <cell r="W234">
            <v>2.15</v>
          </cell>
          <cell r="X234">
            <v>43</v>
          </cell>
          <cell r="Y234">
            <v>2</v>
          </cell>
          <cell r="Z234">
            <v>1094</v>
          </cell>
          <cell r="AA234">
            <v>1154</v>
          </cell>
          <cell r="AB234">
            <v>60</v>
          </cell>
          <cell r="AC234">
            <v>60</v>
          </cell>
          <cell r="AD234">
            <v>1.43333333333333</v>
          </cell>
          <cell r="AE234">
            <v>43</v>
          </cell>
        </row>
        <row r="235">
          <cell r="A235" t="str">
            <v>SRTD67_A</v>
          </cell>
          <cell r="B235" t="str">
            <v>SRTD</v>
          </cell>
          <cell r="C235" t="str">
            <v>FRANKLIN</v>
          </cell>
          <cell r="D235">
            <v>8</v>
          </cell>
          <cell r="E235">
            <v>312</v>
          </cell>
          <cell r="F235">
            <v>342</v>
          </cell>
          <cell r="G235">
            <v>30</v>
          </cell>
          <cell r="H235">
            <v>30</v>
          </cell>
          <cell r="I235">
            <v>6.93333333333333</v>
          </cell>
          <cell r="J235">
            <v>52</v>
          </cell>
          <cell r="K235">
            <v>12</v>
          </cell>
          <cell r="L235">
            <v>552</v>
          </cell>
          <cell r="M235">
            <v>582</v>
          </cell>
          <cell r="N235">
            <v>30</v>
          </cell>
          <cell r="O235">
            <v>30</v>
          </cell>
          <cell r="P235">
            <v>10.4</v>
          </cell>
          <cell r="Q235">
            <v>52</v>
          </cell>
          <cell r="R235">
            <v>6</v>
          </cell>
          <cell r="S235">
            <v>912</v>
          </cell>
          <cell r="T235">
            <v>942</v>
          </cell>
          <cell r="U235">
            <v>30</v>
          </cell>
          <cell r="V235">
            <v>30</v>
          </cell>
          <cell r="W235">
            <v>5.2</v>
          </cell>
          <cell r="X235">
            <v>52</v>
          </cell>
          <cell r="Y235">
            <v>2</v>
          </cell>
          <cell r="Z235">
            <v>1092</v>
          </cell>
          <cell r="AA235">
            <v>1141</v>
          </cell>
          <cell r="AB235">
            <v>60</v>
          </cell>
          <cell r="AC235">
            <v>49</v>
          </cell>
          <cell r="AD235">
            <v>1.85</v>
          </cell>
          <cell r="AE235">
            <v>55.5</v>
          </cell>
          <cell r="AF235">
            <v>2</v>
          </cell>
          <cell r="AG235">
            <v>1201</v>
          </cell>
          <cell r="AH235">
            <v>1261</v>
          </cell>
          <cell r="AI235">
            <v>90</v>
          </cell>
          <cell r="AJ235">
            <v>60</v>
          </cell>
          <cell r="AK235">
            <v>1.9666666666666599</v>
          </cell>
          <cell r="AL235">
            <v>59</v>
          </cell>
        </row>
        <row r="236">
          <cell r="A236" t="str">
            <v>SRTD67_B</v>
          </cell>
          <cell r="B236" t="str">
            <v>SRTD</v>
          </cell>
          <cell r="C236" t="str">
            <v>FRANKLIN</v>
          </cell>
          <cell r="D236">
            <v>6</v>
          </cell>
          <cell r="E236">
            <v>375</v>
          </cell>
          <cell r="F236">
            <v>405</v>
          </cell>
          <cell r="G236">
            <v>40</v>
          </cell>
          <cell r="H236">
            <v>30</v>
          </cell>
          <cell r="I236">
            <v>5.3</v>
          </cell>
          <cell r="J236">
            <v>53</v>
          </cell>
          <cell r="K236">
            <v>12</v>
          </cell>
          <cell r="L236">
            <v>555</v>
          </cell>
          <cell r="M236">
            <v>585</v>
          </cell>
          <cell r="N236">
            <v>30</v>
          </cell>
          <cell r="O236">
            <v>30</v>
          </cell>
          <cell r="P236">
            <v>10.6</v>
          </cell>
          <cell r="Q236">
            <v>53</v>
          </cell>
          <cell r="R236">
            <v>6</v>
          </cell>
          <cell r="S236">
            <v>915</v>
          </cell>
          <cell r="T236">
            <v>945</v>
          </cell>
          <cell r="U236">
            <v>30</v>
          </cell>
          <cell r="V236">
            <v>30</v>
          </cell>
          <cell r="W236">
            <v>5.3</v>
          </cell>
          <cell r="X236">
            <v>53</v>
          </cell>
          <cell r="Y236">
            <v>2</v>
          </cell>
          <cell r="Z236">
            <v>1100</v>
          </cell>
          <cell r="AA236">
            <v>1160</v>
          </cell>
          <cell r="AB236">
            <v>60</v>
          </cell>
          <cell r="AC236">
            <v>60</v>
          </cell>
          <cell r="AD236">
            <v>2</v>
          </cell>
          <cell r="AE236">
            <v>60</v>
          </cell>
          <cell r="AF236">
            <v>2</v>
          </cell>
          <cell r="AG236">
            <v>1220</v>
          </cell>
          <cell r="AH236">
            <v>1280</v>
          </cell>
          <cell r="AI236">
            <v>90</v>
          </cell>
          <cell r="AJ236">
            <v>60</v>
          </cell>
          <cell r="AK236">
            <v>2</v>
          </cell>
          <cell r="AL236">
            <v>60</v>
          </cell>
        </row>
        <row r="237">
          <cell r="A237" t="str">
            <v>SRTD68_A</v>
          </cell>
          <cell r="B237" t="str">
            <v>SRTD</v>
          </cell>
          <cell r="C237" t="str">
            <v>44TH ST</v>
          </cell>
          <cell r="D237">
            <v>9</v>
          </cell>
          <cell r="E237">
            <v>324</v>
          </cell>
          <cell r="F237">
            <v>354</v>
          </cell>
          <cell r="G237">
            <v>26.6666666666666</v>
          </cell>
          <cell r="H237">
            <v>30</v>
          </cell>
          <cell r="I237">
            <v>7.7333333333333298</v>
          </cell>
          <cell r="J237">
            <v>55</v>
          </cell>
          <cell r="K237">
            <v>12</v>
          </cell>
          <cell r="L237">
            <v>564</v>
          </cell>
          <cell r="M237">
            <v>594</v>
          </cell>
          <cell r="N237">
            <v>30</v>
          </cell>
          <cell r="O237">
            <v>30</v>
          </cell>
          <cell r="P237">
            <v>11</v>
          </cell>
          <cell r="Q237">
            <v>55</v>
          </cell>
          <cell r="R237">
            <v>6</v>
          </cell>
          <cell r="S237">
            <v>924</v>
          </cell>
          <cell r="T237">
            <v>954</v>
          </cell>
          <cell r="U237">
            <v>30</v>
          </cell>
          <cell r="V237">
            <v>30</v>
          </cell>
          <cell r="W237">
            <v>5.5</v>
          </cell>
          <cell r="X237">
            <v>55</v>
          </cell>
          <cell r="Y237">
            <v>2</v>
          </cell>
          <cell r="Z237">
            <v>1108</v>
          </cell>
          <cell r="AA237">
            <v>1168</v>
          </cell>
          <cell r="AB237">
            <v>60</v>
          </cell>
          <cell r="AC237">
            <v>60</v>
          </cell>
          <cell r="AD237">
            <v>2.0666666666666602</v>
          </cell>
          <cell r="AE237">
            <v>62</v>
          </cell>
          <cell r="AF237">
            <v>1</v>
          </cell>
          <cell r="AG237">
            <v>1228</v>
          </cell>
          <cell r="AI237">
            <v>180</v>
          </cell>
          <cell r="AK237">
            <v>1.0333333333333301</v>
          </cell>
          <cell r="AL237">
            <v>62</v>
          </cell>
        </row>
        <row r="238">
          <cell r="A238" t="str">
            <v>SRTD68_B</v>
          </cell>
          <cell r="B238" t="str">
            <v>SRTD</v>
          </cell>
          <cell r="C238" t="str">
            <v>44TH ST</v>
          </cell>
          <cell r="D238">
            <v>6</v>
          </cell>
          <cell r="E238">
            <v>360</v>
          </cell>
          <cell r="F238">
            <v>390</v>
          </cell>
          <cell r="G238">
            <v>40</v>
          </cell>
          <cell r="H238">
            <v>30</v>
          </cell>
          <cell r="I238">
            <v>5.0999999999999996</v>
          </cell>
          <cell r="J238">
            <v>51</v>
          </cell>
          <cell r="K238">
            <v>12</v>
          </cell>
          <cell r="L238">
            <v>540</v>
          </cell>
          <cell r="M238">
            <v>570</v>
          </cell>
          <cell r="N238">
            <v>30</v>
          </cell>
          <cell r="O238">
            <v>30</v>
          </cell>
          <cell r="P238">
            <v>10.199999999999999</v>
          </cell>
          <cell r="Q238">
            <v>51</v>
          </cell>
          <cell r="R238">
            <v>6</v>
          </cell>
          <cell r="S238">
            <v>900</v>
          </cell>
          <cell r="T238">
            <v>930</v>
          </cell>
          <cell r="U238">
            <v>30</v>
          </cell>
          <cell r="V238">
            <v>30</v>
          </cell>
          <cell r="W238">
            <v>5.0999999999999996</v>
          </cell>
          <cell r="X238">
            <v>51</v>
          </cell>
          <cell r="Y238">
            <v>3</v>
          </cell>
          <cell r="Z238">
            <v>1080</v>
          </cell>
          <cell r="AA238">
            <v>1130</v>
          </cell>
          <cell r="AB238">
            <v>40</v>
          </cell>
          <cell r="AC238">
            <v>50</v>
          </cell>
          <cell r="AD238">
            <v>2.8166666666666602</v>
          </cell>
          <cell r="AE238">
            <v>56.3333333333333</v>
          </cell>
          <cell r="AF238">
            <v>2</v>
          </cell>
          <cell r="AG238">
            <v>1250</v>
          </cell>
          <cell r="AH238">
            <v>1310</v>
          </cell>
          <cell r="AI238">
            <v>90</v>
          </cell>
          <cell r="AJ238">
            <v>60</v>
          </cell>
          <cell r="AK238">
            <v>1.9666666666666599</v>
          </cell>
          <cell r="AL238">
            <v>59</v>
          </cell>
        </row>
        <row r="239">
          <cell r="A239" t="str">
            <v>SRTD6_A</v>
          </cell>
          <cell r="B239" t="str">
            <v>SRTD</v>
          </cell>
          <cell r="C239" t="str">
            <v>LAND PARK</v>
          </cell>
          <cell r="D239">
            <v>3</v>
          </cell>
          <cell r="E239">
            <v>373</v>
          </cell>
          <cell r="F239">
            <v>433</v>
          </cell>
          <cell r="G239">
            <v>80</v>
          </cell>
          <cell r="H239">
            <v>60</v>
          </cell>
          <cell r="I239">
            <v>2.0499999999999998</v>
          </cell>
          <cell r="J239">
            <v>41</v>
          </cell>
          <cell r="K239">
            <v>6</v>
          </cell>
          <cell r="L239">
            <v>553</v>
          </cell>
          <cell r="M239">
            <v>613</v>
          </cell>
          <cell r="N239">
            <v>60</v>
          </cell>
          <cell r="O239">
            <v>60</v>
          </cell>
          <cell r="P239">
            <v>4.0999999999999996</v>
          </cell>
          <cell r="Q239">
            <v>41</v>
          </cell>
          <cell r="R239">
            <v>3</v>
          </cell>
          <cell r="S239">
            <v>913</v>
          </cell>
          <cell r="T239">
            <v>973</v>
          </cell>
          <cell r="U239">
            <v>60</v>
          </cell>
          <cell r="V239">
            <v>60</v>
          </cell>
          <cell r="W239">
            <v>2.0499999999999998</v>
          </cell>
          <cell r="X239">
            <v>41</v>
          </cell>
          <cell r="Y239">
            <v>2</v>
          </cell>
          <cell r="Z239">
            <v>1093</v>
          </cell>
          <cell r="AA239">
            <v>1153</v>
          </cell>
          <cell r="AB239">
            <v>60</v>
          </cell>
          <cell r="AC239">
            <v>60</v>
          </cell>
          <cell r="AD239">
            <v>1.36666666666666</v>
          </cell>
          <cell r="AE239">
            <v>41</v>
          </cell>
        </row>
        <row r="240">
          <cell r="A240" t="str">
            <v>SRTD6_B</v>
          </cell>
          <cell r="B240" t="str">
            <v>SRTD</v>
          </cell>
          <cell r="C240" t="str">
            <v>LAND PARK</v>
          </cell>
          <cell r="D240">
            <v>2</v>
          </cell>
          <cell r="E240">
            <v>427</v>
          </cell>
          <cell r="F240">
            <v>487</v>
          </cell>
          <cell r="G240">
            <v>120</v>
          </cell>
          <cell r="H240">
            <v>60</v>
          </cell>
          <cell r="I240">
            <v>1.06666666666666</v>
          </cell>
          <cell r="J240">
            <v>32</v>
          </cell>
          <cell r="K240">
            <v>6</v>
          </cell>
          <cell r="L240">
            <v>547</v>
          </cell>
          <cell r="M240">
            <v>607</v>
          </cell>
          <cell r="N240">
            <v>60</v>
          </cell>
          <cell r="O240">
            <v>60</v>
          </cell>
          <cell r="P240">
            <v>3.8</v>
          </cell>
          <cell r="Q240">
            <v>38</v>
          </cell>
          <cell r="R240">
            <v>3</v>
          </cell>
          <cell r="S240">
            <v>907</v>
          </cell>
          <cell r="T240">
            <v>967</v>
          </cell>
          <cell r="U240">
            <v>60</v>
          </cell>
          <cell r="V240">
            <v>60</v>
          </cell>
          <cell r="W240">
            <v>1.9</v>
          </cell>
          <cell r="X240">
            <v>38</v>
          </cell>
          <cell r="Y240">
            <v>2</v>
          </cell>
          <cell r="Z240">
            <v>1087</v>
          </cell>
          <cell r="AA240">
            <v>1147</v>
          </cell>
          <cell r="AB240">
            <v>60</v>
          </cell>
          <cell r="AC240">
            <v>60</v>
          </cell>
          <cell r="AD240">
            <v>1.2666666666666599</v>
          </cell>
          <cell r="AE240">
            <v>38</v>
          </cell>
        </row>
        <row r="241">
          <cell r="A241" t="str">
            <v>SRTD72_A</v>
          </cell>
          <cell r="B241" t="str">
            <v>SRTD</v>
          </cell>
          <cell r="C241" t="str">
            <v>ROSEMONT - LINCOLN VILLAGE</v>
          </cell>
          <cell r="D241">
            <v>9</v>
          </cell>
          <cell r="E241">
            <v>348</v>
          </cell>
          <cell r="F241">
            <v>378</v>
          </cell>
          <cell r="G241">
            <v>26.6666666666666</v>
          </cell>
          <cell r="H241">
            <v>30</v>
          </cell>
          <cell r="I241">
            <v>4.1333333333333302</v>
          </cell>
          <cell r="J241">
            <v>28</v>
          </cell>
          <cell r="K241">
            <v>12</v>
          </cell>
          <cell r="L241">
            <v>558</v>
          </cell>
          <cell r="M241">
            <v>588</v>
          </cell>
          <cell r="N241">
            <v>30</v>
          </cell>
          <cell r="O241">
            <v>30</v>
          </cell>
          <cell r="P241">
            <v>5.6</v>
          </cell>
          <cell r="Q241">
            <v>28</v>
          </cell>
          <cell r="R241">
            <v>6</v>
          </cell>
          <cell r="S241">
            <v>918</v>
          </cell>
          <cell r="T241">
            <v>948</v>
          </cell>
          <cell r="U241">
            <v>30</v>
          </cell>
          <cell r="V241">
            <v>30</v>
          </cell>
          <cell r="W241">
            <v>2.8</v>
          </cell>
          <cell r="X241">
            <v>28</v>
          </cell>
          <cell r="Y241">
            <v>3</v>
          </cell>
          <cell r="Z241">
            <v>1098</v>
          </cell>
          <cell r="AA241">
            <v>1128</v>
          </cell>
          <cell r="AB241">
            <v>40</v>
          </cell>
          <cell r="AC241">
            <v>30</v>
          </cell>
          <cell r="AD241">
            <v>1.38333333333333</v>
          </cell>
          <cell r="AE241">
            <v>27.6666666666666</v>
          </cell>
          <cell r="AF241">
            <v>1</v>
          </cell>
          <cell r="AG241">
            <v>1257</v>
          </cell>
          <cell r="AI241">
            <v>180</v>
          </cell>
          <cell r="AK241">
            <v>0.45</v>
          </cell>
          <cell r="AL241">
            <v>27</v>
          </cell>
        </row>
        <row r="242">
          <cell r="A242" t="str">
            <v>SRTD72_B</v>
          </cell>
          <cell r="B242" t="str">
            <v>SRTD</v>
          </cell>
          <cell r="C242" t="str">
            <v>ROSEMONT - LINCOLN VILLAGE</v>
          </cell>
          <cell r="D242">
            <v>7</v>
          </cell>
          <cell r="E242">
            <v>342</v>
          </cell>
          <cell r="F242">
            <v>372</v>
          </cell>
          <cell r="G242">
            <v>34.285714285714199</v>
          </cell>
          <cell r="H242">
            <v>30</v>
          </cell>
          <cell r="I242">
            <v>3.3833333333333302</v>
          </cell>
          <cell r="J242">
            <v>29</v>
          </cell>
          <cell r="K242">
            <v>13</v>
          </cell>
          <cell r="L242">
            <v>552</v>
          </cell>
          <cell r="M242">
            <v>582</v>
          </cell>
          <cell r="N242">
            <v>27.692307692307601</v>
          </cell>
          <cell r="O242">
            <v>30</v>
          </cell>
          <cell r="P242">
            <v>6.15</v>
          </cell>
          <cell r="Q242">
            <v>29</v>
          </cell>
          <cell r="R242">
            <v>7</v>
          </cell>
          <cell r="S242">
            <v>912</v>
          </cell>
          <cell r="T242">
            <v>913</v>
          </cell>
          <cell r="U242">
            <v>25.714285714285701</v>
          </cell>
          <cell r="V242">
            <v>1</v>
          </cell>
          <cell r="W242">
            <v>3.25</v>
          </cell>
          <cell r="X242">
            <v>29</v>
          </cell>
          <cell r="Y242">
            <v>3</v>
          </cell>
          <cell r="Z242">
            <v>1092</v>
          </cell>
          <cell r="AA242">
            <v>1122</v>
          </cell>
          <cell r="AB242">
            <v>40</v>
          </cell>
          <cell r="AC242">
            <v>30</v>
          </cell>
          <cell r="AD242">
            <v>1.45</v>
          </cell>
          <cell r="AE242">
            <v>29</v>
          </cell>
          <cell r="AF242">
            <v>2</v>
          </cell>
          <cell r="AG242">
            <v>1225</v>
          </cell>
          <cell r="AH242">
            <v>1285</v>
          </cell>
          <cell r="AI242">
            <v>90</v>
          </cell>
          <cell r="AJ242">
            <v>60</v>
          </cell>
          <cell r="AK242">
            <v>0.96666666666666601</v>
          </cell>
          <cell r="AL242">
            <v>29</v>
          </cell>
        </row>
        <row r="243">
          <cell r="A243" t="str">
            <v>SRTD74_A</v>
          </cell>
          <cell r="B243" t="str">
            <v>SRTD</v>
          </cell>
          <cell r="C243" t="str">
            <v>INTERNATIONAL</v>
          </cell>
          <cell r="D243">
            <v>3</v>
          </cell>
          <cell r="E243">
            <v>398</v>
          </cell>
          <cell r="F243">
            <v>457</v>
          </cell>
          <cell r="G243">
            <v>80</v>
          </cell>
          <cell r="H243">
            <v>59</v>
          </cell>
          <cell r="I243">
            <v>1.11666666666666</v>
          </cell>
          <cell r="J243">
            <v>22.3333333333333</v>
          </cell>
          <cell r="K243">
            <v>6</v>
          </cell>
          <cell r="L243">
            <v>577</v>
          </cell>
          <cell r="M243">
            <v>637</v>
          </cell>
          <cell r="N243">
            <v>60</v>
          </cell>
          <cell r="O243">
            <v>60</v>
          </cell>
          <cell r="P243">
            <v>2.2000000000000002</v>
          </cell>
          <cell r="Q243">
            <v>22</v>
          </cell>
          <cell r="R243">
            <v>3</v>
          </cell>
          <cell r="S243">
            <v>937</v>
          </cell>
          <cell r="T243">
            <v>997</v>
          </cell>
          <cell r="U243">
            <v>60</v>
          </cell>
          <cell r="V243">
            <v>60</v>
          </cell>
          <cell r="W243">
            <v>1.1000000000000001</v>
          </cell>
          <cell r="X243">
            <v>22</v>
          </cell>
          <cell r="Y243">
            <v>2</v>
          </cell>
          <cell r="Z243">
            <v>1117</v>
          </cell>
          <cell r="AA243">
            <v>1177</v>
          </cell>
          <cell r="AB243">
            <v>60</v>
          </cell>
          <cell r="AC243">
            <v>60</v>
          </cell>
          <cell r="AD243">
            <v>0.73333333333333295</v>
          </cell>
          <cell r="AE243">
            <v>22</v>
          </cell>
        </row>
        <row r="244">
          <cell r="A244" t="str">
            <v>SRTD74_B</v>
          </cell>
          <cell r="B244" t="str">
            <v>SRTD</v>
          </cell>
          <cell r="C244" t="str">
            <v>INTERNATIONAL</v>
          </cell>
          <cell r="D244">
            <v>3</v>
          </cell>
          <cell r="E244">
            <v>367</v>
          </cell>
          <cell r="F244">
            <v>427</v>
          </cell>
          <cell r="G244">
            <v>80</v>
          </cell>
          <cell r="H244">
            <v>60</v>
          </cell>
          <cell r="I244">
            <v>1.1000000000000001</v>
          </cell>
          <cell r="J244">
            <v>22</v>
          </cell>
          <cell r="K244">
            <v>6</v>
          </cell>
          <cell r="L244">
            <v>547</v>
          </cell>
          <cell r="M244">
            <v>607</v>
          </cell>
          <cell r="N244">
            <v>60</v>
          </cell>
          <cell r="O244">
            <v>60</v>
          </cell>
          <cell r="P244">
            <v>2.2000000000000002</v>
          </cell>
          <cell r="Q244">
            <v>22</v>
          </cell>
          <cell r="R244">
            <v>3</v>
          </cell>
          <cell r="S244">
            <v>907</v>
          </cell>
          <cell r="T244">
            <v>967</v>
          </cell>
          <cell r="U244">
            <v>60</v>
          </cell>
          <cell r="V244">
            <v>60</v>
          </cell>
          <cell r="W244">
            <v>1.1000000000000001</v>
          </cell>
          <cell r="X244">
            <v>22</v>
          </cell>
          <cell r="Y244">
            <v>2</v>
          </cell>
          <cell r="Z244">
            <v>1087</v>
          </cell>
          <cell r="AA244">
            <v>1147</v>
          </cell>
          <cell r="AB244">
            <v>60</v>
          </cell>
          <cell r="AC244">
            <v>60</v>
          </cell>
          <cell r="AD244">
            <v>0.73333333333333295</v>
          </cell>
          <cell r="AE244">
            <v>22</v>
          </cell>
          <cell r="AF244">
            <v>1</v>
          </cell>
          <cell r="AG244">
            <v>1207</v>
          </cell>
          <cell r="AI244">
            <v>180</v>
          </cell>
          <cell r="AK244">
            <v>0.36666666666666597</v>
          </cell>
          <cell r="AL244">
            <v>22</v>
          </cell>
        </row>
        <row r="245">
          <cell r="A245" t="str">
            <v>SRTD75_A</v>
          </cell>
          <cell r="B245" t="str">
            <v>SRTD</v>
          </cell>
          <cell r="C245" t="str">
            <v>MATHER FIELD</v>
          </cell>
          <cell r="D245">
            <v>3</v>
          </cell>
          <cell r="E245">
            <v>384</v>
          </cell>
          <cell r="F245">
            <v>444</v>
          </cell>
          <cell r="G245">
            <v>80</v>
          </cell>
          <cell r="H245">
            <v>60</v>
          </cell>
          <cell r="I245">
            <v>0.95</v>
          </cell>
          <cell r="J245">
            <v>19</v>
          </cell>
          <cell r="K245">
            <v>6</v>
          </cell>
          <cell r="L245">
            <v>564</v>
          </cell>
          <cell r="M245">
            <v>624</v>
          </cell>
          <cell r="N245">
            <v>60</v>
          </cell>
          <cell r="O245">
            <v>60</v>
          </cell>
          <cell r="P245">
            <v>1.9</v>
          </cell>
          <cell r="Q245">
            <v>19</v>
          </cell>
          <cell r="R245">
            <v>3</v>
          </cell>
          <cell r="S245">
            <v>924</v>
          </cell>
          <cell r="T245">
            <v>984</v>
          </cell>
          <cell r="U245">
            <v>60</v>
          </cell>
          <cell r="V245">
            <v>60</v>
          </cell>
          <cell r="W245">
            <v>0.95</v>
          </cell>
          <cell r="X245">
            <v>19</v>
          </cell>
          <cell r="Y245">
            <v>2</v>
          </cell>
          <cell r="Z245">
            <v>1104</v>
          </cell>
          <cell r="AA245">
            <v>1164</v>
          </cell>
          <cell r="AB245">
            <v>60</v>
          </cell>
          <cell r="AC245">
            <v>60</v>
          </cell>
          <cell r="AD245">
            <v>0.63333333333333297</v>
          </cell>
          <cell r="AE245">
            <v>19</v>
          </cell>
        </row>
        <row r="246">
          <cell r="A246" t="str">
            <v>SRTD7_A</v>
          </cell>
          <cell r="B246" t="str">
            <v>SRTD</v>
          </cell>
          <cell r="C246" t="str">
            <v>POCKET EXPRESS</v>
          </cell>
          <cell r="D246">
            <v>3</v>
          </cell>
          <cell r="E246">
            <v>369</v>
          </cell>
          <cell r="F246">
            <v>399</v>
          </cell>
          <cell r="G246">
            <v>80</v>
          </cell>
          <cell r="H246">
            <v>30</v>
          </cell>
          <cell r="I246">
            <v>1.8</v>
          </cell>
          <cell r="J246">
            <v>36</v>
          </cell>
        </row>
        <row r="247">
          <cell r="A247" t="str">
            <v>SRTD7_B</v>
          </cell>
          <cell r="B247" t="str">
            <v>SRTD</v>
          </cell>
          <cell r="C247" t="str">
            <v>POCKET EXPRESS</v>
          </cell>
          <cell r="R247">
            <v>3</v>
          </cell>
          <cell r="S247">
            <v>975</v>
          </cell>
          <cell r="T247">
            <v>1005</v>
          </cell>
          <cell r="U247">
            <v>60</v>
          </cell>
          <cell r="V247">
            <v>30</v>
          </cell>
          <cell r="W247">
            <v>1.6</v>
          </cell>
          <cell r="X247">
            <v>32</v>
          </cell>
        </row>
        <row r="248">
          <cell r="A248" t="str">
            <v>SRTD80_A</v>
          </cell>
          <cell r="B248" t="str">
            <v>SRTD</v>
          </cell>
          <cell r="C248" t="str">
            <v>WATT AVE - ELKHORN</v>
          </cell>
          <cell r="D248">
            <v>5</v>
          </cell>
          <cell r="E248">
            <v>347</v>
          </cell>
          <cell r="F248">
            <v>355</v>
          </cell>
          <cell r="G248">
            <v>48</v>
          </cell>
          <cell r="H248">
            <v>8</v>
          </cell>
          <cell r="I248">
            <v>4.86666666666666</v>
          </cell>
          <cell r="J248">
            <v>66.75</v>
          </cell>
          <cell r="K248">
            <v>6</v>
          </cell>
          <cell r="L248">
            <v>585</v>
          </cell>
          <cell r="M248">
            <v>643</v>
          </cell>
          <cell r="N248">
            <v>60</v>
          </cell>
          <cell r="O248">
            <v>58</v>
          </cell>
          <cell r="P248">
            <v>6.8</v>
          </cell>
          <cell r="Q248">
            <v>68</v>
          </cell>
          <cell r="R248">
            <v>3</v>
          </cell>
          <cell r="S248">
            <v>939</v>
          </cell>
          <cell r="T248">
            <v>999</v>
          </cell>
          <cell r="U248">
            <v>60</v>
          </cell>
          <cell r="V248">
            <v>60</v>
          </cell>
          <cell r="W248">
            <v>3.7166666666666601</v>
          </cell>
          <cell r="X248">
            <v>74.3333333333333</v>
          </cell>
          <cell r="Y248">
            <v>2</v>
          </cell>
          <cell r="Z248">
            <v>1117</v>
          </cell>
          <cell r="AA248">
            <v>1177</v>
          </cell>
          <cell r="AB248">
            <v>60</v>
          </cell>
          <cell r="AC248">
            <v>60</v>
          </cell>
          <cell r="AD248">
            <v>2.1666666666666599</v>
          </cell>
          <cell r="AE248">
            <v>65</v>
          </cell>
          <cell r="AF248">
            <v>2</v>
          </cell>
          <cell r="AG248">
            <v>1237</v>
          </cell>
          <cell r="AH248">
            <v>1297</v>
          </cell>
          <cell r="AI248">
            <v>90</v>
          </cell>
          <cell r="AJ248">
            <v>60</v>
          </cell>
          <cell r="AK248">
            <v>2.1666666666666599</v>
          </cell>
          <cell r="AL248">
            <v>65</v>
          </cell>
        </row>
        <row r="249">
          <cell r="A249" t="str">
            <v>SRTD80_B</v>
          </cell>
          <cell r="B249" t="str">
            <v>SRTD</v>
          </cell>
          <cell r="C249" t="str">
            <v>WATT AVE - ELKHORN</v>
          </cell>
          <cell r="D249">
            <v>4</v>
          </cell>
          <cell r="E249">
            <v>326</v>
          </cell>
          <cell r="F249">
            <v>383</v>
          </cell>
          <cell r="G249">
            <v>60</v>
          </cell>
          <cell r="H249">
            <v>57</v>
          </cell>
          <cell r="I249">
            <v>4.4166666666666599</v>
          </cell>
          <cell r="J249">
            <v>66.25</v>
          </cell>
          <cell r="K249">
            <v>6</v>
          </cell>
          <cell r="L249">
            <v>565</v>
          </cell>
          <cell r="M249">
            <v>625</v>
          </cell>
          <cell r="N249">
            <v>60</v>
          </cell>
          <cell r="O249">
            <v>60</v>
          </cell>
          <cell r="P249">
            <v>7</v>
          </cell>
          <cell r="Q249">
            <v>70</v>
          </cell>
          <cell r="R249">
            <v>3</v>
          </cell>
          <cell r="S249">
            <v>923</v>
          </cell>
          <cell r="T249">
            <v>984</v>
          </cell>
          <cell r="U249">
            <v>60</v>
          </cell>
          <cell r="V249">
            <v>61</v>
          </cell>
          <cell r="W249">
            <v>3.4</v>
          </cell>
          <cell r="X249">
            <v>68</v>
          </cell>
          <cell r="Y249">
            <v>2</v>
          </cell>
          <cell r="Z249">
            <v>1105</v>
          </cell>
          <cell r="AA249">
            <v>1167</v>
          </cell>
          <cell r="AB249">
            <v>60</v>
          </cell>
          <cell r="AC249">
            <v>62</v>
          </cell>
          <cell r="AD249">
            <v>2</v>
          </cell>
          <cell r="AE249">
            <v>60</v>
          </cell>
          <cell r="AF249">
            <v>2</v>
          </cell>
          <cell r="AG249">
            <v>1227</v>
          </cell>
          <cell r="AH249">
            <v>1287</v>
          </cell>
          <cell r="AI249">
            <v>90</v>
          </cell>
          <cell r="AJ249">
            <v>60</v>
          </cell>
          <cell r="AK249">
            <v>1.9</v>
          </cell>
          <cell r="AL249">
            <v>57</v>
          </cell>
        </row>
        <row r="250">
          <cell r="A250" t="str">
            <v>SRTD81_A</v>
          </cell>
          <cell r="B250" t="str">
            <v>SRTD</v>
          </cell>
          <cell r="C250" t="str">
            <v>FLORIN - 65TH ST</v>
          </cell>
          <cell r="D250">
            <v>17</v>
          </cell>
          <cell r="E250">
            <v>313</v>
          </cell>
          <cell r="F250">
            <v>328</v>
          </cell>
          <cell r="G250">
            <v>14.117647058823501</v>
          </cell>
          <cell r="H250">
            <v>15</v>
          </cell>
          <cell r="I250">
            <v>10.4166666666666</v>
          </cell>
          <cell r="J250">
            <v>46</v>
          </cell>
          <cell r="K250">
            <v>24</v>
          </cell>
          <cell r="L250">
            <v>553</v>
          </cell>
          <cell r="M250">
            <v>568</v>
          </cell>
          <cell r="N250">
            <v>15</v>
          </cell>
          <cell r="O250">
            <v>15</v>
          </cell>
          <cell r="P250">
            <v>15.2</v>
          </cell>
          <cell r="Q250">
            <v>46</v>
          </cell>
          <cell r="R250">
            <v>11</v>
          </cell>
          <cell r="S250">
            <v>913</v>
          </cell>
          <cell r="T250">
            <v>928</v>
          </cell>
          <cell r="U250">
            <v>16.363636363636299</v>
          </cell>
          <cell r="V250">
            <v>15</v>
          </cell>
          <cell r="W250">
            <v>7.1</v>
          </cell>
          <cell r="X250">
            <v>46</v>
          </cell>
          <cell r="Y250">
            <v>4</v>
          </cell>
          <cell r="Z250">
            <v>1093</v>
          </cell>
          <cell r="AA250">
            <v>1123</v>
          </cell>
          <cell r="AB250">
            <v>30</v>
          </cell>
          <cell r="AC250">
            <v>30</v>
          </cell>
          <cell r="AD250">
            <v>3.1</v>
          </cell>
          <cell r="AE250">
            <v>46.5</v>
          </cell>
          <cell r="AF250">
            <v>4</v>
          </cell>
          <cell r="AG250">
            <v>1220</v>
          </cell>
          <cell r="AH250">
            <v>1250</v>
          </cell>
          <cell r="AI250">
            <v>45</v>
          </cell>
          <cell r="AJ250">
            <v>30</v>
          </cell>
          <cell r="AK250">
            <v>3.2</v>
          </cell>
          <cell r="AL250">
            <v>48</v>
          </cell>
        </row>
        <row r="251">
          <cell r="A251" t="str">
            <v>SRTD81_B</v>
          </cell>
          <cell r="B251" t="str">
            <v>SRTD</v>
          </cell>
          <cell r="C251" t="str">
            <v>FLORIN - 65TH ST</v>
          </cell>
          <cell r="D251">
            <v>13</v>
          </cell>
          <cell r="E251">
            <v>348</v>
          </cell>
          <cell r="F251">
            <v>378</v>
          </cell>
          <cell r="G251">
            <v>18.4615384615384</v>
          </cell>
          <cell r="H251">
            <v>30</v>
          </cell>
          <cell r="I251">
            <v>7.7166666666666597</v>
          </cell>
          <cell r="J251">
            <v>43</v>
          </cell>
          <cell r="K251">
            <v>25</v>
          </cell>
          <cell r="L251">
            <v>558</v>
          </cell>
          <cell r="M251">
            <v>559</v>
          </cell>
          <cell r="N251">
            <v>14.4</v>
          </cell>
          <cell r="O251">
            <v>1</v>
          </cell>
          <cell r="P251">
            <v>14.15</v>
          </cell>
          <cell r="Q251">
            <v>43</v>
          </cell>
          <cell r="R251">
            <v>13</v>
          </cell>
          <cell r="S251">
            <v>918</v>
          </cell>
          <cell r="T251">
            <v>919</v>
          </cell>
          <cell r="U251">
            <v>13.846153846153801</v>
          </cell>
          <cell r="V251">
            <v>1</v>
          </cell>
          <cell r="W251">
            <v>7.15</v>
          </cell>
          <cell r="X251">
            <v>43</v>
          </cell>
          <cell r="Y251">
            <v>5</v>
          </cell>
          <cell r="Z251">
            <v>1098</v>
          </cell>
          <cell r="AA251">
            <v>1099</v>
          </cell>
          <cell r="AB251">
            <v>24</v>
          </cell>
          <cell r="AC251">
            <v>1</v>
          </cell>
          <cell r="AD251">
            <v>3.7166666666666601</v>
          </cell>
          <cell r="AE251">
            <v>49</v>
          </cell>
          <cell r="AF251">
            <v>4</v>
          </cell>
          <cell r="AG251">
            <v>1208</v>
          </cell>
          <cell r="AH251">
            <v>1238</v>
          </cell>
          <cell r="AI251">
            <v>45</v>
          </cell>
          <cell r="AJ251">
            <v>30</v>
          </cell>
          <cell r="AK251">
            <v>3.2666666666666599</v>
          </cell>
          <cell r="AL251">
            <v>49</v>
          </cell>
        </row>
        <row r="252">
          <cell r="A252" t="str">
            <v>SRTD82_A</v>
          </cell>
          <cell r="B252" t="str">
            <v>SRTD</v>
          </cell>
          <cell r="C252" t="str">
            <v>HOWE - 65TH ST</v>
          </cell>
          <cell r="D252">
            <v>8</v>
          </cell>
          <cell r="E252">
            <v>311</v>
          </cell>
          <cell r="F252">
            <v>341</v>
          </cell>
          <cell r="G252">
            <v>30</v>
          </cell>
          <cell r="H252">
            <v>30</v>
          </cell>
          <cell r="I252">
            <v>6.93333333333333</v>
          </cell>
          <cell r="J252">
            <v>52</v>
          </cell>
          <cell r="K252">
            <v>12</v>
          </cell>
          <cell r="L252">
            <v>551</v>
          </cell>
          <cell r="M252">
            <v>581</v>
          </cell>
          <cell r="N252">
            <v>30</v>
          </cell>
          <cell r="O252">
            <v>30</v>
          </cell>
          <cell r="P252">
            <v>10.4</v>
          </cell>
          <cell r="Q252">
            <v>52</v>
          </cell>
          <cell r="R252">
            <v>6</v>
          </cell>
          <cell r="S252">
            <v>911</v>
          </cell>
          <cell r="T252">
            <v>941</v>
          </cell>
          <cell r="U252">
            <v>30</v>
          </cell>
          <cell r="V252">
            <v>30</v>
          </cell>
          <cell r="W252">
            <v>5.2</v>
          </cell>
          <cell r="X252">
            <v>52</v>
          </cell>
          <cell r="Y252">
            <v>4</v>
          </cell>
          <cell r="Z252">
            <v>1091</v>
          </cell>
          <cell r="AA252">
            <v>1121</v>
          </cell>
          <cell r="AB252">
            <v>30</v>
          </cell>
          <cell r="AC252">
            <v>30</v>
          </cell>
          <cell r="AD252">
            <v>3.4666666666666601</v>
          </cell>
          <cell r="AE252">
            <v>52</v>
          </cell>
          <cell r="AF252">
            <v>4</v>
          </cell>
          <cell r="AG252">
            <v>1211</v>
          </cell>
          <cell r="AH252">
            <v>1241</v>
          </cell>
          <cell r="AI252">
            <v>45</v>
          </cell>
          <cell r="AJ252">
            <v>30</v>
          </cell>
          <cell r="AK252">
            <v>3.4666666666666601</v>
          </cell>
          <cell r="AL252">
            <v>52</v>
          </cell>
        </row>
        <row r="253">
          <cell r="A253" t="str">
            <v>SRTD82_B</v>
          </cell>
          <cell r="B253" t="str">
            <v>SRTD</v>
          </cell>
          <cell r="C253" t="str">
            <v>HOWE - 65TH ST</v>
          </cell>
          <cell r="D253">
            <v>6</v>
          </cell>
          <cell r="E253">
            <v>376</v>
          </cell>
          <cell r="F253">
            <v>406</v>
          </cell>
          <cell r="G253">
            <v>40</v>
          </cell>
          <cell r="H253">
            <v>30</v>
          </cell>
          <cell r="I253">
            <v>5.5</v>
          </cell>
          <cell r="J253">
            <v>55</v>
          </cell>
          <cell r="K253">
            <v>12</v>
          </cell>
          <cell r="L253">
            <v>556</v>
          </cell>
          <cell r="M253">
            <v>586</v>
          </cell>
          <cell r="N253">
            <v>30</v>
          </cell>
          <cell r="O253">
            <v>30</v>
          </cell>
          <cell r="P253">
            <v>10.9333333333333</v>
          </cell>
          <cell r="Q253">
            <v>54.6666666666666</v>
          </cell>
          <cell r="R253">
            <v>6</v>
          </cell>
          <cell r="S253">
            <v>916</v>
          </cell>
          <cell r="T253">
            <v>946</v>
          </cell>
          <cell r="U253">
            <v>30</v>
          </cell>
          <cell r="V253">
            <v>30</v>
          </cell>
          <cell r="W253">
            <v>5.7333333333333298</v>
          </cell>
          <cell r="X253">
            <v>57.3333333333333</v>
          </cell>
          <cell r="Y253">
            <v>4</v>
          </cell>
          <cell r="Z253">
            <v>1096</v>
          </cell>
          <cell r="AA253">
            <v>1126</v>
          </cell>
          <cell r="AB253">
            <v>30</v>
          </cell>
          <cell r="AC253">
            <v>30</v>
          </cell>
          <cell r="AD253">
            <v>3.6</v>
          </cell>
          <cell r="AE253">
            <v>54</v>
          </cell>
          <cell r="AF253">
            <v>4</v>
          </cell>
          <cell r="AG253">
            <v>1216</v>
          </cell>
          <cell r="AH253">
            <v>1246</v>
          </cell>
          <cell r="AI253">
            <v>45</v>
          </cell>
          <cell r="AJ253">
            <v>30</v>
          </cell>
          <cell r="AK253">
            <v>3.6</v>
          </cell>
          <cell r="AL253">
            <v>54</v>
          </cell>
        </row>
        <row r="254">
          <cell r="A254" t="str">
            <v>SRTD84_A</v>
          </cell>
          <cell r="B254" t="str">
            <v>SRTD</v>
          </cell>
          <cell r="C254" t="str">
            <v>WATT AVE - NORTH HIGHLANDS</v>
          </cell>
          <cell r="D254">
            <v>4</v>
          </cell>
          <cell r="E254">
            <v>338</v>
          </cell>
          <cell r="F254">
            <v>379</v>
          </cell>
          <cell r="G254">
            <v>60</v>
          </cell>
          <cell r="H254">
            <v>41</v>
          </cell>
          <cell r="I254">
            <v>4.1666666666666599</v>
          </cell>
          <cell r="J254">
            <v>62.5</v>
          </cell>
          <cell r="K254">
            <v>6</v>
          </cell>
          <cell r="L254">
            <v>556</v>
          </cell>
          <cell r="M254">
            <v>615</v>
          </cell>
          <cell r="N254">
            <v>60</v>
          </cell>
          <cell r="O254">
            <v>59</v>
          </cell>
          <cell r="P254">
            <v>6.3833333333333302</v>
          </cell>
          <cell r="Q254">
            <v>63.8333333333333</v>
          </cell>
          <cell r="R254">
            <v>3</v>
          </cell>
          <cell r="S254">
            <v>911</v>
          </cell>
          <cell r="T254">
            <v>973</v>
          </cell>
          <cell r="U254">
            <v>60</v>
          </cell>
          <cell r="V254">
            <v>62</v>
          </cell>
          <cell r="W254">
            <v>3.45</v>
          </cell>
          <cell r="X254">
            <v>69</v>
          </cell>
          <cell r="Y254">
            <v>2</v>
          </cell>
          <cell r="Z254">
            <v>1098</v>
          </cell>
          <cell r="AA254">
            <v>1158</v>
          </cell>
          <cell r="AB254">
            <v>60</v>
          </cell>
          <cell r="AC254">
            <v>60</v>
          </cell>
          <cell r="AD254">
            <v>2.0666666666666602</v>
          </cell>
          <cell r="AE254">
            <v>62</v>
          </cell>
        </row>
        <row r="255">
          <cell r="A255" t="str">
            <v>SRTD84_B</v>
          </cell>
          <cell r="B255" t="str">
            <v>SRTD</v>
          </cell>
          <cell r="C255" t="str">
            <v>WATT AVE - NORTH HIGHLANDS</v>
          </cell>
          <cell r="D255">
            <v>4</v>
          </cell>
          <cell r="E255">
            <v>358</v>
          </cell>
          <cell r="F255">
            <v>413</v>
          </cell>
          <cell r="G255">
            <v>60</v>
          </cell>
          <cell r="H255">
            <v>55</v>
          </cell>
          <cell r="I255">
            <v>4.0333333333333297</v>
          </cell>
          <cell r="J255">
            <v>60.5</v>
          </cell>
          <cell r="K255">
            <v>6</v>
          </cell>
          <cell r="L255">
            <v>595</v>
          </cell>
          <cell r="M255">
            <v>656</v>
          </cell>
          <cell r="N255">
            <v>60</v>
          </cell>
          <cell r="O255">
            <v>61</v>
          </cell>
          <cell r="P255">
            <v>5.95</v>
          </cell>
          <cell r="Q255">
            <v>59.5</v>
          </cell>
          <cell r="R255">
            <v>3</v>
          </cell>
          <cell r="S255">
            <v>957</v>
          </cell>
          <cell r="T255">
            <v>1017</v>
          </cell>
          <cell r="U255">
            <v>60</v>
          </cell>
          <cell r="V255">
            <v>60</v>
          </cell>
          <cell r="W255">
            <v>2.8333333333333299</v>
          </cell>
          <cell r="X255">
            <v>56.6666666666666</v>
          </cell>
          <cell r="Y255">
            <v>2</v>
          </cell>
          <cell r="Z255">
            <v>1139</v>
          </cell>
          <cell r="AA255">
            <v>1199</v>
          </cell>
          <cell r="AB255">
            <v>60</v>
          </cell>
          <cell r="AC255">
            <v>60</v>
          </cell>
          <cell r="AD255">
            <v>1.7333333333333301</v>
          </cell>
          <cell r="AE255">
            <v>52</v>
          </cell>
        </row>
        <row r="256">
          <cell r="A256" t="str">
            <v>SRTD85_A</v>
          </cell>
          <cell r="B256" t="str">
            <v>SRTD</v>
          </cell>
          <cell r="C256" t="str">
            <v>McCLELLAN PARK</v>
          </cell>
          <cell r="D256">
            <v>7</v>
          </cell>
          <cell r="E256">
            <v>355</v>
          </cell>
          <cell r="F256">
            <v>375</v>
          </cell>
          <cell r="G256">
            <v>34.285714285714199</v>
          </cell>
          <cell r="H256">
            <v>20</v>
          </cell>
          <cell r="I256">
            <v>2.7833333333333301</v>
          </cell>
          <cell r="J256">
            <v>25</v>
          </cell>
          <cell r="K256">
            <v>2</v>
          </cell>
          <cell r="L256">
            <v>870</v>
          </cell>
          <cell r="M256">
            <v>885</v>
          </cell>
          <cell r="N256">
            <v>180</v>
          </cell>
          <cell r="O256">
            <v>15</v>
          </cell>
          <cell r="P256">
            <v>0.58333333333333304</v>
          </cell>
          <cell r="Q256">
            <v>26</v>
          </cell>
          <cell r="R256">
            <v>5</v>
          </cell>
          <cell r="S256">
            <v>915</v>
          </cell>
          <cell r="T256">
            <v>945</v>
          </cell>
          <cell r="U256">
            <v>36</v>
          </cell>
          <cell r="V256">
            <v>30</v>
          </cell>
          <cell r="W256">
            <v>2.1666666666666599</v>
          </cell>
          <cell r="X256">
            <v>26</v>
          </cell>
        </row>
        <row r="257">
          <cell r="A257" t="str">
            <v>SRTD86_A</v>
          </cell>
          <cell r="B257" t="str">
            <v>SRTD</v>
          </cell>
          <cell r="C257" t="str">
            <v>SAN JUAN - SILVER EAGLE</v>
          </cell>
          <cell r="D257">
            <v>9</v>
          </cell>
          <cell r="E257">
            <v>332</v>
          </cell>
          <cell r="F257">
            <v>362</v>
          </cell>
          <cell r="G257">
            <v>26.6666666666666</v>
          </cell>
          <cell r="H257">
            <v>30</v>
          </cell>
          <cell r="I257">
            <v>6.3833333333333302</v>
          </cell>
          <cell r="J257">
            <v>42.5555555555555</v>
          </cell>
          <cell r="K257">
            <v>12</v>
          </cell>
          <cell r="L257">
            <v>542</v>
          </cell>
          <cell r="M257">
            <v>572</v>
          </cell>
          <cell r="N257">
            <v>30</v>
          </cell>
          <cell r="O257">
            <v>30</v>
          </cell>
          <cell r="P257">
            <v>7.9</v>
          </cell>
          <cell r="Q257">
            <v>39.5</v>
          </cell>
          <cell r="R257">
            <v>6</v>
          </cell>
          <cell r="S257">
            <v>902</v>
          </cell>
          <cell r="T257">
            <v>932</v>
          </cell>
          <cell r="U257">
            <v>30</v>
          </cell>
          <cell r="V257">
            <v>30</v>
          </cell>
          <cell r="W257">
            <v>4.5</v>
          </cell>
          <cell r="X257">
            <v>45</v>
          </cell>
          <cell r="Y257">
            <v>4</v>
          </cell>
          <cell r="Z257">
            <v>1082</v>
          </cell>
          <cell r="AA257">
            <v>1112</v>
          </cell>
          <cell r="AB257">
            <v>30</v>
          </cell>
          <cell r="AC257">
            <v>30</v>
          </cell>
          <cell r="AD257">
            <v>2.65</v>
          </cell>
          <cell r="AE257">
            <v>39.75</v>
          </cell>
          <cell r="AF257">
            <v>1</v>
          </cell>
          <cell r="AG257">
            <v>1234</v>
          </cell>
          <cell r="AI257">
            <v>180</v>
          </cell>
          <cell r="AK257">
            <v>0.63333333333333297</v>
          </cell>
          <cell r="AL257">
            <v>38</v>
          </cell>
        </row>
        <row r="258">
          <cell r="A258" t="str">
            <v>SRTD86_B</v>
          </cell>
          <cell r="B258" t="str">
            <v>SRTD</v>
          </cell>
          <cell r="C258" t="str">
            <v>SAN JUAN - SILVER EAGLE</v>
          </cell>
          <cell r="D258">
            <v>7</v>
          </cell>
          <cell r="E258">
            <v>368</v>
          </cell>
          <cell r="F258">
            <v>388</v>
          </cell>
          <cell r="G258">
            <v>34.285714285714199</v>
          </cell>
          <cell r="H258">
            <v>20</v>
          </cell>
          <cell r="I258">
            <v>4.5</v>
          </cell>
          <cell r="J258">
            <v>38.571428571428498</v>
          </cell>
          <cell r="K258">
            <v>12</v>
          </cell>
          <cell r="L258">
            <v>568</v>
          </cell>
          <cell r="M258">
            <v>598</v>
          </cell>
          <cell r="N258">
            <v>30</v>
          </cell>
          <cell r="O258">
            <v>30</v>
          </cell>
          <cell r="P258">
            <v>7.8333333333333304</v>
          </cell>
          <cell r="Q258">
            <v>39.1666666666666</v>
          </cell>
          <cell r="R258">
            <v>7</v>
          </cell>
          <cell r="S258">
            <v>928</v>
          </cell>
          <cell r="T258">
            <v>963</v>
          </cell>
          <cell r="U258">
            <v>25.714285714285701</v>
          </cell>
          <cell r="V258">
            <v>35</v>
          </cell>
          <cell r="W258">
            <v>5.1333333333333302</v>
          </cell>
          <cell r="X258">
            <v>44</v>
          </cell>
          <cell r="Y258">
            <v>2</v>
          </cell>
          <cell r="Z258">
            <v>1107</v>
          </cell>
          <cell r="AA258">
            <v>1167</v>
          </cell>
          <cell r="AB258">
            <v>60</v>
          </cell>
          <cell r="AC258">
            <v>60</v>
          </cell>
          <cell r="AD258">
            <v>1.2</v>
          </cell>
          <cell r="AE258">
            <v>36</v>
          </cell>
          <cell r="AF258">
            <v>1</v>
          </cell>
          <cell r="AG258">
            <v>1227</v>
          </cell>
          <cell r="AI258">
            <v>180</v>
          </cell>
          <cell r="AK258">
            <v>0.6</v>
          </cell>
          <cell r="AL258">
            <v>36</v>
          </cell>
        </row>
        <row r="259">
          <cell r="A259" t="str">
            <v>SRTD87_A</v>
          </cell>
          <cell r="B259" t="str">
            <v>SRTD</v>
          </cell>
          <cell r="C259" t="str">
            <v>HOWE</v>
          </cell>
          <cell r="D259">
            <v>6</v>
          </cell>
          <cell r="E259">
            <v>360</v>
          </cell>
          <cell r="F259">
            <v>390</v>
          </cell>
          <cell r="G259">
            <v>40</v>
          </cell>
          <cell r="H259">
            <v>30</v>
          </cell>
          <cell r="I259">
            <v>2.9</v>
          </cell>
          <cell r="J259">
            <v>29</v>
          </cell>
          <cell r="K259">
            <v>12</v>
          </cell>
          <cell r="L259">
            <v>540</v>
          </cell>
          <cell r="M259">
            <v>570</v>
          </cell>
          <cell r="N259">
            <v>30</v>
          </cell>
          <cell r="O259">
            <v>30</v>
          </cell>
          <cell r="P259">
            <v>6.1333333333333302</v>
          </cell>
          <cell r="Q259">
            <v>30.6666666666666</v>
          </cell>
          <cell r="R259">
            <v>6</v>
          </cell>
          <cell r="S259">
            <v>900</v>
          </cell>
          <cell r="T259">
            <v>930</v>
          </cell>
          <cell r="U259">
            <v>30</v>
          </cell>
          <cell r="V259">
            <v>30</v>
          </cell>
          <cell r="W259">
            <v>3.3</v>
          </cell>
          <cell r="X259">
            <v>33</v>
          </cell>
          <cell r="Y259">
            <v>3</v>
          </cell>
          <cell r="Z259">
            <v>1080</v>
          </cell>
          <cell r="AA259">
            <v>1110</v>
          </cell>
          <cell r="AB259">
            <v>40</v>
          </cell>
          <cell r="AC259">
            <v>30</v>
          </cell>
          <cell r="AD259">
            <v>1.5333333333333301</v>
          </cell>
          <cell r="AE259">
            <v>30.6666666666666</v>
          </cell>
          <cell r="AF259">
            <v>1</v>
          </cell>
          <cell r="AG259">
            <v>1200</v>
          </cell>
          <cell r="AI259">
            <v>180</v>
          </cell>
          <cell r="AK259">
            <v>0.43333333333333302</v>
          </cell>
          <cell r="AL259">
            <v>26</v>
          </cell>
        </row>
        <row r="260">
          <cell r="A260" t="str">
            <v>SRTD87_B</v>
          </cell>
          <cell r="B260" t="str">
            <v>SRTD</v>
          </cell>
          <cell r="C260" t="str">
            <v>HOWE</v>
          </cell>
          <cell r="D260">
            <v>5</v>
          </cell>
          <cell r="E260">
            <v>404</v>
          </cell>
          <cell r="F260">
            <v>432</v>
          </cell>
          <cell r="G260">
            <v>48</v>
          </cell>
          <cell r="H260">
            <v>28</v>
          </cell>
          <cell r="I260">
            <v>2.7</v>
          </cell>
          <cell r="J260">
            <v>32.4</v>
          </cell>
          <cell r="K260">
            <v>12</v>
          </cell>
          <cell r="L260">
            <v>558</v>
          </cell>
          <cell r="M260">
            <v>588</v>
          </cell>
          <cell r="N260">
            <v>30</v>
          </cell>
          <cell r="O260">
            <v>30</v>
          </cell>
          <cell r="P260">
            <v>6.2</v>
          </cell>
          <cell r="Q260">
            <v>31</v>
          </cell>
          <cell r="R260">
            <v>6</v>
          </cell>
          <cell r="S260">
            <v>914</v>
          </cell>
          <cell r="T260">
            <v>944</v>
          </cell>
          <cell r="U260">
            <v>30</v>
          </cell>
          <cell r="V260">
            <v>30</v>
          </cell>
          <cell r="W260">
            <v>3.1666666666666599</v>
          </cell>
          <cell r="X260">
            <v>31.6666666666666</v>
          </cell>
          <cell r="Y260">
            <v>3</v>
          </cell>
          <cell r="Z260">
            <v>1091</v>
          </cell>
          <cell r="AA260">
            <v>1113</v>
          </cell>
          <cell r="AB260">
            <v>40</v>
          </cell>
          <cell r="AC260">
            <v>22</v>
          </cell>
          <cell r="AD260">
            <v>1.5</v>
          </cell>
          <cell r="AE260">
            <v>30</v>
          </cell>
          <cell r="AF260">
            <v>1</v>
          </cell>
          <cell r="AG260">
            <v>1203</v>
          </cell>
          <cell r="AI260">
            <v>180</v>
          </cell>
          <cell r="AK260">
            <v>0.46666666666666601</v>
          </cell>
          <cell r="AL260">
            <v>28</v>
          </cell>
        </row>
        <row r="261">
          <cell r="A261" t="str">
            <v>SRTD88_A</v>
          </cell>
          <cell r="B261" t="str">
            <v>SRTD</v>
          </cell>
          <cell r="C261" t="str">
            <v>WEST EL CAMINO</v>
          </cell>
          <cell r="D261">
            <v>7</v>
          </cell>
          <cell r="E261">
            <v>358</v>
          </cell>
          <cell r="F261">
            <v>373</v>
          </cell>
          <cell r="G261">
            <v>34.285714285714199</v>
          </cell>
          <cell r="H261">
            <v>15</v>
          </cell>
          <cell r="I261">
            <v>3.5</v>
          </cell>
          <cell r="J261">
            <v>30</v>
          </cell>
          <cell r="K261">
            <v>12</v>
          </cell>
          <cell r="L261">
            <v>548</v>
          </cell>
          <cell r="M261">
            <v>578</v>
          </cell>
          <cell r="N261">
            <v>30</v>
          </cell>
          <cell r="O261">
            <v>30</v>
          </cell>
          <cell r="P261">
            <v>6</v>
          </cell>
          <cell r="Q261">
            <v>30</v>
          </cell>
          <cell r="R261">
            <v>6</v>
          </cell>
          <cell r="S261">
            <v>908</v>
          </cell>
          <cell r="T261">
            <v>938</v>
          </cell>
          <cell r="U261">
            <v>30</v>
          </cell>
          <cell r="V261">
            <v>30</v>
          </cell>
          <cell r="W261">
            <v>3</v>
          </cell>
          <cell r="X261">
            <v>30</v>
          </cell>
          <cell r="Y261">
            <v>3</v>
          </cell>
          <cell r="Z261">
            <v>1088</v>
          </cell>
          <cell r="AA261">
            <v>1118</v>
          </cell>
          <cell r="AB261">
            <v>40</v>
          </cell>
          <cell r="AC261">
            <v>30</v>
          </cell>
          <cell r="AD261">
            <v>1.5</v>
          </cell>
          <cell r="AE261">
            <v>30</v>
          </cell>
          <cell r="AF261">
            <v>1</v>
          </cell>
          <cell r="AG261">
            <v>1238</v>
          </cell>
          <cell r="AI261">
            <v>180</v>
          </cell>
          <cell r="AK261">
            <v>0.5</v>
          </cell>
          <cell r="AL261">
            <v>30</v>
          </cell>
        </row>
        <row r="262">
          <cell r="A262" t="str">
            <v>SRTD88_B</v>
          </cell>
          <cell r="B262" t="str">
            <v>SRTD</v>
          </cell>
          <cell r="C262" t="str">
            <v>WEST EL CAMINO</v>
          </cell>
          <cell r="D262">
            <v>9</v>
          </cell>
          <cell r="E262">
            <v>336</v>
          </cell>
          <cell r="F262">
            <v>366</v>
          </cell>
          <cell r="G262">
            <v>26.6666666666666</v>
          </cell>
          <cell r="H262">
            <v>30</v>
          </cell>
          <cell r="I262">
            <v>4.3499999999999996</v>
          </cell>
          <cell r="J262">
            <v>29</v>
          </cell>
          <cell r="K262">
            <v>12</v>
          </cell>
          <cell r="L262">
            <v>561</v>
          </cell>
          <cell r="M262">
            <v>591</v>
          </cell>
          <cell r="N262">
            <v>30</v>
          </cell>
          <cell r="O262">
            <v>30</v>
          </cell>
          <cell r="P262">
            <v>5.8</v>
          </cell>
          <cell r="Q262">
            <v>29</v>
          </cell>
          <cell r="R262">
            <v>6</v>
          </cell>
          <cell r="S262">
            <v>921</v>
          </cell>
          <cell r="T262">
            <v>951</v>
          </cell>
          <cell r="U262">
            <v>30</v>
          </cell>
          <cell r="V262">
            <v>30</v>
          </cell>
          <cell r="W262">
            <v>2.9</v>
          </cell>
          <cell r="X262">
            <v>29</v>
          </cell>
          <cell r="Y262">
            <v>2</v>
          </cell>
          <cell r="Z262">
            <v>1101</v>
          </cell>
          <cell r="AA262">
            <v>1161</v>
          </cell>
          <cell r="AB262">
            <v>60</v>
          </cell>
          <cell r="AC262">
            <v>60</v>
          </cell>
          <cell r="AD262">
            <v>0.96666666666666601</v>
          </cell>
          <cell r="AE262">
            <v>29</v>
          </cell>
          <cell r="AF262">
            <v>1</v>
          </cell>
          <cell r="AG262">
            <v>1221</v>
          </cell>
          <cell r="AI262">
            <v>180</v>
          </cell>
          <cell r="AK262">
            <v>0.483333333333333</v>
          </cell>
          <cell r="AL262">
            <v>29</v>
          </cell>
        </row>
        <row r="263">
          <cell r="A263" t="str">
            <v>SRTD93_A</v>
          </cell>
          <cell r="B263" t="str">
            <v>SRTD</v>
          </cell>
          <cell r="C263" t="str">
            <v>HILLSDALE</v>
          </cell>
          <cell r="D263">
            <v>5</v>
          </cell>
          <cell r="E263">
            <v>341</v>
          </cell>
          <cell r="F263">
            <v>401</v>
          </cell>
          <cell r="G263">
            <v>48</v>
          </cell>
          <cell r="H263">
            <v>60</v>
          </cell>
          <cell r="I263">
            <v>2.6666666666666599</v>
          </cell>
          <cell r="J263">
            <v>32</v>
          </cell>
          <cell r="K263">
            <v>12</v>
          </cell>
          <cell r="L263">
            <v>545</v>
          </cell>
          <cell r="M263">
            <v>575</v>
          </cell>
          <cell r="N263">
            <v>30</v>
          </cell>
          <cell r="O263">
            <v>30</v>
          </cell>
          <cell r="P263">
            <v>6.5</v>
          </cell>
          <cell r="Q263">
            <v>32.5</v>
          </cell>
          <cell r="R263">
            <v>6</v>
          </cell>
          <cell r="S263">
            <v>902</v>
          </cell>
          <cell r="T263">
            <v>932</v>
          </cell>
          <cell r="U263">
            <v>30</v>
          </cell>
          <cell r="V263">
            <v>30</v>
          </cell>
          <cell r="W263">
            <v>3.5</v>
          </cell>
          <cell r="X263">
            <v>35</v>
          </cell>
          <cell r="Y263">
            <v>3</v>
          </cell>
          <cell r="Z263">
            <v>1087</v>
          </cell>
          <cell r="AA263">
            <v>1117</v>
          </cell>
          <cell r="AB263">
            <v>40</v>
          </cell>
          <cell r="AC263">
            <v>30</v>
          </cell>
          <cell r="AD263">
            <v>1.5</v>
          </cell>
          <cell r="AE263">
            <v>30</v>
          </cell>
          <cell r="AF263">
            <v>1</v>
          </cell>
          <cell r="AG263">
            <v>1237</v>
          </cell>
          <cell r="AI263">
            <v>180</v>
          </cell>
          <cell r="AK263">
            <v>0.5</v>
          </cell>
          <cell r="AL263">
            <v>30</v>
          </cell>
        </row>
        <row r="264">
          <cell r="A264" t="str">
            <v>SRTD93_B</v>
          </cell>
          <cell r="B264" t="str">
            <v>SRTD</v>
          </cell>
          <cell r="C264" t="str">
            <v>HILLSDALE</v>
          </cell>
          <cell r="D264">
            <v>6</v>
          </cell>
          <cell r="E264">
            <v>364</v>
          </cell>
          <cell r="F264">
            <v>409</v>
          </cell>
          <cell r="G264">
            <v>40</v>
          </cell>
          <cell r="H264">
            <v>45</v>
          </cell>
          <cell r="I264">
            <v>3.7</v>
          </cell>
          <cell r="J264">
            <v>37</v>
          </cell>
          <cell r="K264">
            <v>12</v>
          </cell>
          <cell r="L264">
            <v>559</v>
          </cell>
          <cell r="M264">
            <v>589</v>
          </cell>
          <cell r="N264">
            <v>30</v>
          </cell>
          <cell r="O264">
            <v>30</v>
          </cell>
          <cell r="P264">
            <v>7.4</v>
          </cell>
          <cell r="Q264">
            <v>37</v>
          </cell>
          <cell r="R264">
            <v>6</v>
          </cell>
          <cell r="S264">
            <v>919</v>
          </cell>
          <cell r="T264">
            <v>949</v>
          </cell>
          <cell r="U264">
            <v>30</v>
          </cell>
          <cell r="V264">
            <v>30</v>
          </cell>
          <cell r="W264">
            <v>3.6666666666666599</v>
          </cell>
          <cell r="X264">
            <v>36.6666666666666</v>
          </cell>
          <cell r="Y264">
            <v>2</v>
          </cell>
          <cell r="Z264">
            <v>1099</v>
          </cell>
          <cell r="AA264">
            <v>1159</v>
          </cell>
          <cell r="AB264">
            <v>60</v>
          </cell>
          <cell r="AC264">
            <v>60</v>
          </cell>
          <cell r="AD264">
            <v>1.1666666666666601</v>
          </cell>
          <cell r="AE264">
            <v>35</v>
          </cell>
          <cell r="AF264">
            <v>2</v>
          </cell>
          <cell r="AG264">
            <v>1219</v>
          </cell>
          <cell r="AH264">
            <v>1279</v>
          </cell>
          <cell r="AI264">
            <v>90</v>
          </cell>
          <cell r="AJ264">
            <v>60</v>
          </cell>
          <cell r="AK264">
            <v>1.1666666666666601</v>
          </cell>
          <cell r="AL264">
            <v>35</v>
          </cell>
        </row>
        <row r="265">
          <cell r="A265" t="str">
            <v>SRTD95_A</v>
          </cell>
          <cell r="B265" t="str">
            <v>SRTD</v>
          </cell>
          <cell r="C265" t="str">
            <v>CITRUS HEIGHTS - ANTELOPE</v>
          </cell>
          <cell r="D265">
            <v>3</v>
          </cell>
          <cell r="E265">
            <v>394</v>
          </cell>
          <cell r="F265">
            <v>454</v>
          </cell>
          <cell r="G265">
            <v>80</v>
          </cell>
          <cell r="H265">
            <v>60</v>
          </cell>
          <cell r="I265">
            <v>1</v>
          </cell>
          <cell r="J265">
            <v>20</v>
          </cell>
          <cell r="K265">
            <v>6</v>
          </cell>
          <cell r="L265">
            <v>574</v>
          </cell>
          <cell r="M265">
            <v>634</v>
          </cell>
          <cell r="N265">
            <v>60</v>
          </cell>
          <cell r="O265">
            <v>60</v>
          </cell>
          <cell r="P265">
            <v>2</v>
          </cell>
          <cell r="Q265">
            <v>20</v>
          </cell>
          <cell r="R265">
            <v>3</v>
          </cell>
          <cell r="S265">
            <v>934</v>
          </cell>
          <cell r="T265">
            <v>994</v>
          </cell>
          <cell r="U265">
            <v>60</v>
          </cell>
          <cell r="V265">
            <v>60</v>
          </cell>
          <cell r="W265">
            <v>1</v>
          </cell>
          <cell r="X265">
            <v>20</v>
          </cell>
        </row>
        <row r="266">
          <cell r="A266" t="str">
            <v>SRTD95_B</v>
          </cell>
          <cell r="B266" t="str">
            <v>SRTD</v>
          </cell>
          <cell r="C266" t="str">
            <v>CITRUS HEIGHTS - ANTELOPE</v>
          </cell>
          <cell r="D266">
            <v>2</v>
          </cell>
          <cell r="E266">
            <v>429</v>
          </cell>
          <cell r="F266">
            <v>489</v>
          </cell>
          <cell r="G266">
            <v>120</v>
          </cell>
          <cell r="H266">
            <v>60</v>
          </cell>
          <cell r="I266">
            <v>0.66666666666666596</v>
          </cell>
          <cell r="J266">
            <v>20</v>
          </cell>
          <cell r="K266">
            <v>6</v>
          </cell>
          <cell r="L266">
            <v>549</v>
          </cell>
          <cell r="M266">
            <v>609</v>
          </cell>
          <cell r="N266">
            <v>60</v>
          </cell>
          <cell r="O266">
            <v>60</v>
          </cell>
          <cell r="P266">
            <v>2</v>
          </cell>
          <cell r="Q266">
            <v>20</v>
          </cell>
          <cell r="R266">
            <v>3</v>
          </cell>
          <cell r="S266">
            <v>909</v>
          </cell>
          <cell r="T266">
            <v>969</v>
          </cell>
          <cell r="U266">
            <v>60</v>
          </cell>
          <cell r="V266">
            <v>60</v>
          </cell>
          <cell r="W266">
            <v>1</v>
          </cell>
          <cell r="X266">
            <v>20</v>
          </cell>
        </row>
        <row r="267">
          <cell r="A267" t="str">
            <v>UTRNA_A</v>
          </cell>
          <cell r="B267" t="str">
            <v>Unitrans</v>
          </cell>
          <cell r="C267" t="str">
            <v>DOWNTOWN/5TH ST/ALHAMBRA</v>
          </cell>
          <cell r="D267">
            <v>4</v>
          </cell>
          <cell r="E267">
            <v>420</v>
          </cell>
          <cell r="F267">
            <v>450</v>
          </cell>
          <cell r="G267">
            <v>60</v>
          </cell>
          <cell r="H267">
            <v>30</v>
          </cell>
          <cell r="I267">
            <v>1.5333333333333301</v>
          </cell>
          <cell r="J267">
            <v>23</v>
          </cell>
          <cell r="K267">
            <v>12</v>
          </cell>
          <cell r="L267">
            <v>540</v>
          </cell>
          <cell r="M267">
            <v>570</v>
          </cell>
          <cell r="N267">
            <v>30</v>
          </cell>
          <cell r="O267">
            <v>30</v>
          </cell>
          <cell r="P267">
            <v>4.5999999999999996</v>
          </cell>
          <cell r="Q267">
            <v>23</v>
          </cell>
          <cell r="R267">
            <v>6</v>
          </cell>
          <cell r="S267">
            <v>910</v>
          </cell>
          <cell r="T267">
            <v>940</v>
          </cell>
          <cell r="U267">
            <v>30</v>
          </cell>
          <cell r="V267">
            <v>30</v>
          </cell>
          <cell r="W267">
            <v>2.2999999999999998</v>
          </cell>
          <cell r="X267">
            <v>23</v>
          </cell>
          <cell r="Y267">
            <v>4</v>
          </cell>
          <cell r="Z267">
            <v>1090</v>
          </cell>
          <cell r="AA267">
            <v>1120</v>
          </cell>
          <cell r="AB267">
            <v>30</v>
          </cell>
          <cell r="AC267">
            <v>30</v>
          </cell>
          <cell r="AD267">
            <v>1.5333333333333301</v>
          </cell>
          <cell r="AE267">
            <v>23</v>
          </cell>
          <cell r="AF267">
            <v>3</v>
          </cell>
          <cell r="AG267">
            <v>1210</v>
          </cell>
          <cell r="AH267">
            <v>1270</v>
          </cell>
          <cell r="AI267">
            <v>60</v>
          </cell>
          <cell r="AJ267">
            <v>60</v>
          </cell>
          <cell r="AK267">
            <v>1.1499999999999999</v>
          </cell>
          <cell r="AL267">
            <v>23</v>
          </cell>
        </row>
        <row r="268">
          <cell r="A268" t="str">
            <v>UTRNA_B</v>
          </cell>
          <cell r="B268" t="str">
            <v>Unitrans</v>
          </cell>
          <cell r="C268" t="str">
            <v>DOWNTOWN/5TH ST/ALHAMBRA</v>
          </cell>
          <cell r="D268">
            <v>5</v>
          </cell>
          <cell r="E268">
            <v>413</v>
          </cell>
          <cell r="F268">
            <v>443</v>
          </cell>
          <cell r="G268">
            <v>48</v>
          </cell>
          <cell r="H268">
            <v>30</v>
          </cell>
          <cell r="I268">
            <v>2.25</v>
          </cell>
          <cell r="J268">
            <v>27</v>
          </cell>
          <cell r="K268">
            <v>11</v>
          </cell>
          <cell r="L268">
            <v>563</v>
          </cell>
          <cell r="M268">
            <v>593</v>
          </cell>
          <cell r="N268">
            <v>32.727272727272698</v>
          </cell>
          <cell r="O268">
            <v>30</v>
          </cell>
          <cell r="P268">
            <v>4.95</v>
          </cell>
          <cell r="Q268">
            <v>27</v>
          </cell>
          <cell r="R268">
            <v>6</v>
          </cell>
          <cell r="S268">
            <v>903</v>
          </cell>
          <cell r="T268">
            <v>933</v>
          </cell>
          <cell r="U268">
            <v>30</v>
          </cell>
          <cell r="V268">
            <v>30</v>
          </cell>
          <cell r="W268">
            <v>2.7</v>
          </cell>
          <cell r="X268">
            <v>27</v>
          </cell>
          <cell r="Y268">
            <v>4</v>
          </cell>
          <cell r="Z268">
            <v>1083</v>
          </cell>
          <cell r="AA268">
            <v>1113</v>
          </cell>
          <cell r="AB268">
            <v>30</v>
          </cell>
          <cell r="AC268">
            <v>30</v>
          </cell>
          <cell r="AD268">
            <v>1.8</v>
          </cell>
          <cell r="AE268">
            <v>27</v>
          </cell>
          <cell r="AF268">
            <v>4</v>
          </cell>
          <cell r="AG268">
            <v>1203</v>
          </cell>
          <cell r="AH268">
            <v>1233</v>
          </cell>
          <cell r="AI268">
            <v>45</v>
          </cell>
          <cell r="AJ268">
            <v>30</v>
          </cell>
          <cell r="AK268">
            <v>1.8</v>
          </cell>
          <cell r="AL268">
            <v>27</v>
          </cell>
        </row>
        <row r="269">
          <cell r="A269" t="str">
            <v>UTRNB_A</v>
          </cell>
          <cell r="B269" t="str">
            <v>Unitrans</v>
          </cell>
          <cell r="C269" t="str">
            <v>SYCAMORE/DRAKE</v>
          </cell>
          <cell r="D269">
            <v>4</v>
          </cell>
          <cell r="E269">
            <v>420</v>
          </cell>
          <cell r="F269">
            <v>450</v>
          </cell>
          <cell r="G269">
            <v>60</v>
          </cell>
          <cell r="H269">
            <v>30</v>
          </cell>
          <cell r="I269">
            <v>1.3333333333333299</v>
          </cell>
          <cell r="J269">
            <v>20</v>
          </cell>
          <cell r="K269">
            <v>12</v>
          </cell>
          <cell r="L269">
            <v>540</v>
          </cell>
          <cell r="M269">
            <v>570</v>
          </cell>
          <cell r="N269">
            <v>30</v>
          </cell>
          <cell r="O269">
            <v>30</v>
          </cell>
          <cell r="P269">
            <v>4</v>
          </cell>
          <cell r="Q269">
            <v>20</v>
          </cell>
          <cell r="R269">
            <v>6</v>
          </cell>
          <cell r="S269">
            <v>910</v>
          </cell>
          <cell r="T269">
            <v>940</v>
          </cell>
          <cell r="U269">
            <v>30</v>
          </cell>
          <cell r="V269">
            <v>30</v>
          </cell>
          <cell r="W269">
            <v>2</v>
          </cell>
          <cell r="X269">
            <v>20</v>
          </cell>
          <cell r="Y269">
            <v>4</v>
          </cell>
          <cell r="Z269">
            <v>1090</v>
          </cell>
          <cell r="AA269">
            <v>1120</v>
          </cell>
          <cell r="AB269">
            <v>30</v>
          </cell>
          <cell r="AC269">
            <v>30</v>
          </cell>
          <cell r="AD269">
            <v>1.3333333333333299</v>
          </cell>
          <cell r="AE269">
            <v>20</v>
          </cell>
          <cell r="AF269">
            <v>1</v>
          </cell>
          <cell r="AG269">
            <v>1210</v>
          </cell>
          <cell r="AI269">
            <v>180</v>
          </cell>
          <cell r="AK269">
            <v>0.33333333333333298</v>
          </cell>
          <cell r="AL269">
            <v>20</v>
          </cell>
        </row>
        <row r="270">
          <cell r="A270" t="str">
            <v>UTRNC_A</v>
          </cell>
          <cell r="B270" t="str">
            <v>Unitrans</v>
          </cell>
          <cell r="C270" t="str">
            <v>SYCAMORE/WAKE FOREST</v>
          </cell>
          <cell r="D270">
            <v>4</v>
          </cell>
          <cell r="E270">
            <v>420</v>
          </cell>
          <cell r="F270">
            <v>450</v>
          </cell>
          <cell r="G270">
            <v>60</v>
          </cell>
          <cell r="H270">
            <v>30</v>
          </cell>
          <cell r="I270">
            <v>1.3333333333333299</v>
          </cell>
          <cell r="J270">
            <v>20</v>
          </cell>
          <cell r="K270">
            <v>12</v>
          </cell>
          <cell r="L270">
            <v>540</v>
          </cell>
          <cell r="M270">
            <v>570</v>
          </cell>
          <cell r="N270">
            <v>30</v>
          </cell>
          <cell r="O270">
            <v>30</v>
          </cell>
          <cell r="P270">
            <v>4</v>
          </cell>
          <cell r="Q270">
            <v>20</v>
          </cell>
          <cell r="R270">
            <v>6</v>
          </cell>
          <cell r="S270">
            <v>910</v>
          </cell>
          <cell r="T270">
            <v>940</v>
          </cell>
          <cell r="U270">
            <v>30</v>
          </cell>
          <cell r="V270">
            <v>30</v>
          </cell>
          <cell r="W270">
            <v>2</v>
          </cell>
          <cell r="X270">
            <v>20</v>
          </cell>
          <cell r="Y270">
            <v>4</v>
          </cell>
          <cell r="Z270">
            <v>1090</v>
          </cell>
          <cell r="AA270">
            <v>1120</v>
          </cell>
          <cell r="AB270">
            <v>30</v>
          </cell>
          <cell r="AC270">
            <v>30</v>
          </cell>
          <cell r="AD270">
            <v>1.3333333333333299</v>
          </cell>
          <cell r="AE270">
            <v>20</v>
          </cell>
          <cell r="AF270">
            <v>3</v>
          </cell>
          <cell r="AG270">
            <v>1210</v>
          </cell>
          <cell r="AH270">
            <v>1240</v>
          </cell>
          <cell r="AI270">
            <v>60</v>
          </cell>
          <cell r="AJ270">
            <v>30</v>
          </cell>
          <cell r="AK270">
            <v>1</v>
          </cell>
          <cell r="AL270">
            <v>20</v>
          </cell>
        </row>
        <row r="271">
          <cell r="A271" t="str">
            <v>UTRND_A</v>
          </cell>
          <cell r="B271" t="str">
            <v>Unitrans</v>
          </cell>
          <cell r="C271" t="str">
            <v>LAKE BLVD/ARLINGTON</v>
          </cell>
          <cell r="D271">
            <v>8</v>
          </cell>
          <cell r="E271">
            <v>420</v>
          </cell>
          <cell r="F271">
            <v>430</v>
          </cell>
          <cell r="G271">
            <v>30</v>
          </cell>
          <cell r="H271">
            <v>10</v>
          </cell>
          <cell r="I271">
            <v>3.3333333333333299</v>
          </cell>
          <cell r="J271">
            <v>25</v>
          </cell>
          <cell r="K271">
            <v>24</v>
          </cell>
          <cell r="L271">
            <v>540</v>
          </cell>
          <cell r="M271">
            <v>550</v>
          </cell>
          <cell r="N271">
            <v>15</v>
          </cell>
          <cell r="O271">
            <v>10</v>
          </cell>
          <cell r="P271">
            <v>10</v>
          </cell>
          <cell r="Q271">
            <v>25</v>
          </cell>
          <cell r="R271">
            <v>12</v>
          </cell>
          <cell r="S271">
            <v>910</v>
          </cell>
          <cell r="T271">
            <v>920</v>
          </cell>
          <cell r="U271">
            <v>15</v>
          </cell>
          <cell r="V271">
            <v>10</v>
          </cell>
          <cell r="W271">
            <v>5</v>
          </cell>
          <cell r="X271">
            <v>25</v>
          </cell>
          <cell r="Y271">
            <v>4</v>
          </cell>
          <cell r="Z271">
            <v>1090</v>
          </cell>
          <cell r="AA271">
            <v>1115</v>
          </cell>
          <cell r="AB271">
            <v>30</v>
          </cell>
          <cell r="AC271">
            <v>25</v>
          </cell>
          <cell r="AD271">
            <v>1.6666666666666601</v>
          </cell>
          <cell r="AE271">
            <v>25</v>
          </cell>
          <cell r="AF271">
            <v>3</v>
          </cell>
          <cell r="AG271">
            <v>1210</v>
          </cell>
          <cell r="AH271">
            <v>1270</v>
          </cell>
          <cell r="AI271">
            <v>60</v>
          </cell>
          <cell r="AJ271">
            <v>60</v>
          </cell>
          <cell r="AK271">
            <v>1.25</v>
          </cell>
          <cell r="AL271">
            <v>25</v>
          </cell>
        </row>
        <row r="272">
          <cell r="A272" t="str">
            <v>UTRNE_A</v>
          </cell>
          <cell r="B272" t="str">
            <v>Unitrans</v>
          </cell>
          <cell r="C272" t="str">
            <v>DOWNTOWN/F STREET/J STREET</v>
          </cell>
          <cell r="D272">
            <v>4</v>
          </cell>
          <cell r="E272">
            <v>420</v>
          </cell>
          <cell r="F272">
            <v>445</v>
          </cell>
          <cell r="G272">
            <v>60</v>
          </cell>
          <cell r="H272">
            <v>25</v>
          </cell>
          <cell r="I272">
            <v>1.6666666666666601</v>
          </cell>
          <cell r="J272">
            <v>25</v>
          </cell>
          <cell r="K272">
            <v>12</v>
          </cell>
          <cell r="L272">
            <v>540</v>
          </cell>
          <cell r="M272">
            <v>565</v>
          </cell>
          <cell r="N272">
            <v>30</v>
          </cell>
          <cell r="O272">
            <v>25</v>
          </cell>
          <cell r="P272">
            <v>5</v>
          </cell>
          <cell r="Q272">
            <v>25</v>
          </cell>
          <cell r="R272">
            <v>6</v>
          </cell>
          <cell r="S272">
            <v>910</v>
          </cell>
          <cell r="T272">
            <v>935</v>
          </cell>
          <cell r="U272">
            <v>30</v>
          </cell>
          <cell r="V272">
            <v>25</v>
          </cell>
          <cell r="W272">
            <v>2.5</v>
          </cell>
          <cell r="X272">
            <v>25</v>
          </cell>
          <cell r="Y272">
            <v>4</v>
          </cell>
          <cell r="Z272">
            <v>1090</v>
          </cell>
          <cell r="AA272">
            <v>1115</v>
          </cell>
          <cell r="AB272">
            <v>30</v>
          </cell>
          <cell r="AC272">
            <v>25</v>
          </cell>
          <cell r="AD272">
            <v>1.6666666666666601</v>
          </cell>
          <cell r="AE272">
            <v>25</v>
          </cell>
          <cell r="AF272">
            <v>3</v>
          </cell>
          <cell r="AG272">
            <v>1210</v>
          </cell>
          <cell r="AH272">
            <v>1235</v>
          </cell>
          <cell r="AI272">
            <v>60</v>
          </cell>
          <cell r="AJ272">
            <v>25</v>
          </cell>
          <cell r="AK272">
            <v>1.25</v>
          </cell>
          <cell r="AL272">
            <v>25</v>
          </cell>
        </row>
        <row r="273">
          <cell r="A273" t="str">
            <v>UTRNF_A</v>
          </cell>
          <cell r="B273" t="str">
            <v>Unitrans</v>
          </cell>
          <cell r="C273" t="str">
            <v>OAK AVE/E. ALVARADO/N. ANDERSON</v>
          </cell>
          <cell r="D273">
            <v>4</v>
          </cell>
          <cell r="E273">
            <v>420</v>
          </cell>
          <cell r="F273">
            <v>445</v>
          </cell>
          <cell r="G273">
            <v>60</v>
          </cell>
          <cell r="H273">
            <v>25</v>
          </cell>
          <cell r="I273">
            <v>1.6666666666666601</v>
          </cell>
          <cell r="J273">
            <v>25</v>
          </cell>
          <cell r="K273">
            <v>12</v>
          </cell>
          <cell r="L273">
            <v>540</v>
          </cell>
          <cell r="M273">
            <v>565</v>
          </cell>
          <cell r="N273">
            <v>30</v>
          </cell>
          <cell r="O273">
            <v>25</v>
          </cell>
          <cell r="P273">
            <v>5</v>
          </cell>
          <cell r="Q273">
            <v>25</v>
          </cell>
          <cell r="R273">
            <v>6</v>
          </cell>
          <cell r="S273">
            <v>910</v>
          </cell>
          <cell r="T273">
            <v>935</v>
          </cell>
          <cell r="U273">
            <v>30</v>
          </cell>
          <cell r="V273">
            <v>25</v>
          </cell>
          <cell r="W273">
            <v>2.5</v>
          </cell>
          <cell r="X273">
            <v>25</v>
          </cell>
          <cell r="Y273">
            <v>4</v>
          </cell>
          <cell r="Z273">
            <v>1090</v>
          </cell>
          <cell r="AA273">
            <v>1115</v>
          </cell>
          <cell r="AB273">
            <v>30</v>
          </cell>
          <cell r="AC273">
            <v>25</v>
          </cell>
          <cell r="AD273">
            <v>1.6666666666666601</v>
          </cell>
          <cell r="AE273">
            <v>25</v>
          </cell>
          <cell r="AF273">
            <v>1</v>
          </cell>
          <cell r="AG273">
            <v>1210</v>
          </cell>
          <cell r="AI273">
            <v>180</v>
          </cell>
          <cell r="AK273">
            <v>0.41666666666666602</v>
          </cell>
          <cell r="AL273">
            <v>25</v>
          </cell>
        </row>
        <row r="274">
          <cell r="A274" t="str">
            <v>UTRNG_A</v>
          </cell>
          <cell r="B274" t="str">
            <v>Unitrans</v>
          </cell>
          <cell r="C274" t="str">
            <v>ANDERSON/ALVARADO/N. SYCAMORE</v>
          </cell>
          <cell r="D274">
            <v>8</v>
          </cell>
          <cell r="E274">
            <v>415</v>
          </cell>
          <cell r="F274">
            <v>430</v>
          </cell>
          <cell r="G274">
            <v>30</v>
          </cell>
          <cell r="H274">
            <v>15</v>
          </cell>
          <cell r="I274">
            <v>4</v>
          </cell>
          <cell r="J274">
            <v>30</v>
          </cell>
          <cell r="K274">
            <v>24</v>
          </cell>
          <cell r="L274">
            <v>540</v>
          </cell>
          <cell r="M274">
            <v>550</v>
          </cell>
          <cell r="N274">
            <v>15</v>
          </cell>
          <cell r="O274">
            <v>10</v>
          </cell>
          <cell r="P274">
            <v>12</v>
          </cell>
          <cell r="Q274">
            <v>30</v>
          </cell>
          <cell r="R274">
            <v>12</v>
          </cell>
          <cell r="S274">
            <v>910</v>
          </cell>
          <cell r="T274">
            <v>920</v>
          </cell>
          <cell r="U274">
            <v>15</v>
          </cell>
          <cell r="V274">
            <v>10</v>
          </cell>
          <cell r="W274">
            <v>6</v>
          </cell>
          <cell r="X274">
            <v>30</v>
          </cell>
          <cell r="Y274">
            <v>4</v>
          </cell>
          <cell r="Z274">
            <v>1090</v>
          </cell>
          <cell r="AA274">
            <v>1115</v>
          </cell>
          <cell r="AB274">
            <v>30</v>
          </cell>
          <cell r="AC274">
            <v>25</v>
          </cell>
          <cell r="AD274">
            <v>2</v>
          </cell>
          <cell r="AE274">
            <v>30</v>
          </cell>
          <cell r="AF274">
            <v>3</v>
          </cell>
          <cell r="AG274">
            <v>1210</v>
          </cell>
          <cell r="AH274">
            <v>1270</v>
          </cell>
          <cell r="AI274">
            <v>60</v>
          </cell>
          <cell r="AJ274">
            <v>60</v>
          </cell>
          <cell r="AK274">
            <v>1.3333333333333299</v>
          </cell>
          <cell r="AL274">
            <v>26.6666666666666</v>
          </cell>
        </row>
        <row r="275">
          <cell r="A275" t="str">
            <v>UTRNJ_A</v>
          </cell>
          <cell r="B275" t="str">
            <v>Unitrans</v>
          </cell>
          <cell r="C275" t="str">
            <v>ANDERSON/ALVARADO/N. SYCAMORE</v>
          </cell>
          <cell r="D275">
            <v>8</v>
          </cell>
          <cell r="E275">
            <v>422</v>
          </cell>
          <cell r="F275">
            <v>430</v>
          </cell>
          <cell r="G275">
            <v>30</v>
          </cell>
          <cell r="H275">
            <v>8</v>
          </cell>
          <cell r="I275">
            <v>3.8</v>
          </cell>
          <cell r="J275">
            <v>30</v>
          </cell>
          <cell r="K275">
            <v>24</v>
          </cell>
          <cell r="L275">
            <v>540</v>
          </cell>
          <cell r="M275">
            <v>550</v>
          </cell>
          <cell r="N275">
            <v>15</v>
          </cell>
          <cell r="O275">
            <v>10</v>
          </cell>
          <cell r="P275">
            <v>12</v>
          </cell>
          <cell r="Q275">
            <v>30</v>
          </cell>
          <cell r="R275">
            <v>12</v>
          </cell>
          <cell r="S275">
            <v>910</v>
          </cell>
          <cell r="T275">
            <v>920</v>
          </cell>
          <cell r="U275">
            <v>15</v>
          </cell>
          <cell r="V275">
            <v>10</v>
          </cell>
          <cell r="W275">
            <v>6</v>
          </cell>
          <cell r="X275">
            <v>30</v>
          </cell>
          <cell r="Y275">
            <v>4</v>
          </cell>
          <cell r="Z275">
            <v>1090</v>
          </cell>
          <cell r="AA275">
            <v>1110</v>
          </cell>
          <cell r="AB275">
            <v>30</v>
          </cell>
          <cell r="AC275">
            <v>20</v>
          </cell>
          <cell r="AD275">
            <v>2</v>
          </cell>
          <cell r="AE275">
            <v>30</v>
          </cell>
          <cell r="AF275">
            <v>6</v>
          </cell>
          <cell r="AG275">
            <v>1210</v>
          </cell>
          <cell r="AH275">
            <v>1235</v>
          </cell>
          <cell r="AI275">
            <v>30</v>
          </cell>
          <cell r="AJ275">
            <v>25</v>
          </cell>
          <cell r="AK275">
            <v>3</v>
          </cell>
          <cell r="AL275">
            <v>30</v>
          </cell>
        </row>
        <row r="276">
          <cell r="A276" t="str">
            <v>UTRNK_A</v>
          </cell>
          <cell r="B276" t="str">
            <v>Unitrans</v>
          </cell>
          <cell r="C276" t="str">
            <v>LAKE BLVD/ARLINGTON</v>
          </cell>
          <cell r="D276">
            <v>4</v>
          </cell>
          <cell r="E276">
            <v>420</v>
          </cell>
          <cell r="F276">
            <v>445</v>
          </cell>
          <cell r="G276">
            <v>60</v>
          </cell>
          <cell r="H276">
            <v>25</v>
          </cell>
          <cell r="I276">
            <v>1.6666666666666601</v>
          </cell>
          <cell r="J276">
            <v>25</v>
          </cell>
          <cell r="K276">
            <v>12</v>
          </cell>
          <cell r="L276">
            <v>540</v>
          </cell>
          <cell r="M276">
            <v>565</v>
          </cell>
          <cell r="N276">
            <v>30</v>
          </cell>
          <cell r="O276">
            <v>25</v>
          </cell>
          <cell r="P276">
            <v>5</v>
          </cell>
          <cell r="Q276">
            <v>25</v>
          </cell>
          <cell r="R276">
            <v>6</v>
          </cell>
          <cell r="S276">
            <v>910</v>
          </cell>
          <cell r="T276">
            <v>935</v>
          </cell>
          <cell r="U276">
            <v>30</v>
          </cell>
          <cell r="V276">
            <v>25</v>
          </cell>
          <cell r="W276">
            <v>2.5</v>
          </cell>
          <cell r="X276">
            <v>25</v>
          </cell>
          <cell r="Y276">
            <v>4</v>
          </cell>
          <cell r="Z276">
            <v>1090</v>
          </cell>
          <cell r="AA276">
            <v>1115</v>
          </cell>
          <cell r="AB276">
            <v>30</v>
          </cell>
          <cell r="AC276">
            <v>25</v>
          </cell>
          <cell r="AD276">
            <v>1.6666666666666601</v>
          </cell>
          <cell r="AE276">
            <v>25</v>
          </cell>
        </row>
        <row r="277">
          <cell r="A277" t="str">
            <v>UTRNL_A</v>
          </cell>
          <cell r="B277" t="str">
            <v>Unitrans</v>
          </cell>
          <cell r="C277" t="str">
            <v>E. EIGHTH ST/POLE LINE/MOORE/LOYOLA</v>
          </cell>
          <cell r="D277">
            <v>5</v>
          </cell>
          <cell r="E277">
            <v>390</v>
          </cell>
          <cell r="F277">
            <v>420</v>
          </cell>
          <cell r="G277">
            <v>48</v>
          </cell>
          <cell r="H277">
            <v>30</v>
          </cell>
          <cell r="I277">
            <v>4.1666666666666599</v>
          </cell>
          <cell r="J277">
            <v>50</v>
          </cell>
          <cell r="K277">
            <v>12</v>
          </cell>
          <cell r="L277">
            <v>540</v>
          </cell>
          <cell r="M277">
            <v>570</v>
          </cell>
          <cell r="N277">
            <v>30</v>
          </cell>
          <cell r="O277">
            <v>30</v>
          </cell>
          <cell r="P277">
            <v>10</v>
          </cell>
          <cell r="Q277">
            <v>50</v>
          </cell>
          <cell r="R277">
            <v>6</v>
          </cell>
          <cell r="S277">
            <v>910</v>
          </cell>
          <cell r="T277">
            <v>940</v>
          </cell>
          <cell r="U277">
            <v>30</v>
          </cell>
          <cell r="V277">
            <v>30</v>
          </cell>
          <cell r="W277">
            <v>5</v>
          </cell>
          <cell r="X277">
            <v>50</v>
          </cell>
          <cell r="Y277">
            <v>2</v>
          </cell>
          <cell r="Z277">
            <v>1090</v>
          </cell>
          <cell r="AA277">
            <v>1150</v>
          </cell>
          <cell r="AB277">
            <v>60</v>
          </cell>
          <cell r="AC277">
            <v>60</v>
          </cell>
          <cell r="AD277">
            <v>1.6666666666666601</v>
          </cell>
          <cell r="AE277">
            <v>50</v>
          </cell>
          <cell r="AF277">
            <v>3</v>
          </cell>
          <cell r="AG277">
            <v>1210</v>
          </cell>
          <cell r="AH277">
            <v>1270</v>
          </cell>
          <cell r="AI277">
            <v>60</v>
          </cell>
          <cell r="AJ277">
            <v>60</v>
          </cell>
          <cell r="AK277">
            <v>2.5</v>
          </cell>
          <cell r="AL277">
            <v>50</v>
          </cell>
        </row>
        <row r="278">
          <cell r="A278" t="str">
            <v>UTRNM_A</v>
          </cell>
          <cell r="B278" t="str">
            <v>Unitrans</v>
          </cell>
          <cell r="C278" t="str">
            <v>COWELL/DREW</v>
          </cell>
          <cell r="D278">
            <v>4</v>
          </cell>
          <cell r="E278">
            <v>420</v>
          </cell>
          <cell r="F278">
            <v>445</v>
          </cell>
          <cell r="G278">
            <v>60</v>
          </cell>
          <cell r="H278">
            <v>25</v>
          </cell>
          <cell r="I278">
            <v>1.6666666666666601</v>
          </cell>
          <cell r="J278">
            <v>25</v>
          </cell>
          <cell r="K278">
            <v>12</v>
          </cell>
          <cell r="L278">
            <v>540</v>
          </cell>
          <cell r="M278">
            <v>565</v>
          </cell>
          <cell r="N278">
            <v>30</v>
          </cell>
          <cell r="O278">
            <v>25</v>
          </cell>
          <cell r="P278">
            <v>5</v>
          </cell>
          <cell r="Q278">
            <v>25</v>
          </cell>
          <cell r="R278">
            <v>6</v>
          </cell>
          <cell r="S278">
            <v>910</v>
          </cell>
          <cell r="T278">
            <v>935</v>
          </cell>
          <cell r="U278">
            <v>30</v>
          </cell>
          <cell r="V278">
            <v>25</v>
          </cell>
          <cell r="W278">
            <v>2.5</v>
          </cell>
          <cell r="X278">
            <v>25</v>
          </cell>
          <cell r="Y278">
            <v>4</v>
          </cell>
          <cell r="Z278">
            <v>1090</v>
          </cell>
          <cell r="AA278">
            <v>1115</v>
          </cell>
          <cell r="AB278">
            <v>30</v>
          </cell>
          <cell r="AC278">
            <v>25</v>
          </cell>
          <cell r="AD278">
            <v>1.6666666666666601</v>
          </cell>
          <cell r="AE278">
            <v>25</v>
          </cell>
          <cell r="AF278">
            <v>1</v>
          </cell>
          <cell r="AG278">
            <v>1210</v>
          </cell>
          <cell r="AI278">
            <v>180</v>
          </cell>
          <cell r="AK278">
            <v>0.41666666666666602</v>
          </cell>
          <cell r="AL278">
            <v>25</v>
          </cell>
        </row>
        <row r="279">
          <cell r="A279" t="str">
            <v>UTRNP_A</v>
          </cell>
          <cell r="B279" t="str">
            <v>Unitrans</v>
          </cell>
          <cell r="C279" t="str">
            <v>DAVIS PERIMETER COUNTER CLOCKWISE</v>
          </cell>
          <cell r="D279">
            <v>5</v>
          </cell>
          <cell r="E279">
            <v>390</v>
          </cell>
          <cell r="F279">
            <v>420</v>
          </cell>
          <cell r="G279">
            <v>48</v>
          </cell>
          <cell r="H279">
            <v>30</v>
          </cell>
          <cell r="I279">
            <v>4.1666666666666599</v>
          </cell>
          <cell r="J279">
            <v>50</v>
          </cell>
          <cell r="K279">
            <v>12</v>
          </cell>
          <cell r="L279">
            <v>540</v>
          </cell>
          <cell r="M279">
            <v>570</v>
          </cell>
          <cell r="N279">
            <v>30</v>
          </cell>
          <cell r="O279">
            <v>30</v>
          </cell>
          <cell r="P279">
            <v>10</v>
          </cell>
          <cell r="Q279">
            <v>50</v>
          </cell>
          <cell r="R279">
            <v>6</v>
          </cell>
          <cell r="S279">
            <v>910</v>
          </cell>
          <cell r="T279">
            <v>940</v>
          </cell>
          <cell r="U279">
            <v>30</v>
          </cell>
          <cell r="V279">
            <v>30</v>
          </cell>
          <cell r="W279">
            <v>5</v>
          </cell>
          <cell r="X279">
            <v>50</v>
          </cell>
          <cell r="Y279">
            <v>2</v>
          </cell>
          <cell r="Z279">
            <v>1090</v>
          </cell>
          <cell r="AA279">
            <v>1150</v>
          </cell>
          <cell r="AB279">
            <v>60</v>
          </cell>
          <cell r="AC279">
            <v>60</v>
          </cell>
          <cell r="AD279">
            <v>1.6666666666666601</v>
          </cell>
          <cell r="AE279">
            <v>50</v>
          </cell>
          <cell r="AF279">
            <v>3</v>
          </cell>
          <cell r="AG279">
            <v>1210</v>
          </cell>
          <cell r="AH279">
            <v>1270</v>
          </cell>
          <cell r="AI279">
            <v>60</v>
          </cell>
          <cell r="AJ279">
            <v>60</v>
          </cell>
          <cell r="AK279">
            <v>2.5</v>
          </cell>
          <cell r="AL279">
            <v>50</v>
          </cell>
        </row>
        <row r="280">
          <cell r="A280" t="str">
            <v>UTRNQ_A</v>
          </cell>
          <cell r="B280" t="str">
            <v>Unitrans</v>
          </cell>
          <cell r="C280" t="str">
            <v>DAVIS PERIMETER CLOCKWISE</v>
          </cell>
          <cell r="D280">
            <v>5</v>
          </cell>
          <cell r="E280">
            <v>390</v>
          </cell>
          <cell r="F280">
            <v>420</v>
          </cell>
          <cell r="G280">
            <v>48</v>
          </cell>
          <cell r="H280">
            <v>30</v>
          </cell>
          <cell r="I280">
            <v>4.1666666666666599</v>
          </cell>
          <cell r="J280">
            <v>50</v>
          </cell>
          <cell r="K280">
            <v>12</v>
          </cell>
          <cell r="L280">
            <v>540</v>
          </cell>
          <cell r="M280">
            <v>570</v>
          </cell>
          <cell r="N280">
            <v>30</v>
          </cell>
          <cell r="O280">
            <v>30</v>
          </cell>
          <cell r="P280">
            <v>10</v>
          </cell>
          <cell r="Q280">
            <v>50</v>
          </cell>
          <cell r="R280">
            <v>6</v>
          </cell>
          <cell r="S280">
            <v>910</v>
          </cell>
          <cell r="T280">
            <v>940</v>
          </cell>
          <cell r="U280">
            <v>30</v>
          </cell>
          <cell r="V280">
            <v>30</v>
          </cell>
          <cell r="W280">
            <v>5</v>
          </cell>
          <cell r="X280">
            <v>50</v>
          </cell>
          <cell r="Y280">
            <v>2</v>
          </cell>
          <cell r="Z280">
            <v>1090</v>
          </cell>
          <cell r="AA280">
            <v>1150</v>
          </cell>
          <cell r="AB280">
            <v>60</v>
          </cell>
          <cell r="AC280">
            <v>60</v>
          </cell>
          <cell r="AD280">
            <v>1.6666666666666601</v>
          </cell>
          <cell r="AE280">
            <v>50</v>
          </cell>
          <cell r="AF280">
            <v>3</v>
          </cell>
          <cell r="AG280">
            <v>1210</v>
          </cell>
          <cell r="AH280">
            <v>1270</v>
          </cell>
          <cell r="AI280">
            <v>60</v>
          </cell>
          <cell r="AJ280">
            <v>60</v>
          </cell>
          <cell r="AK280">
            <v>2.5</v>
          </cell>
          <cell r="AL280">
            <v>50</v>
          </cell>
        </row>
        <row r="281">
          <cell r="A281" t="str">
            <v>UTRNT_A</v>
          </cell>
          <cell r="B281" t="str">
            <v>Unitrans</v>
          </cell>
          <cell r="C281" t="str">
            <v>DAVIS HIGH</v>
          </cell>
          <cell r="D281">
            <v>1</v>
          </cell>
          <cell r="E281">
            <v>455</v>
          </cell>
          <cell r="G281">
            <v>240</v>
          </cell>
          <cell r="I281">
            <v>0.71666666666666601</v>
          </cell>
          <cell r="J281">
            <v>43</v>
          </cell>
        </row>
        <row r="282">
          <cell r="A282" t="str">
            <v>UTRNT_B</v>
          </cell>
          <cell r="B282" t="str">
            <v>Unitrans</v>
          </cell>
          <cell r="C282" t="str">
            <v>DAVIS HIGH</v>
          </cell>
          <cell r="R282">
            <v>1</v>
          </cell>
          <cell r="S282">
            <v>940</v>
          </cell>
          <cell r="U282">
            <v>180</v>
          </cell>
          <cell r="W282">
            <v>0.58333333333333304</v>
          </cell>
          <cell r="X282">
            <v>35</v>
          </cell>
        </row>
        <row r="283">
          <cell r="A283" t="str">
            <v>UTRNV_A</v>
          </cell>
          <cell r="B283" t="str">
            <v>Unitrans</v>
          </cell>
          <cell r="C283" t="str">
            <v>UC DAVIS WEST VILLAGE</v>
          </cell>
          <cell r="D283">
            <v>8</v>
          </cell>
          <cell r="E283">
            <v>420</v>
          </cell>
          <cell r="F283">
            <v>435</v>
          </cell>
          <cell r="G283">
            <v>30</v>
          </cell>
          <cell r="H283">
            <v>15</v>
          </cell>
          <cell r="I283">
            <v>0.93333333333333302</v>
          </cell>
          <cell r="J283">
            <v>7</v>
          </cell>
          <cell r="K283">
            <v>24</v>
          </cell>
          <cell r="L283">
            <v>540</v>
          </cell>
          <cell r="M283">
            <v>555</v>
          </cell>
          <cell r="N283">
            <v>15</v>
          </cell>
          <cell r="O283">
            <v>15</v>
          </cell>
          <cell r="P283">
            <v>2.8</v>
          </cell>
          <cell r="Q283">
            <v>7</v>
          </cell>
          <cell r="R283">
            <v>12</v>
          </cell>
          <cell r="S283">
            <v>910</v>
          </cell>
          <cell r="T283">
            <v>925</v>
          </cell>
          <cell r="U283">
            <v>15</v>
          </cell>
          <cell r="V283">
            <v>15</v>
          </cell>
          <cell r="W283">
            <v>1.4</v>
          </cell>
          <cell r="X283">
            <v>7</v>
          </cell>
          <cell r="Y283">
            <v>4</v>
          </cell>
          <cell r="Z283">
            <v>1090</v>
          </cell>
          <cell r="AA283">
            <v>1120</v>
          </cell>
          <cell r="AB283">
            <v>30</v>
          </cell>
          <cell r="AC283">
            <v>30</v>
          </cell>
          <cell r="AD283">
            <v>0.46666666666666601</v>
          </cell>
          <cell r="AE283">
            <v>7</v>
          </cell>
          <cell r="AF283">
            <v>5</v>
          </cell>
          <cell r="AG283">
            <v>1210</v>
          </cell>
          <cell r="AH283">
            <v>1240</v>
          </cell>
          <cell r="AI283">
            <v>36</v>
          </cell>
          <cell r="AJ283">
            <v>30</v>
          </cell>
          <cell r="AK283">
            <v>0.58333333333333304</v>
          </cell>
          <cell r="AL283">
            <v>7</v>
          </cell>
        </row>
        <row r="284">
          <cell r="A284" t="str">
            <v>UTRNV_B</v>
          </cell>
          <cell r="B284" t="str">
            <v>Unitrans</v>
          </cell>
          <cell r="C284" t="str">
            <v>UC DAVIS WEST VILLAGE</v>
          </cell>
          <cell r="D284">
            <v>8</v>
          </cell>
          <cell r="E284">
            <v>427</v>
          </cell>
          <cell r="F284">
            <v>442</v>
          </cell>
          <cell r="G284">
            <v>30</v>
          </cell>
          <cell r="H284">
            <v>15</v>
          </cell>
          <cell r="I284">
            <v>1.7333333333333301</v>
          </cell>
          <cell r="J284">
            <v>13</v>
          </cell>
          <cell r="K284">
            <v>23</v>
          </cell>
          <cell r="L284">
            <v>547</v>
          </cell>
          <cell r="M284">
            <v>562</v>
          </cell>
          <cell r="N284">
            <v>15.6521739130434</v>
          </cell>
          <cell r="O284">
            <v>15</v>
          </cell>
          <cell r="P284">
            <v>4.9833333333333298</v>
          </cell>
          <cell r="Q284">
            <v>13</v>
          </cell>
          <cell r="R284">
            <v>12</v>
          </cell>
          <cell r="S284">
            <v>902</v>
          </cell>
          <cell r="T284">
            <v>917</v>
          </cell>
          <cell r="U284">
            <v>15</v>
          </cell>
          <cell r="V284">
            <v>15</v>
          </cell>
          <cell r="W284">
            <v>2.6</v>
          </cell>
          <cell r="X284">
            <v>13</v>
          </cell>
          <cell r="Y284">
            <v>5</v>
          </cell>
          <cell r="Z284">
            <v>1082</v>
          </cell>
          <cell r="AA284">
            <v>1097</v>
          </cell>
          <cell r="AB284">
            <v>24</v>
          </cell>
          <cell r="AC284">
            <v>15</v>
          </cell>
          <cell r="AD284">
            <v>1.0833333333333299</v>
          </cell>
          <cell r="AE284">
            <v>13</v>
          </cell>
          <cell r="AF284">
            <v>5</v>
          </cell>
          <cell r="AG284">
            <v>1217</v>
          </cell>
          <cell r="AH284">
            <v>1247</v>
          </cell>
          <cell r="AI284">
            <v>36</v>
          </cell>
          <cell r="AJ284">
            <v>30</v>
          </cell>
          <cell r="AK284">
            <v>1.0833333333333299</v>
          </cell>
          <cell r="AL284">
            <v>13</v>
          </cell>
        </row>
        <row r="285">
          <cell r="A285" t="str">
            <v>UTRNW_A</v>
          </cell>
          <cell r="B285" t="str">
            <v>Unitrans</v>
          </cell>
          <cell r="C285" t="str">
            <v>COWELL/LILLARD/DRUMMOND</v>
          </cell>
          <cell r="D285">
            <v>8</v>
          </cell>
          <cell r="E285">
            <v>419</v>
          </cell>
          <cell r="F285">
            <v>430</v>
          </cell>
          <cell r="G285">
            <v>30</v>
          </cell>
          <cell r="H285">
            <v>11</v>
          </cell>
          <cell r="I285">
            <v>3.85</v>
          </cell>
          <cell r="J285">
            <v>30</v>
          </cell>
          <cell r="K285">
            <v>24</v>
          </cell>
          <cell r="L285">
            <v>540</v>
          </cell>
          <cell r="M285">
            <v>550</v>
          </cell>
          <cell r="N285">
            <v>15</v>
          </cell>
          <cell r="O285">
            <v>10</v>
          </cell>
          <cell r="P285">
            <v>12</v>
          </cell>
          <cell r="Q285">
            <v>30</v>
          </cell>
          <cell r="R285">
            <v>12</v>
          </cell>
          <cell r="S285">
            <v>910</v>
          </cell>
          <cell r="T285">
            <v>920</v>
          </cell>
          <cell r="U285">
            <v>15</v>
          </cell>
          <cell r="V285">
            <v>10</v>
          </cell>
          <cell r="W285">
            <v>6</v>
          </cell>
          <cell r="X285">
            <v>30</v>
          </cell>
          <cell r="Y285">
            <v>4</v>
          </cell>
          <cell r="Z285">
            <v>1090</v>
          </cell>
          <cell r="AA285">
            <v>1110</v>
          </cell>
          <cell r="AB285">
            <v>30</v>
          </cell>
          <cell r="AC285">
            <v>20</v>
          </cell>
          <cell r="AD285">
            <v>2</v>
          </cell>
          <cell r="AE285">
            <v>30</v>
          </cell>
          <cell r="AF285">
            <v>6</v>
          </cell>
          <cell r="AG285">
            <v>1210</v>
          </cell>
          <cell r="AH285">
            <v>1235</v>
          </cell>
          <cell r="AI285">
            <v>30</v>
          </cell>
          <cell r="AJ285">
            <v>25</v>
          </cell>
          <cell r="AK285">
            <v>3</v>
          </cell>
          <cell r="AL285">
            <v>30</v>
          </cell>
        </row>
        <row r="286">
          <cell r="A286" t="str">
            <v>UTRNZ_A</v>
          </cell>
          <cell r="B286" t="str">
            <v>Unitrans</v>
          </cell>
          <cell r="C286" t="str">
            <v>AMTRAK/5TH ST/TARGET/MU</v>
          </cell>
          <cell r="D286">
            <v>4</v>
          </cell>
          <cell r="E286">
            <v>420</v>
          </cell>
          <cell r="F286">
            <v>450</v>
          </cell>
          <cell r="G286">
            <v>60</v>
          </cell>
          <cell r="H286">
            <v>30</v>
          </cell>
          <cell r="I286">
            <v>2.6666666666666599</v>
          </cell>
          <cell r="J286">
            <v>40</v>
          </cell>
          <cell r="K286">
            <v>12</v>
          </cell>
          <cell r="L286">
            <v>540</v>
          </cell>
          <cell r="M286">
            <v>570</v>
          </cell>
          <cell r="N286">
            <v>30</v>
          </cell>
          <cell r="O286">
            <v>30</v>
          </cell>
          <cell r="P286">
            <v>8</v>
          </cell>
          <cell r="Q286">
            <v>40</v>
          </cell>
          <cell r="R286">
            <v>6</v>
          </cell>
          <cell r="S286">
            <v>910</v>
          </cell>
          <cell r="T286">
            <v>940</v>
          </cell>
          <cell r="U286">
            <v>30</v>
          </cell>
          <cell r="V286">
            <v>30</v>
          </cell>
          <cell r="W286">
            <v>4</v>
          </cell>
          <cell r="X286">
            <v>40</v>
          </cell>
        </row>
        <row r="287">
          <cell r="A287" t="str">
            <v>YOLO210_A</v>
          </cell>
          <cell r="B287" t="str">
            <v>YoloBus</v>
          </cell>
          <cell r="C287" t="str">
            <v>ROUTE 210</v>
          </cell>
          <cell r="D287">
            <v>2</v>
          </cell>
          <cell r="E287">
            <v>420</v>
          </cell>
          <cell r="F287">
            <v>480</v>
          </cell>
          <cell r="G287">
            <v>120</v>
          </cell>
          <cell r="H287">
            <v>60</v>
          </cell>
          <cell r="I287">
            <v>1.6666666666666601</v>
          </cell>
          <cell r="J287">
            <v>50</v>
          </cell>
          <cell r="K287">
            <v>6</v>
          </cell>
          <cell r="L287">
            <v>540</v>
          </cell>
          <cell r="M287">
            <v>600</v>
          </cell>
          <cell r="N287">
            <v>60</v>
          </cell>
          <cell r="O287">
            <v>60</v>
          </cell>
          <cell r="P287">
            <v>5</v>
          </cell>
          <cell r="Q287">
            <v>50</v>
          </cell>
          <cell r="R287">
            <v>3</v>
          </cell>
          <cell r="S287">
            <v>900</v>
          </cell>
          <cell r="T287">
            <v>960</v>
          </cell>
          <cell r="U287">
            <v>60</v>
          </cell>
          <cell r="V287">
            <v>60</v>
          </cell>
          <cell r="W287">
            <v>2.5</v>
          </cell>
          <cell r="X287">
            <v>50</v>
          </cell>
          <cell r="Y287">
            <v>1</v>
          </cell>
          <cell r="Z287">
            <v>1080</v>
          </cell>
          <cell r="AB287">
            <v>120</v>
          </cell>
          <cell r="AD287">
            <v>0.83333333333333304</v>
          </cell>
          <cell r="AE287">
            <v>50</v>
          </cell>
        </row>
        <row r="288">
          <cell r="A288" t="str">
            <v>YOLO211_A</v>
          </cell>
          <cell r="B288" t="str">
            <v>YoloBus</v>
          </cell>
          <cell r="C288" t="str">
            <v>ROUTE 211</v>
          </cell>
          <cell r="D288">
            <v>2</v>
          </cell>
          <cell r="E288">
            <v>420</v>
          </cell>
          <cell r="F288">
            <v>480</v>
          </cell>
          <cell r="G288">
            <v>120</v>
          </cell>
          <cell r="H288">
            <v>60</v>
          </cell>
          <cell r="I288">
            <v>1.6666666666666601</v>
          </cell>
          <cell r="J288">
            <v>50</v>
          </cell>
          <cell r="K288">
            <v>6</v>
          </cell>
          <cell r="L288">
            <v>540</v>
          </cell>
          <cell r="M288">
            <v>600</v>
          </cell>
          <cell r="N288">
            <v>60</v>
          </cell>
          <cell r="O288">
            <v>60</v>
          </cell>
          <cell r="P288">
            <v>5</v>
          </cell>
          <cell r="Q288">
            <v>50</v>
          </cell>
          <cell r="R288">
            <v>3</v>
          </cell>
          <cell r="S288">
            <v>900</v>
          </cell>
          <cell r="T288">
            <v>960</v>
          </cell>
          <cell r="U288">
            <v>60</v>
          </cell>
          <cell r="V288">
            <v>60</v>
          </cell>
          <cell r="W288">
            <v>2.5</v>
          </cell>
          <cell r="X288">
            <v>50</v>
          </cell>
          <cell r="Y288">
            <v>2</v>
          </cell>
          <cell r="Z288">
            <v>1080</v>
          </cell>
          <cell r="AA288">
            <v>1140</v>
          </cell>
          <cell r="AB288">
            <v>60</v>
          </cell>
          <cell r="AC288">
            <v>60</v>
          </cell>
          <cell r="AD288">
            <v>1.6666666666666601</v>
          </cell>
          <cell r="AE288">
            <v>50</v>
          </cell>
          <cell r="AF288">
            <v>1</v>
          </cell>
          <cell r="AG288">
            <v>1200</v>
          </cell>
          <cell r="AI288">
            <v>180</v>
          </cell>
          <cell r="AK288">
            <v>0.83333333333333304</v>
          </cell>
          <cell r="AL288">
            <v>50</v>
          </cell>
        </row>
        <row r="289">
          <cell r="A289" t="str">
            <v>YOLO212_A</v>
          </cell>
          <cell r="B289" t="str">
            <v>YoloBus</v>
          </cell>
          <cell r="C289" t="str">
            <v>ROUTE 212</v>
          </cell>
          <cell r="D289">
            <v>2</v>
          </cell>
          <cell r="E289">
            <v>420</v>
          </cell>
          <cell r="F289">
            <v>480</v>
          </cell>
          <cell r="G289">
            <v>120</v>
          </cell>
          <cell r="H289">
            <v>60</v>
          </cell>
          <cell r="I289">
            <v>1.6666666666666601</v>
          </cell>
          <cell r="J289">
            <v>50</v>
          </cell>
          <cell r="K289">
            <v>6</v>
          </cell>
          <cell r="L289">
            <v>540</v>
          </cell>
          <cell r="M289">
            <v>600</v>
          </cell>
          <cell r="N289">
            <v>60</v>
          </cell>
          <cell r="O289">
            <v>60</v>
          </cell>
          <cell r="P289">
            <v>5</v>
          </cell>
          <cell r="Q289">
            <v>50</v>
          </cell>
          <cell r="R289">
            <v>3</v>
          </cell>
          <cell r="S289">
            <v>900</v>
          </cell>
          <cell r="T289">
            <v>960</v>
          </cell>
          <cell r="U289">
            <v>60</v>
          </cell>
          <cell r="V289">
            <v>60</v>
          </cell>
          <cell r="W289">
            <v>2.5</v>
          </cell>
          <cell r="X289">
            <v>50</v>
          </cell>
          <cell r="Y289">
            <v>2</v>
          </cell>
          <cell r="Z289">
            <v>1080</v>
          </cell>
          <cell r="AA289">
            <v>1140</v>
          </cell>
          <cell r="AB289">
            <v>60</v>
          </cell>
          <cell r="AC289">
            <v>60</v>
          </cell>
          <cell r="AD289">
            <v>1.6666666666666601</v>
          </cell>
          <cell r="AE289">
            <v>50</v>
          </cell>
          <cell r="AF289">
            <v>1</v>
          </cell>
          <cell r="AG289">
            <v>1200</v>
          </cell>
          <cell r="AI289">
            <v>180</v>
          </cell>
          <cell r="AK289">
            <v>0.83333333333333304</v>
          </cell>
          <cell r="AL289">
            <v>50</v>
          </cell>
        </row>
        <row r="290">
          <cell r="A290" t="str">
            <v>YOLO214_A</v>
          </cell>
          <cell r="B290" t="str">
            <v>YoloBus</v>
          </cell>
          <cell r="C290" t="str">
            <v>ROUTE 214</v>
          </cell>
          <cell r="D290">
            <v>3</v>
          </cell>
          <cell r="E290">
            <v>414</v>
          </cell>
          <cell r="F290">
            <v>474</v>
          </cell>
          <cell r="G290">
            <v>80</v>
          </cell>
          <cell r="H290">
            <v>60</v>
          </cell>
          <cell r="I290">
            <v>2.5499999999999998</v>
          </cell>
          <cell r="J290">
            <v>51</v>
          </cell>
          <cell r="K290">
            <v>6</v>
          </cell>
          <cell r="L290">
            <v>594</v>
          </cell>
          <cell r="M290">
            <v>654</v>
          </cell>
          <cell r="N290">
            <v>60</v>
          </cell>
          <cell r="O290">
            <v>60</v>
          </cell>
          <cell r="P290">
            <v>5.0999999999999996</v>
          </cell>
          <cell r="Q290">
            <v>51</v>
          </cell>
          <cell r="R290">
            <v>3</v>
          </cell>
          <cell r="S290">
            <v>954</v>
          </cell>
          <cell r="T290">
            <v>1014</v>
          </cell>
          <cell r="U290">
            <v>60</v>
          </cell>
          <cell r="V290">
            <v>60</v>
          </cell>
          <cell r="W290">
            <v>2.5499999999999998</v>
          </cell>
          <cell r="X290">
            <v>51</v>
          </cell>
        </row>
        <row r="291">
          <cell r="A291" t="str">
            <v>YOLO215EB_A</v>
          </cell>
          <cell r="B291" t="str">
            <v>YoloBus</v>
          </cell>
          <cell r="C291" t="str">
            <v>ROUTE 215 EB</v>
          </cell>
          <cell r="D291">
            <v>6</v>
          </cell>
          <cell r="E291">
            <v>367</v>
          </cell>
          <cell r="F291">
            <v>427</v>
          </cell>
          <cell r="G291">
            <v>40</v>
          </cell>
          <cell r="H291">
            <v>60</v>
          </cell>
          <cell r="I291">
            <v>3.4666666666666601</v>
          </cell>
          <cell r="J291">
            <v>48</v>
          </cell>
          <cell r="K291">
            <v>6</v>
          </cell>
          <cell r="L291">
            <v>547</v>
          </cell>
          <cell r="M291">
            <v>595</v>
          </cell>
          <cell r="N291">
            <v>60</v>
          </cell>
          <cell r="O291">
            <v>48</v>
          </cell>
          <cell r="P291">
            <v>2.8</v>
          </cell>
          <cell r="Q291">
            <v>48</v>
          </cell>
          <cell r="R291">
            <v>6</v>
          </cell>
          <cell r="S291">
            <v>907</v>
          </cell>
          <cell r="T291">
            <v>915</v>
          </cell>
          <cell r="U291">
            <v>30</v>
          </cell>
          <cell r="V291">
            <v>8</v>
          </cell>
          <cell r="W291">
            <v>3.4666666666666601</v>
          </cell>
          <cell r="X291">
            <v>48</v>
          </cell>
          <cell r="Y291">
            <v>2</v>
          </cell>
          <cell r="Z291">
            <v>1095</v>
          </cell>
          <cell r="AA291">
            <v>1143</v>
          </cell>
          <cell r="AB291">
            <v>60</v>
          </cell>
          <cell r="AC291">
            <v>48</v>
          </cell>
          <cell r="AD291">
            <v>0.93333333333333302</v>
          </cell>
          <cell r="AE291">
            <v>48</v>
          </cell>
          <cell r="AF291">
            <v>1</v>
          </cell>
          <cell r="AG291">
            <v>1327</v>
          </cell>
          <cell r="AI291">
            <v>180</v>
          </cell>
          <cell r="AK291">
            <v>0.8</v>
          </cell>
          <cell r="AL291">
            <v>48</v>
          </cell>
        </row>
        <row r="292">
          <cell r="A292" t="str">
            <v>YOLO215WB_A</v>
          </cell>
          <cell r="B292" t="str">
            <v>YoloBus</v>
          </cell>
          <cell r="C292" t="str">
            <v>ROUTE 215 WB</v>
          </cell>
          <cell r="D292">
            <v>5</v>
          </cell>
          <cell r="E292">
            <v>345</v>
          </cell>
          <cell r="F292">
            <v>355</v>
          </cell>
          <cell r="G292">
            <v>48</v>
          </cell>
          <cell r="H292">
            <v>10</v>
          </cell>
          <cell r="I292">
            <v>4.5</v>
          </cell>
          <cell r="J292">
            <v>54</v>
          </cell>
          <cell r="K292">
            <v>4</v>
          </cell>
          <cell r="L292">
            <v>775</v>
          </cell>
          <cell r="M292">
            <v>825</v>
          </cell>
          <cell r="N292">
            <v>90</v>
          </cell>
          <cell r="O292">
            <v>50</v>
          </cell>
          <cell r="P292">
            <v>3.6</v>
          </cell>
          <cell r="Q292">
            <v>54</v>
          </cell>
          <cell r="R292">
            <v>2</v>
          </cell>
          <cell r="S292">
            <v>955</v>
          </cell>
          <cell r="T292">
            <v>1015</v>
          </cell>
          <cell r="U292">
            <v>90</v>
          </cell>
          <cell r="V292">
            <v>60</v>
          </cell>
          <cell r="W292">
            <v>1.8</v>
          </cell>
          <cell r="X292">
            <v>54</v>
          </cell>
          <cell r="AF292">
            <v>4</v>
          </cell>
          <cell r="AG292">
            <v>1255</v>
          </cell>
          <cell r="AH292">
            <v>1305</v>
          </cell>
          <cell r="AI292">
            <v>45</v>
          </cell>
          <cell r="AJ292">
            <v>50</v>
          </cell>
          <cell r="AK292">
            <v>3.6</v>
          </cell>
          <cell r="AL292">
            <v>54</v>
          </cell>
        </row>
        <row r="293">
          <cell r="A293" t="str">
            <v>YOLO216AM_A</v>
          </cell>
          <cell r="B293" t="str">
            <v>YoloBus</v>
          </cell>
          <cell r="C293" t="str">
            <v>ROUTE 216 AM</v>
          </cell>
          <cell r="K293">
            <v>1</v>
          </cell>
          <cell r="L293">
            <v>562</v>
          </cell>
          <cell r="N293">
            <v>360</v>
          </cell>
          <cell r="P293">
            <v>0.85</v>
          </cell>
          <cell r="Q293">
            <v>51</v>
          </cell>
        </row>
        <row r="294">
          <cell r="A294" t="str">
            <v>YOLO216PM_A</v>
          </cell>
          <cell r="B294" t="str">
            <v>YoloBus</v>
          </cell>
          <cell r="C294" t="str">
            <v>ROUTE 216 PM</v>
          </cell>
          <cell r="K294">
            <v>1</v>
          </cell>
          <cell r="L294">
            <v>867</v>
          </cell>
          <cell r="N294">
            <v>360</v>
          </cell>
          <cell r="P294">
            <v>1</v>
          </cell>
          <cell r="Q294">
            <v>60</v>
          </cell>
        </row>
        <row r="295">
          <cell r="A295" t="str">
            <v>YOLO217AM_A</v>
          </cell>
          <cell r="B295" t="str">
            <v>YoloBus</v>
          </cell>
          <cell r="C295" t="str">
            <v>ROUTE 217 AM</v>
          </cell>
          <cell r="D295">
            <v>1</v>
          </cell>
          <cell r="E295">
            <v>530</v>
          </cell>
          <cell r="G295">
            <v>240</v>
          </cell>
          <cell r="I295">
            <v>1.4833333333333301</v>
          </cell>
          <cell r="J295">
            <v>89</v>
          </cell>
        </row>
        <row r="296">
          <cell r="A296" t="str">
            <v>YOLO217PM_A</v>
          </cell>
          <cell r="B296" t="str">
            <v>YoloBus</v>
          </cell>
          <cell r="C296" t="str">
            <v>ROUTE 217 PM</v>
          </cell>
          <cell r="K296">
            <v>1</v>
          </cell>
          <cell r="L296">
            <v>855</v>
          </cell>
          <cell r="N296">
            <v>360</v>
          </cell>
          <cell r="P296">
            <v>1.75</v>
          </cell>
          <cell r="Q296">
            <v>105</v>
          </cell>
        </row>
        <row r="297">
          <cell r="A297" t="str">
            <v>YOLO220CA_A</v>
          </cell>
          <cell r="B297" t="str">
            <v>YoloBus</v>
          </cell>
          <cell r="C297" t="str">
            <v>ROUTE 220C AM</v>
          </cell>
          <cell r="D297">
            <v>1</v>
          </cell>
          <cell r="E297">
            <v>424</v>
          </cell>
          <cell r="G297">
            <v>240</v>
          </cell>
          <cell r="I297">
            <v>0.78333333333333299</v>
          </cell>
          <cell r="J297">
            <v>47</v>
          </cell>
        </row>
        <row r="298">
          <cell r="A298" t="str">
            <v>YOLO220CP_A</v>
          </cell>
          <cell r="B298" t="str">
            <v>YoloBus</v>
          </cell>
          <cell r="C298" t="str">
            <v>ROUTE 220C PM</v>
          </cell>
          <cell r="R298">
            <v>1</v>
          </cell>
          <cell r="S298">
            <v>1026</v>
          </cell>
          <cell r="U298">
            <v>180</v>
          </cell>
          <cell r="W298">
            <v>0.86666666666666603</v>
          </cell>
          <cell r="X298">
            <v>52</v>
          </cell>
        </row>
        <row r="299">
          <cell r="A299" t="str">
            <v>YOLO220EB_A</v>
          </cell>
          <cell r="B299" t="str">
            <v>YoloBus</v>
          </cell>
          <cell r="C299" t="str">
            <v>ROUTE 220 EB</v>
          </cell>
          <cell r="K299">
            <v>2</v>
          </cell>
          <cell r="L299">
            <v>547</v>
          </cell>
          <cell r="M299">
            <v>712</v>
          </cell>
          <cell r="N299">
            <v>180</v>
          </cell>
          <cell r="O299">
            <v>165</v>
          </cell>
          <cell r="P299">
            <v>2.3333333333333299</v>
          </cell>
          <cell r="Q299">
            <v>70</v>
          </cell>
          <cell r="R299">
            <v>1</v>
          </cell>
          <cell r="S299">
            <v>952</v>
          </cell>
          <cell r="U299">
            <v>180</v>
          </cell>
          <cell r="W299">
            <v>1.1666666666666601</v>
          </cell>
          <cell r="X299">
            <v>70</v>
          </cell>
        </row>
        <row r="300">
          <cell r="A300" t="str">
            <v>YOLO220WB_A</v>
          </cell>
          <cell r="B300" t="str">
            <v>YoloBus</v>
          </cell>
          <cell r="C300" t="str">
            <v>ROUTE 220 WB</v>
          </cell>
          <cell r="D300">
            <v>1</v>
          </cell>
          <cell r="E300">
            <v>471</v>
          </cell>
          <cell r="G300">
            <v>240</v>
          </cell>
          <cell r="I300">
            <v>1.1666666666666601</v>
          </cell>
          <cell r="J300">
            <v>70</v>
          </cell>
          <cell r="K300">
            <v>2</v>
          </cell>
          <cell r="L300">
            <v>632</v>
          </cell>
          <cell r="M300">
            <v>872</v>
          </cell>
          <cell r="N300">
            <v>180</v>
          </cell>
          <cell r="O300">
            <v>240</v>
          </cell>
          <cell r="P300">
            <v>2.3333333333333299</v>
          </cell>
          <cell r="Q300">
            <v>70</v>
          </cell>
        </row>
        <row r="301">
          <cell r="A301" t="str">
            <v>YOLO230AM_A</v>
          </cell>
          <cell r="B301" t="str">
            <v>YoloBus</v>
          </cell>
          <cell r="C301" t="str">
            <v>ROUTE 230 AM</v>
          </cell>
          <cell r="D301">
            <v>3</v>
          </cell>
          <cell r="E301">
            <v>359</v>
          </cell>
          <cell r="F301">
            <v>409</v>
          </cell>
          <cell r="G301">
            <v>80</v>
          </cell>
          <cell r="H301">
            <v>50</v>
          </cell>
          <cell r="I301">
            <v>2.9</v>
          </cell>
          <cell r="J301">
            <v>58</v>
          </cell>
        </row>
        <row r="302">
          <cell r="A302" t="str">
            <v>YOLO230PM_A</v>
          </cell>
          <cell r="B302" t="str">
            <v>YoloBus</v>
          </cell>
          <cell r="C302" t="str">
            <v>ROUTE 230 PM</v>
          </cell>
          <cell r="R302">
            <v>3</v>
          </cell>
          <cell r="S302">
            <v>992</v>
          </cell>
          <cell r="T302">
            <v>1002</v>
          </cell>
          <cell r="U302">
            <v>60</v>
          </cell>
          <cell r="V302">
            <v>10</v>
          </cell>
          <cell r="W302">
            <v>3.45</v>
          </cell>
          <cell r="X302">
            <v>69</v>
          </cell>
        </row>
        <row r="303">
          <cell r="A303" t="str">
            <v>YOLO231PM_A</v>
          </cell>
          <cell r="B303" t="str">
            <v>YoloBus</v>
          </cell>
          <cell r="C303" t="str">
            <v>ROUTE 231 PM</v>
          </cell>
          <cell r="Y303">
            <v>1</v>
          </cell>
          <cell r="Z303">
            <v>1086</v>
          </cell>
          <cell r="AB303">
            <v>120</v>
          </cell>
          <cell r="AD303">
            <v>1.2333333333333301</v>
          </cell>
          <cell r="AE303">
            <v>74</v>
          </cell>
        </row>
        <row r="304">
          <cell r="A304" t="str">
            <v>YOLO232AM_A</v>
          </cell>
          <cell r="B304" t="str">
            <v>YoloBus</v>
          </cell>
          <cell r="C304" t="str">
            <v>ROUTE 232 AM</v>
          </cell>
          <cell r="D304">
            <v>1</v>
          </cell>
          <cell r="E304">
            <v>394</v>
          </cell>
          <cell r="G304">
            <v>240</v>
          </cell>
          <cell r="I304">
            <v>0.85</v>
          </cell>
          <cell r="J304">
            <v>51</v>
          </cell>
        </row>
        <row r="305">
          <cell r="A305" t="str">
            <v>YOLO232PM_A</v>
          </cell>
          <cell r="B305" t="str">
            <v>YoloBus</v>
          </cell>
          <cell r="C305" t="str">
            <v>ROUTE 232 PM</v>
          </cell>
          <cell r="R305">
            <v>1</v>
          </cell>
          <cell r="S305">
            <v>1053</v>
          </cell>
          <cell r="U305">
            <v>180</v>
          </cell>
          <cell r="W305">
            <v>1.31666666666666</v>
          </cell>
          <cell r="X305">
            <v>79</v>
          </cell>
        </row>
        <row r="306">
          <cell r="A306" t="str">
            <v>YOLO240_A</v>
          </cell>
          <cell r="B306" t="str">
            <v>YoloBus</v>
          </cell>
          <cell r="C306" t="str">
            <v>ROUTE 240</v>
          </cell>
          <cell r="D306">
            <v>4</v>
          </cell>
          <cell r="E306">
            <v>330</v>
          </cell>
          <cell r="F306">
            <v>368</v>
          </cell>
          <cell r="G306">
            <v>60</v>
          </cell>
          <cell r="H306">
            <v>38</v>
          </cell>
          <cell r="I306">
            <v>2.9666666666666601</v>
          </cell>
          <cell r="J306">
            <v>50</v>
          </cell>
          <cell r="K306">
            <v>6</v>
          </cell>
          <cell r="L306">
            <v>548</v>
          </cell>
          <cell r="M306">
            <v>608</v>
          </cell>
          <cell r="N306">
            <v>60</v>
          </cell>
          <cell r="O306">
            <v>60</v>
          </cell>
          <cell r="P306">
            <v>5.05</v>
          </cell>
          <cell r="Q306">
            <v>50.5</v>
          </cell>
          <cell r="R306">
            <v>3</v>
          </cell>
          <cell r="S306">
            <v>908</v>
          </cell>
          <cell r="T306">
            <v>968</v>
          </cell>
          <cell r="U306">
            <v>60</v>
          </cell>
          <cell r="V306">
            <v>60</v>
          </cell>
          <cell r="W306">
            <v>2.65</v>
          </cell>
          <cell r="X306">
            <v>53</v>
          </cell>
          <cell r="Y306">
            <v>4</v>
          </cell>
          <cell r="Z306">
            <v>1088</v>
          </cell>
          <cell r="AA306">
            <v>1120</v>
          </cell>
          <cell r="AB306">
            <v>30</v>
          </cell>
          <cell r="AC306">
            <v>32</v>
          </cell>
          <cell r="AD306">
            <v>2</v>
          </cell>
          <cell r="AE306">
            <v>30</v>
          </cell>
        </row>
        <row r="307">
          <cell r="A307" t="str">
            <v>YOLO241AM_A</v>
          </cell>
          <cell r="B307" t="str">
            <v>YoloBus</v>
          </cell>
          <cell r="C307" t="str">
            <v>ROUTE 241 AM</v>
          </cell>
          <cell r="D307">
            <v>2</v>
          </cell>
          <cell r="E307">
            <v>418</v>
          </cell>
          <cell r="F307">
            <v>448</v>
          </cell>
          <cell r="G307">
            <v>120</v>
          </cell>
          <cell r="H307">
            <v>30</v>
          </cell>
          <cell r="I307">
            <v>1.7333333333333301</v>
          </cell>
          <cell r="J307">
            <v>52</v>
          </cell>
        </row>
        <row r="308">
          <cell r="A308" t="str">
            <v>YOLO241PM_A</v>
          </cell>
          <cell r="B308" t="str">
            <v>YoloBus</v>
          </cell>
          <cell r="C308" t="str">
            <v>ROUTE 241 PM</v>
          </cell>
          <cell r="R308">
            <v>2</v>
          </cell>
          <cell r="S308">
            <v>967</v>
          </cell>
          <cell r="T308">
            <v>997</v>
          </cell>
          <cell r="U308">
            <v>90</v>
          </cell>
          <cell r="V308">
            <v>30</v>
          </cell>
          <cell r="W308">
            <v>1.86666666666666</v>
          </cell>
          <cell r="X308">
            <v>56</v>
          </cell>
        </row>
        <row r="309">
          <cell r="A309" t="str">
            <v>YOLO242AM_A</v>
          </cell>
          <cell r="B309" t="str">
            <v>YoloBus</v>
          </cell>
          <cell r="C309" t="str">
            <v>ROUTE 242 AM</v>
          </cell>
          <cell r="D309">
            <v>1</v>
          </cell>
          <cell r="E309">
            <v>414</v>
          </cell>
          <cell r="G309">
            <v>240</v>
          </cell>
          <cell r="I309">
            <v>1.5166666666666599</v>
          </cell>
          <cell r="J309">
            <v>91</v>
          </cell>
        </row>
        <row r="310">
          <cell r="A310" t="str">
            <v>YOLO242PM_A</v>
          </cell>
          <cell r="B310" t="str">
            <v>YoloBus</v>
          </cell>
          <cell r="C310" t="str">
            <v>ROUTE 242 PM</v>
          </cell>
          <cell r="R310">
            <v>1</v>
          </cell>
          <cell r="S310">
            <v>976</v>
          </cell>
          <cell r="U310">
            <v>180</v>
          </cell>
          <cell r="W310">
            <v>1.65</v>
          </cell>
          <cell r="X310">
            <v>99</v>
          </cell>
        </row>
        <row r="311">
          <cell r="A311" t="str">
            <v>YOLO243AM_A</v>
          </cell>
          <cell r="B311" t="str">
            <v>YoloBus</v>
          </cell>
          <cell r="C311" t="str">
            <v>ROUTE 243 AM</v>
          </cell>
          <cell r="D311">
            <v>1</v>
          </cell>
          <cell r="E311">
            <v>435</v>
          </cell>
          <cell r="G311">
            <v>240</v>
          </cell>
          <cell r="I311">
            <v>0.6</v>
          </cell>
          <cell r="J311">
            <v>36</v>
          </cell>
        </row>
        <row r="312">
          <cell r="A312" t="str">
            <v>YOLO243PM_A</v>
          </cell>
          <cell r="B312" t="str">
            <v>YoloBus</v>
          </cell>
          <cell r="C312" t="str">
            <v>ROUTE 243 PM</v>
          </cell>
          <cell r="R312">
            <v>2</v>
          </cell>
          <cell r="S312">
            <v>1029</v>
          </cell>
          <cell r="T312">
            <v>1059</v>
          </cell>
          <cell r="U312">
            <v>90</v>
          </cell>
          <cell r="V312">
            <v>30</v>
          </cell>
          <cell r="W312">
            <v>1.2</v>
          </cell>
          <cell r="X312">
            <v>36</v>
          </cell>
        </row>
        <row r="313">
          <cell r="A313" t="str">
            <v>YOLO340A_A</v>
          </cell>
          <cell r="B313" t="str">
            <v>YoloBus</v>
          </cell>
          <cell r="C313" t="str">
            <v>ROUTE 340-A</v>
          </cell>
          <cell r="D313">
            <v>1</v>
          </cell>
          <cell r="E313">
            <v>442</v>
          </cell>
          <cell r="G313">
            <v>240</v>
          </cell>
          <cell r="I313">
            <v>0.38333333333333303</v>
          </cell>
          <cell r="J313">
            <v>23</v>
          </cell>
          <cell r="R313">
            <v>1</v>
          </cell>
          <cell r="S313">
            <v>1010</v>
          </cell>
          <cell r="U313">
            <v>180</v>
          </cell>
          <cell r="W313">
            <v>0.31666666666666599</v>
          </cell>
          <cell r="X313">
            <v>19</v>
          </cell>
        </row>
        <row r="314">
          <cell r="A314" t="str">
            <v>YOLO340_A</v>
          </cell>
          <cell r="B314" t="str">
            <v>YoloBus</v>
          </cell>
          <cell r="C314" t="str">
            <v>ROUTE 340</v>
          </cell>
          <cell r="D314">
            <v>6</v>
          </cell>
          <cell r="E314">
            <v>350</v>
          </cell>
          <cell r="F314">
            <v>425</v>
          </cell>
          <cell r="G314">
            <v>40</v>
          </cell>
          <cell r="H314">
            <v>75</v>
          </cell>
          <cell r="I314">
            <v>1</v>
          </cell>
          <cell r="J314">
            <v>12</v>
          </cell>
          <cell r="R314">
            <v>5</v>
          </cell>
          <cell r="S314">
            <v>950</v>
          </cell>
          <cell r="T314">
            <v>965</v>
          </cell>
          <cell r="U314">
            <v>36</v>
          </cell>
          <cell r="V314">
            <v>15</v>
          </cell>
          <cell r="W314">
            <v>0.9</v>
          </cell>
          <cell r="X314">
            <v>12</v>
          </cell>
        </row>
        <row r="315">
          <cell r="A315" t="str">
            <v>YOLO35_A</v>
          </cell>
          <cell r="B315" t="str">
            <v>YoloBus</v>
          </cell>
          <cell r="C315" t="str">
            <v>ROUTE 35</v>
          </cell>
          <cell r="D315">
            <v>3</v>
          </cell>
          <cell r="E315">
            <v>395</v>
          </cell>
          <cell r="F315">
            <v>455</v>
          </cell>
          <cell r="G315">
            <v>80</v>
          </cell>
          <cell r="H315">
            <v>60</v>
          </cell>
          <cell r="I315">
            <v>2.6</v>
          </cell>
          <cell r="J315">
            <v>52</v>
          </cell>
          <cell r="K315">
            <v>6</v>
          </cell>
          <cell r="L315">
            <v>575</v>
          </cell>
          <cell r="M315">
            <v>635</v>
          </cell>
          <cell r="N315">
            <v>60</v>
          </cell>
          <cell r="O315">
            <v>60</v>
          </cell>
          <cell r="P315">
            <v>5.2</v>
          </cell>
          <cell r="Q315">
            <v>52</v>
          </cell>
          <cell r="R315">
            <v>3</v>
          </cell>
          <cell r="S315">
            <v>940</v>
          </cell>
          <cell r="T315">
            <v>1000</v>
          </cell>
          <cell r="U315">
            <v>60</v>
          </cell>
          <cell r="V315">
            <v>60</v>
          </cell>
          <cell r="W315">
            <v>2.6</v>
          </cell>
          <cell r="X315">
            <v>52</v>
          </cell>
          <cell r="Y315">
            <v>2</v>
          </cell>
          <cell r="Z315">
            <v>1120</v>
          </cell>
          <cell r="AA315">
            <v>1180</v>
          </cell>
          <cell r="AB315">
            <v>60</v>
          </cell>
          <cell r="AC315">
            <v>60</v>
          </cell>
          <cell r="AD315">
            <v>1.7333333333333301</v>
          </cell>
          <cell r="AE315">
            <v>52</v>
          </cell>
        </row>
        <row r="316">
          <cell r="A316" t="str">
            <v>YOLO39AM_A</v>
          </cell>
          <cell r="B316" t="str">
            <v>YoloBus</v>
          </cell>
          <cell r="C316" t="str">
            <v>ROUTE 39 AM</v>
          </cell>
          <cell r="D316">
            <v>4</v>
          </cell>
          <cell r="E316">
            <v>335</v>
          </cell>
          <cell r="F316">
            <v>365</v>
          </cell>
          <cell r="G316">
            <v>60</v>
          </cell>
          <cell r="H316">
            <v>30</v>
          </cell>
          <cell r="I316">
            <v>4.6666666666666599</v>
          </cell>
          <cell r="J316">
            <v>85</v>
          </cell>
        </row>
        <row r="317">
          <cell r="A317" t="str">
            <v>YOLO39PM_A</v>
          </cell>
          <cell r="B317" t="str">
            <v>YoloBus</v>
          </cell>
          <cell r="C317" t="str">
            <v>ROUTE 39 PM</v>
          </cell>
          <cell r="R317">
            <v>4</v>
          </cell>
          <cell r="S317">
            <v>935</v>
          </cell>
          <cell r="T317">
            <v>965</v>
          </cell>
          <cell r="U317">
            <v>45</v>
          </cell>
          <cell r="V317">
            <v>30</v>
          </cell>
          <cell r="W317">
            <v>5.0333333333333297</v>
          </cell>
          <cell r="X317">
            <v>89</v>
          </cell>
          <cell r="Y317">
            <v>2</v>
          </cell>
          <cell r="Z317">
            <v>1087</v>
          </cell>
          <cell r="AA317">
            <v>1117</v>
          </cell>
          <cell r="AB317">
            <v>60</v>
          </cell>
          <cell r="AC317">
            <v>30</v>
          </cell>
          <cell r="AD317">
            <v>1.3333333333333299</v>
          </cell>
          <cell r="AE317">
            <v>40</v>
          </cell>
        </row>
        <row r="318">
          <cell r="A318" t="str">
            <v>YOLO40_A</v>
          </cell>
          <cell r="B318" t="str">
            <v>YoloBus</v>
          </cell>
          <cell r="C318" t="str">
            <v>ROUTE 40</v>
          </cell>
          <cell r="D318">
            <v>4</v>
          </cell>
          <cell r="E318">
            <v>340</v>
          </cell>
          <cell r="F318">
            <v>400</v>
          </cell>
          <cell r="G318">
            <v>60</v>
          </cell>
          <cell r="H318">
            <v>60</v>
          </cell>
          <cell r="I318">
            <v>3.3333333333333299</v>
          </cell>
          <cell r="J318">
            <v>50</v>
          </cell>
          <cell r="K318">
            <v>6</v>
          </cell>
          <cell r="L318">
            <v>580</v>
          </cell>
          <cell r="M318">
            <v>640</v>
          </cell>
          <cell r="N318">
            <v>60</v>
          </cell>
          <cell r="O318">
            <v>60</v>
          </cell>
          <cell r="P318">
            <v>5</v>
          </cell>
          <cell r="Q318">
            <v>50</v>
          </cell>
          <cell r="R318">
            <v>3</v>
          </cell>
          <cell r="S318">
            <v>940</v>
          </cell>
          <cell r="T318">
            <v>1000</v>
          </cell>
          <cell r="U318">
            <v>60</v>
          </cell>
          <cell r="V318">
            <v>60</v>
          </cell>
          <cell r="W318">
            <v>2.5</v>
          </cell>
          <cell r="X318">
            <v>50</v>
          </cell>
          <cell r="Y318">
            <v>3</v>
          </cell>
          <cell r="Z318">
            <v>1115</v>
          </cell>
          <cell r="AA318">
            <v>1145</v>
          </cell>
          <cell r="AB318">
            <v>40</v>
          </cell>
          <cell r="AC318">
            <v>30</v>
          </cell>
          <cell r="AD318">
            <v>1.4</v>
          </cell>
          <cell r="AE318">
            <v>28</v>
          </cell>
          <cell r="AF318">
            <v>5</v>
          </cell>
          <cell r="AG318">
            <v>1205</v>
          </cell>
          <cell r="AH318">
            <v>1235</v>
          </cell>
          <cell r="AI318">
            <v>36</v>
          </cell>
          <cell r="AJ318">
            <v>30</v>
          </cell>
          <cell r="AK318">
            <v>2.3333333333333299</v>
          </cell>
          <cell r="AL318">
            <v>28</v>
          </cell>
        </row>
        <row r="319">
          <cell r="A319" t="str">
            <v>YOLO41_A</v>
          </cell>
          <cell r="B319" t="str">
            <v>YoloBus</v>
          </cell>
          <cell r="C319" t="str">
            <v>ROUTE 41</v>
          </cell>
          <cell r="D319">
            <v>3</v>
          </cell>
          <cell r="E319">
            <v>370</v>
          </cell>
          <cell r="F319">
            <v>430</v>
          </cell>
          <cell r="G319">
            <v>80</v>
          </cell>
          <cell r="H319">
            <v>60</v>
          </cell>
          <cell r="I319">
            <v>2.5</v>
          </cell>
          <cell r="J319">
            <v>50</v>
          </cell>
          <cell r="K319">
            <v>6</v>
          </cell>
          <cell r="L319">
            <v>550</v>
          </cell>
          <cell r="M319">
            <v>610</v>
          </cell>
          <cell r="N319">
            <v>60</v>
          </cell>
          <cell r="O319">
            <v>60</v>
          </cell>
          <cell r="P319">
            <v>5</v>
          </cell>
          <cell r="Q319">
            <v>50</v>
          </cell>
          <cell r="R319">
            <v>3</v>
          </cell>
          <cell r="S319">
            <v>910</v>
          </cell>
          <cell r="T319">
            <v>970</v>
          </cell>
          <cell r="U319">
            <v>60</v>
          </cell>
          <cell r="V319">
            <v>60</v>
          </cell>
          <cell r="W319">
            <v>2.5</v>
          </cell>
          <cell r="X319">
            <v>50</v>
          </cell>
          <cell r="Y319">
            <v>4</v>
          </cell>
          <cell r="Z319">
            <v>1090</v>
          </cell>
          <cell r="AA319">
            <v>1120</v>
          </cell>
          <cell r="AB319">
            <v>30</v>
          </cell>
          <cell r="AC319">
            <v>30</v>
          </cell>
          <cell r="AD319">
            <v>1.8</v>
          </cell>
          <cell r="AE319">
            <v>27</v>
          </cell>
          <cell r="AF319">
            <v>1</v>
          </cell>
          <cell r="AG319">
            <v>1207</v>
          </cell>
          <cell r="AI319">
            <v>180</v>
          </cell>
          <cell r="AK319">
            <v>0.5</v>
          </cell>
          <cell r="AL319">
            <v>30</v>
          </cell>
        </row>
        <row r="320">
          <cell r="A320" t="str">
            <v>YOLO42A_B</v>
          </cell>
          <cell r="B320" t="str">
            <v>YoloBus</v>
          </cell>
          <cell r="C320" t="str">
            <v>ROUTE 42A</v>
          </cell>
          <cell r="D320">
            <v>5</v>
          </cell>
          <cell r="E320">
            <v>314</v>
          </cell>
          <cell r="F320">
            <v>330</v>
          </cell>
          <cell r="G320">
            <v>48</v>
          </cell>
          <cell r="H320">
            <v>16</v>
          </cell>
          <cell r="I320">
            <v>10.8</v>
          </cell>
          <cell r="J320">
            <v>138</v>
          </cell>
          <cell r="K320">
            <v>6</v>
          </cell>
          <cell r="L320">
            <v>570</v>
          </cell>
          <cell r="M320">
            <v>630</v>
          </cell>
          <cell r="N320">
            <v>60</v>
          </cell>
          <cell r="O320">
            <v>60</v>
          </cell>
          <cell r="P320">
            <v>13.8</v>
          </cell>
          <cell r="Q320">
            <v>138</v>
          </cell>
          <cell r="R320">
            <v>3</v>
          </cell>
          <cell r="S320">
            <v>930</v>
          </cell>
          <cell r="T320">
            <v>990</v>
          </cell>
          <cell r="U320">
            <v>60</v>
          </cell>
          <cell r="V320">
            <v>60</v>
          </cell>
          <cell r="W320">
            <v>6.1333333333333302</v>
          </cell>
          <cell r="X320">
            <v>138</v>
          </cell>
          <cell r="Y320">
            <v>2</v>
          </cell>
          <cell r="Z320">
            <v>1100</v>
          </cell>
          <cell r="AA320">
            <v>1160</v>
          </cell>
          <cell r="AB320">
            <v>60</v>
          </cell>
          <cell r="AC320">
            <v>60</v>
          </cell>
          <cell r="AD320">
            <v>4.2333333333333298</v>
          </cell>
          <cell r="AE320">
            <v>127</v>
          </cell>
          <cell r="AF320">
            <v>3</v>
          </cell>
          <cell r="AG320">
            <v>1220</v>
          </cell>
          <cell r="AH320">
            <v>1275</v>
          </cell>
          <cell r="AI320">
            <v>60</v>
          </cell>
          <cell r="AJ320">
            <v>55</v>
          </cell>
          <cell r="AK320">
            <v>4.95</v>
          </cell>
          <cell r="AL320">
            <v>99</v>
          </cell>
        </row>
        <row r="321">
          <cell r="A321" t="str">
            <v>YOLO42B_A</v>
          </cell>
          <cell r="B321" t="str">
            <v>YoloBus</v>
          </cell>
          <cell r="C321" t="str">
            <v>ROUTE 42B</v>
          </cell>
          <cell r="D321">
            <v>5</v>
          </cell>
          <cell r="E321">
            <v>305</v>
          </cell>
          <cell r="F321">
            <v>351</v>
          </cell>
          <cell r="G321">
            <v>48</v>
          </cell>
          <cell r="H321">
            <v>46</v>
          </cell>
          <cell r="I321">
            <v>9.61666666666666</v>
          </cell>
          <cell r="J321">
            <v>136</v>
          </cell>
          <cell r="K321">
            <v>6</v>
          </cell>
          <cell r="L321">
            <v>545</v>
          </cell>
          <cell r="M321">
            <v>605</v>
          </cell>
          <cell r="N321">
            <v>60</v>
          </cell>
          <cell r="O321">
            <v>60</v>
          </cell>
          <cell r="P321">
            <v>13.6</v>
          </cell>
          <cell r="Q321">
            <v>136</v>
          </cell>
          <cell r="R321">
            <v>3</v>
          </cell>
          <cell r="S321">
            <v>905</v>
          </cell>
          <cell r="T321">
            <v>965</v>
          </cell>
          <cell r="U321">
            <v>60</v>
          </cell>
          <cell r="V321">
            <v>60</v>
          </cell>
          <cell r="W321">
            <v>6.3333333333333304</v>
          </cell>
          <cell r="X321">
            <v>136</v>
          </cell>
          <cell r="Y321">
            <v>2</v>
          </cell>
          <cell r="Z321">
            <v>1085</v>
          </cell>
          <cell r="AA321">
            <v>1140</v>
          </cell>
          <cell r="AB321">
            <v>60</v>
          </cell>
          <cell r="AC321">
            <v>55</v>
          </cell>
          <cell r="AD321">
            <v>4.2833333333333297</v>
          </cell>
          <cell r="AE321">
            <v>128.5</v>
          </cell>
          <cell r="AF321">
            <v>4</v>
          </cell>
          <cell r="AG321">
            <v>1200</v>
          </cell>
          <cell r="AH321">
            <v>1235</v>
          </cell>
          <cell r="AI321">
            <v>45</v>
          </cell>
          <cell r="AJ321">
            <v>35</v>
          </cell>
          <cell r="AK321">
            <v>5.43333333333333</v>
          </cell>
          <cell r="AL321">
            <v>81.5</v>
          </cell>
        </row>
        <row r="322">
          <cell r="A322" t="str">
            <v>YOLO43AM_A</v>
          </cell>
          <cell r="B322" t="str">
            <v>YoloBus</v>
          </cell>
          <cell r="C322" t="str">
            <v>ROUTE 43 AM</v>
          </cell>
          <cell r="D322">
            <v>5</v>
          </cell>
          <cell r="E322">
            <v>368</v>
          </cell>
          <cell r="F322">
            <v>417</v>
          </cell>
          <cell r="G322">
            <v>48</v>
          </cell>
          <cell r="H322">
            <v>49</v>
          </cell>
          <cell r="I322">
            <v>4.55</v>
          </cell>
          <cell r="J322">
            <v>55</v>
          </cell>
        </row>
        <row r="323">
          <cell r="A323" t="str">
            <v>YOLO43PM_A</v>
          </cell>
          <cell r="B323" t="str">
            <v>YoloBus</v>
          </cell>
          <cell r="C323" t="str">
            <v>ROUTE 43 PM</v>
          </cell>
          <cell r="R323">
            <v>4</v>
          </cell>
          <cell r="S323">
            <v>963</v>
          </cell>
          <cell r="T323">
            <v>993</v>
          </cell>
          <cell r="U323">
            <v>45</v>
          </cell>
          <cell r="V323">
            <v>30</v>
          </cell>
          <cell r="W323">
            <v>4.2</v>
          </cell>
          <cell r="X323">
            <v>63</v>
          </cell>
        </row>
        <row r="324">
          <cell r="A324" t="str">
            <v>YOLO43RAM_A</v>
          </cell>
          <cell r="B324" t="str">
            <v>YoloBus</v>
          </cell>
          <cell r="C324" t="str">
            <v>ROUTE 43-R AM</v>
          </cell>
          <cell r="D324">
            <v>1</v>
          </cell>
          <cell r="E324">
            <v>421</v>
          </cell>
          <cell r="G324">
            <v>240</v>
          </cell>
          <cell r="I324">
            <v>0.58333333333333304</v>
          </cell>
          <cell r="J324">
            <v>35</v>
          </cell>
        </row>
        <row r="325">
          <cell r="A325" t="str">
            <v>YOLO43RPM_A</v>
          </cell>
          <cell r="B325" t="str">
            <v>YoloBus</v>
          </cell>
          <cell r="C325" t="str">
            <v>ROUTE 43R PM</v>
          </cell>
          <cell r="R325">
            <v>1</v>
          </cell>
          <cell r="S325">
            <v>1030</v>
          </cell>
          <cell r="U325">
            <v>180</v>
          </cell>
          <cell r="W325">
            <v>0.66666666666666596</v>
          </cell>
          <cell r="X325">
            <v>40</v>
          </cell>
        </row>
        <row r="326">
          <cell r="A326" t="str">
            <v>YOLO44AM_A</v>
          </cell>
          <cell r="B326" t="str">
            <v>YoloBus</v>
          </cell>
          <cell r="C326" t="str">
            <v>ROUTE 44 AM</v>
          </cell>
          <cell r="D326">
            <v>2</v>
          </cell>
          <cell r="E326">
            <v>364</v>
          </cell>
          <cell r="F326">
            <v>405</v>
          </cell>
          <cell r="G326">
            <v>120</v>
          </cell>
          <cell r="H326">
            <v>41</v>
          </cell>
          <cell r="I326">
            <v>1.86666666666666</v>
          </cell>
          <cell r="J326">
            <v>56</v>
          </cell>
        </row>
        <row r="327">
          <cell r="A327" t="str">
            <v>YOLO44PM_A</v>
          </cell>
          <cell r="B327" t="str">
            <v>YoloBus</v>
          </cell>
          <cell r="C327" t="str">
            <v>ROUTE 44 PM</v>
          </cell>
          <cell r="R327">
            <v>2</v>
          </cell>
          <cell r="S327">
            <v>996</v>
          </cell>
          <cell r="T327">
            <v>1026</v>
          </cell>
          <cell r="U327">
            <v>90</v>
          </cell>
          <cell r="V327">
            <v>30</v>
          </cell>
          <cell r="W327">
            <v>2.2999999999999998</v>
          </cell>
          <cell r="X327">
            <v>69</v>
          </cell>
        </row>
        <row r="328">
          <cell r="A328" t="str">
            <v>YOLO45AM_A</v>
          </cell>
          <cell r="B328" t="str">
            <v>YoloBus</v>
          </cell>
          <cell r="C328" t="str">
            <v>ROUTE 45 AM</v>
          </cell>
          <cell r="D328">
            <v>5</v>
          </cell>
          <cell r="E328">
            <v>355</v>
          </cell>
          <cell r="F328">
            <v>375</v>
          </cell>
          <cell r="G328">
            <v>48</v>
          </cell>
          <cell r="H328">
            <v>20</v>
          </cell>
          <cell r="I328">
            <v>4.4666666666666597</v>
          </cell>
          <cell r="J328">
            <v>58</v>
          </cell>
        </row>
        <row r="329">
          <cell r="A329" t="str">
            <v>YOLO45PM_A</v>
          </cell>
          <cell r="B329" t="str">
            <v>YoloBus</v>
          </cell>
          <cell r="C329" t="str">
            <v>ROUTE 45 PM</v>
          </cell>
          <cell r="R329">
            <v>5</v>
          </cell>
          <cell r="S329">
            <v>965</v>
          </cell>
          <cell r="T329">
            <v>995</v>
          </cell>
          <cell r="U329">
            <v>36</v>
          </cell>
          <cell r="V329">
            <v>30</v>
          </cell>
          <cell r="W329">
            <v>5.75</v>
          </cell>
          <cell r="X329">
            <v>69</v>
          </cell>
        </row>
        <row r="330">
          <cell r="A330" t="str">
            <v>YUSU1_A</v>
          </cell>
          <cell r="B330" t="str">
            <v>YubaSutter</v>
          </cell>
          <cell r="C330" t="str">
            <v>Yuba City to Yuba College</v>
          </cell>
          <cell r="D330">
            <v>7</v>
          </cell>
          <cell r="E330">
            <v>384</v>
          </cell>
          <cell r="F330">
            <v>400</v>
          </cell>
          <cell r="G330">
            <v>34.285714285714199</v>
          </cell>
          <cell r="H330">
            <v>16</v>
          </cell>
          <cell r="I330">
            <v>5.7666666666666604</v>
          </cell>
          <cell r="J330">
            <v>55</v>
          </cell>
          <cell r="K330">
            <v>12</v>
          </cell>
          <cell r="L330">
            <v>560</v>
          </cell>
          <cell r="M330">
            <v>590</v>
          </cell>
          <cell r="N330">
            <v>30</v>
          </cell>
          <cell r="O330">
            <v>30</v>
          </cell>
          <cell r="P330">
            <v>11</v>
          </cell>
          <cell r="Q330">
            <v>55</v>
          </cell>
          <cell r="R330">
            <v>6</v>
          </cell>
          <cell r="S330">
            <v>920</v>
          </cell>
          <cell r="T330">
            <v>950</v>
          </cell>
          <cell r="U330">
            <v>30</v>
          </cell>
          <cell r="V330">
            <v>30</v>
          </cell>
          <cell r="W330">
            <v>5.5</v>
          </cell>
          <cell r="X330">
            <v>55</v>
          </cell>
          <cell r="Y330">
            <v>1</v>
          </cell>
          <cell r="Z330">
            <v>1100</v>
          </cell>
          <cell r="AB330">
            <v>120</v>
          </cell>
          <cell r="AD330">
            <v>0.91666666666666596</v>
          </cell>
          <cell r="AE330">
            <v>55</v>
          </cell>
        </row>
        <row r="331">
          <cell r="A331" t="str">
            <v>YUSU1_B</v>
          </cell>
          <cell r="B331" t="str">
            <v>YubaSutter</v>
          </cell>
          <cell r="C331" t="str">
            <v>Yuba City to Yuba College</v>
          </cell>
          <cell r="D331">
            <v>6</v>
          </cell>
          <cell r="E331">
            <v>390</v>
          </cell>
          <cell r="F331">
            <v>390</v>
          </cell>
          <cell r="G331">
            <v>40</v>
          </cell>
          <cell r="H331">
            <v>0</v>
          </cell>
          <cell r="I331">
            <v>4.0833333333333304</v>
          </cell>
          <cell r="J331">
            <v>45</v>
          </cell>
          <cell r="K331">
            <v>12</v>
          </cell>
          <cell r="L331">
            <v>540</v>
          </cell>
          <cell r="M331">
            <v>570</v>
          </cell>
          <cell r="N331">
            <v>30</v>
          </cell>
          <cell r="O331">
            <v>30</v>
          </cell>
          <cell r="P331">
            <v>9</v>
          </cell>
          <cell r="Q331">
            <v>45</v>
          </cell>
          <cell r="R331">
            <v>6</v>
          </cell>
          <cell r="S331">
            <v>900</v>
          </cell>
          <cell r="T331">
            <v>930</v>
          </cell>
          <cell r="U331">
            <v>30</v>
          </cell>
          <cell r="V331">
            <v>30</v>
          </cell>
          <cell r="W331">
            <v>4.5</v>
          </cell>
          <cell r="X331">
            <v>45</v>
          </cell>
          <cell r="Y331">
            <v>2</v>
          </cell>
          <cell r="Z331">
            <v>1080</v>
          </cell>
          <cell r="AA331">
            <v>1080</v>
          </cell>
          <cell r="AB331">
            <v>60</v>
          </cell>
          <cell r="AC331">
            <v>0</v>
          </cell>
          <cell r="AD331">
            <v>1.2333333333333301</v>
          </cell>
          <cell r="AE331">
            <v>45</v>
          </cell>
        </row>
        <row r="332">
          <cell r="A332" t="str">
            <v>YUSU2A_A</v>
          </cell>
          <cell r="B332" t="str">
            <v>YubaSutter</v>
          </cell>
          <cell r="C332" t="str">
            <v>Yuba City Loop</v>
          </cell>
          <cell r="D332">
            <v>7</v>
          </cell>
          <cell r="E332">
            <v>377</v>
          </cell>
          <cell r="F332">
            <v>407</v>
          </cell>
          <cell r="G332">
            <v>34.285714285714199</v>
          </cell>
          <cell r="H332">
            <v>30</v>
          </cell>
          <cell r="I332">
            <v>5.2666666666666604</v>
          </cell>
          <cell r="J332">
            <v>52</v>
          </cell>
          <cell r="K332">
            <v>12</v>
          </cell>
          <cell r="L332">
            <v>563</v>
          </cell>
          <cell r="M332">
            <v>593</v>
          </cell>
          <cell r="N332">
            <v>30</v>
          </cell>
          <cell r="O332">
            <v>30</v>
          </cell>
          <cell r="P332">
            <v>10.4</v>
          </cell>
          <cell r="Q332">
            <v>52</v>
          </cell>
          <cell r="R332">
            <v>6</v>
          </cell>
          <cell r="S332">
            <v>923</v>
          </cell>
          <cell r="T332">
            <v>953</v>
          </cell>
          <cell r="U332">
            <v>30</v>
          </cell>
          <cell r="V332">
            <v>30</v>
          </cell>
          <cell r="W332">
            <v>4.2666666666666604</v>
          </cell>
          <cell r="X332">
            <v>52</v>
          </cell>
        </row>
        <row r="333">
          <cell r="A333" t="str">
            <v>YUSU2B_B</v>
          </cell>
          <cell r="B333" t="str">
            <v>YubaSutter</v>
          </cell>
          <cell r="C333" t="str">
            <v>Yuba City Loop</v>
          </cell>
          <cell r="D333">
            <v>7</v>
          </cell>
          <cell r="E333">
            <v>381</v>
          </cell>
          <cell r="F333">
            <v>411</v>
          </cell>
          <cell r="G333">
            <v>34.285714285714199</v>
          </cell>
          <cell r="H333">
            <v>30</v>
          </cell>
          <cell r="I333">
            <v>5.1333333333333302</v>
          </cell>
          <cell r="J333">
            <v>52</v>
          </cell>
          <cell r="K333">
            <v>12</v>
          </cell>
          <cell r="L333">
            <v>563</v>
          </cell>
          <cell r="M333">
            <v>593</v>
          </cell>
          <cell r="N333">
            <v>30</v>
          </cell>
          <cell r="O333">
            <v>30</v>
          </cell>
          <cell r="P333">
            <v>10.4</v>
          </cell>
          <cell r="Q333">
            <v>52</v>
          </cell>
          <cell r="R333">
            <v>6</v>
          </cell>
          <cell r="S333">
            <v>923</v>
          </cell>
          <cell r="T333">
            <v>953</v>
          </cell>
          <cell r="U333">
            <v>30</v>
          </cell>
          <cell r="V333">
            <v>30</v>
          </cell>
          <cell r="W333">
            <v>4.4000000000000004</v>
          </cell>
          <cell r="X333">
            <v>52</v>
          </cell>
        </row>
        <row r="334">
          <cell r="A334" t="str">
            <v>YUSU3_A</v>
          </cell>
          <cell r="B334" t="str">
            <v>YubaSutter</v>
          </cell>
          <cell r="C334" t="str">
            <v>Olivehurst to Yuba College</v>
          </cell>
          <cell r="D334">
            <v>6</v>
          </cell>
          <cell r="E334">
            <v>369</v>
          </cell>
          <cell r="F334">
            <v>399</v>
          </cell>
          <cell r="G334">
            <v>40</v>
          </cell>
          <cell r="H334">
            <v>30</v>
          </cell>
          <cell r="I334">
            <v>2.6</v>
          </cell>
          <cell r="J334">
            <v>26</v>
          </cell>
          <cell r="K334">
            <v>12</v>
          </cell>
          <cell r="L334">
            <v>549</v>
          </cell>
          <cell r="M334">
            <v>579</v>
          </cell>
          <cell r="N334">
            <v>30</v>
          </cell>
          <cell r="O334">
            <v>30</v>
          </cell>
          <cell r="P334">
            <v>5.2</v>
          </cell>
          <cell r="Q334">
            <v>26</v>
          </cell>
          <cell r="R334">
            <v>6</v>
          </cell>
          <cell r="S334">
            <v>909</v>
          </cell>
          <cell r="T334">
            <v>939</v>
          </cell>
          <cell r="U334">
            <v>30</v>
          </cell>
          <cell r="V334">
            <v>30</v>
          </cell>
          <cell r="W334">
            <v>2.6</v>
          </cell>
          <cell r="X334">
            <v>26</v>
          </cell>
        </row>
        <row r="335">
          <cell r="A335" t="str">
            <v>YUSU3_B</v>
          </cell>
          <cell r="B335" t="str">
            <v>YubaSutter</v>
          </cell>
          <cell r="C335" t="str">
            <v>Olivehurst to Yuba College</v>
          </cell>
          <cell r="D335">
            <v>5</v>
          </cell>
          <cell r="E335">
            <v>405</v>
          </cell>
          <cell r="F335">
            <v>435</v>
          </cell>
          <cell r="G335">
            <v>48</v>
          </cell>
          <cell r="H335">
            <v>30</v>
          </cell>
          <cell r="I335">
            <v>2</v>
          </cell>
          <cell r="J335">
            <v>24</v>
          </cell>
          <cell r="K335">
            <v>12</v>
          </cell>
          <cell r="L335">
            <v>555</v>
          </cell>
          <cell r="M335">
            <v>585</v>
          </cell>
          <cell r="N335">
            <v>30</v>
          </cell>
          <cell r="O335">
            <v>30</v>
          </cell>
          <cell r="P335">
            <v>4.8</v>
          </cell>
          <cell r="Q335">
            <v>24</v>
          </cell>
          <cell r="R335">
            <v>6</v>
          </cell>
          <cell r="S335">
            <v>915</v>
          </cell>
          <cell r="T335">
            <v>945</v>
          </cell>
          <cell r="U335">
            <v>30</v>
          </cell>
          <cell r="V335">
            <v>30</v>
          </cell>
          <cell r="W335">
            <v>2.4</v>
          </cell>
          <cell r="X335">
            <v>24</v>
          </cell>
          <cell r="Y335">
            <v>1</v>
          </cell>
          <cell r="Z335">
            <v>1095</v>
          </cell>
          <cell r="AB335">
            <v>120</v>
          </cell>
          <cell r="AD335">
            <v>0.4</v>
          </cell>
          <cell r="AE335">
            <v>24</v>
          </cell>
        </row>
        <row r="336">
          <cell r="A336" t="str">
            <v>YUSU4A_A</v>
          </cell>
          <cell r="B336" t="str">
            <v>YubaSutter</v>
          </cell>
          <cell r="C336" t="str">
            <v>Marysville Loop</v>
          </cell>
          <cell r="D336">
            <v>3</v>
          </cell>
          <cell r="E336">
            <v>393</v>
          </cell>
          <cell r="F336">
            <v>429</v>
          </cell>
          <cell r="G336">
            <v>80</v>
          </cell>
          <cell r="H336">
            <v>36</v>
          </cell>
          <cell r="I336">
            <v>2.25</v>
          </cell>
          <cell r="J336">
            <v>53</v>
          </cell>
          <cell r="K336">
            <v>6</v>
          </cell>
          <cell r="L336">
            <v>549</v>
          </cell>
          <cell r="M336">
            <v>609</v>
          </cell>
          <cell r="N336">
            <v>60</v>
          </cell>
          <cell r="O336">
            <v>60</v>
          </cell>
          <cell r="P336">
            <v>5.3</v>
          </cell>
          <cell r="Q336">
            <v>53</v>
          </cell>
          <cell r="R336">
            <v>3</v>
          </cell>
          <cell r="S336">
            <v>909</v>
          </cell>
          <cell r="T336">
            <v>969</v>
          </cell>
          <cell r="U336">
            <v>60</v>
          </cell>
          <cell r="V336">
            <v>60</v>
          </cell>
          <cell r="W336">
            <v>2.65</v>
          </cell>
          <cell r="X336">
            <v>53</v>
          </cell>
          <cell r="Y336">
            <v>1</v>
          </cell>
          <cell r="Z336">
            <v>1089</v>
          </cell>
          <cell r="AB336">
            <v>120</v>
          </cell>
          <cell r="AD336">
            <v>0.28333333333333299</v>
          </cell>
          <cell r="AE336">
            <v>17</v>
          </cell>
        </row>
        <row r="337">
          <cell r="A337" t="str">
            <v>YUSU4B_B</v>
          </cell>
          <cell r="B337" t="str">
            <v>YubaSutter</v>
          </cell>
          <cell r="C337" t="str">
            <v>Marysville Loop</v>
          </cell>
          <cell r="D337">
            <v>3</v>
          </cell>
          <cell r="E337">
            <v>399</v>
          </cell>
          <cell r="F337">
            <v>459</v>
          </cell>
          <cell r="G337">
            <v>80</v>
          </cell>
          <cell r="H337">
            <v>60</v>
          </cell>
          <cell r="I337">
            <v>2.65</v>
          </cell>
          <cell r="J337">
            <v>53</v>
          </cell>
          <cell r="K337">
            <v>6</v>
          </cell>
          <cell r="L337">
            <v>579</v>
          </cell>
          <cell r="M337">
            <v>639</v>
          </cell>
          <cell r="N337">
            <v>60</v>
          </cell>
          <cell r="O337">
            <v>60</v>
          </cell>
          <cell r="P337">
            <v>5.3</v>
          </cell>
          <cell r="Q337">
            <v>53</v>
          </cell>
          <cell r="R337">
            <v>3</v>
          </cell>
          <cell r="S337">
            <v>939</v>
          </cell>
          <cell r="T337">
            <v>999</v>
          </cell>
          <cell r="U337">
            <v>60</v>
          </cell>
          <cell r="V337">
            <v>60</v>
          </cell>
          <cell r="W337">
            <v>2.3833333333333302</v>
          </cell>
          <cell r="X337">
            <v>53</v>
          </cell>
        </row>
        <row r="338">
          <cell r="A338" t="str">
            <v>YUSU5_A</v>
          </cell>
          <cell r="B338" t="str">
            <v>YubaSutter</v>
          </cell>
          <cell r="C338" t="str">
            <v>Southwest Yuba City</v>
          </cell>
          <cell r="D338">
            <v>3</v>
          </cell>
          <cell r="E338">
            <v>378</v>
          </cell>
          <cell r="F338">
            <v>428</v>
          </cell>
          <cell r="G338">
            <v>80</v>
          </cell>
          <cell r="H338">
            <v>50</v>
          </cell>
          <cell r="I338">
            <v>1.7166666666666599</v>
          </cell>
          <cell r="J338">
            <v>37</v>
          </cell>
          <cell r="K338">
            <v>6</v>
          </cell>
          <cell r="L338">
            <v>548</v>
          </cell>
          <cell r="M338">
            <v>608</v>
          </cell>
          <cell r="N338">
            <v>60</v>
          </cell>
          <cell r="O338">
            <v>60</v>
          </cell>
          <cell r="P338">
            <v>3.7</v>
          </cell>
          <cell r="Q338">
            <v>37</v>
          </cell>
          <cell r="R338">
            <v>3</v>
          </cell>
          <cell r="S338">
            <v>908</v>
          </cell>
          <cell r="T338">
            <v>968</v>
          </cell>
          <cell r="U338">
            <v>60</v>
          </cell>
          <cell r="V338">
            <v>60</v>
          </cell>
          <cell r="W338">
            <v>1.85</v>
          </cell>
          <cell r="X338">
            <v>37</v>
          </cell>
          <cell r="Y338">
            <v>1</v>
          </cell>
          <cell r="Z338">
            <v>1088</v>
          </cell>
          <cell r="AB338">
            <v>120</v>
          </cell>
          <cell r="AD338">
            <v>0.233333333333333</v>
          </cell>
          <cell r="AE338">
            <v>14</v>
          </cell>
        </row>
        <row r="339">
          <cell r="A339" t="str">
            <v>YUSU5_B</v>
          </cell>
          <cell r="B339" t="str">
            <v>YubaSutter</v>
          </cell>
          <cell r="C339" t="str">
            <v>Southwest Yuba City</v>
          </cell>
          <cell r="D339">
            <v>4</v>
          </cell>
          <cell r="E339">
            <v>378</v>
          </cell>
          <cell r="F339">
            <v>413</v>
          </cell>
          <cell r="G339">
            <v>60</v>
          </cell>
          <cell r="H339">
            <v>35</v>
          </cell>
          <cell r="I339">
            <v>1.61666666666666</v>
          </cell>
          <cell r="J339">
            <v>29</v>
          </cell>
          <cell r="K339">
            <v>6</v>
          </cell>
          <cell r="L339">
            <v>593</v>
          </cell>
          <cell r="M339">
            <v>653</v>
          </cell>
          <cell r="N339">
            <v>60</v>
          </cell>
          <cell r="O339">
            <v>60</v>
          </cell>
          <cell r="P339">
            <v>2.9</v>
          </cell>
          <cell r="Q339">
            <v>29</v>
          </cell>
          <cell r="R339">
            <v>3</v>
          </cell>
          <cell r="S339">
            <v>953</v>
          </cell>
          <cell r="T339">
            <v>1013</v>
          </cell>
          <cell r="U339">
            <v>60</v>
          </cell>
          <cell r="V339">
            <v>60</v>
          </cell>
          <cell r="W339">
            <v>1.45</v>
          </cell>
          <cell r="X339">
            <v>29</v>
          </cell>
        </row>
        <row r="340">
          <cell r="A340" t="str">
            <v>YUSU6_A</v>
          </cell>
          <cell r="B340" t="str">
            <v>YubaSutter</v>
          </cell>
          <cell r="C340" t="str">
            <v>Linda Shuttle</v>
          </cell>
          <cell r="D340">
            <v>4</v>
          </cell>
          <cell r="E340">
            <v>380</v>
          </cell>
          <cell r="F340">
            <v>410</v>
          </cell>
          <cell r="G340">
            <v>60</v>
          </cell>
          <cell r="H340">
            <v>30</v>
          </cell>
          <cell r="I340">
            <v>2.9166666666666599</v>
          </cell>
          <cell r="J340">
            <v>50</v>
          </cell>
          <cell r="K340">
            <v>6</v>
          </cell>
          <cell r="L340">
            <v>590</v>
          </cell>
          <cell r="M340">
            <v>650</v>
          </cell>
          <cell r="N340">
            <v>60</v>
          </cell>
          <cell r="O340">
            <v>60</v>
          </cell>
          <cell r="P340">
            <v>5</v>
          </cell>
          <cell r="Q340">
            <v>50</v>
          </cell>
          <cell r="R340">
            <v>3</v>
          </cell>
          <cell r="S340">
            <v>950</v>
          </cell>
          <cell r="T340">
            <v>1010</v>
          </cell>
          <cell r="U340">
            <v>60</v>
          </cell>
          <cell r="V340">
            <v>60</v>
          </cell>
          <cell r="W340">
            <v>2.0499999999999998</v>
          </cell>
          <cell r="X340">
            <v>50</v>
          </cell>
        </row>
        <row r="341">
          <cell r="A341" t="str">
            <v>YUSU70_A</v>
          </cell>
          <cell r="B341" t="str">
            <v>YubaSutter</v>
          </cell>
          <cell r="C341" t="str">
            <v>HWY 70 to Sacramento</v>
          </cell>
          <cell r="R341">
            <v>3</v>
          </cell>
          <cell r="S341">
            <v>965</v>
          </cell>
          <cell r="T341">
            <v>995</v>
          </cell>
          <cell r="U341">
            <v>60</v>
          </cell>
          <cell r="V341">
            <v>30</v>
          </cell>
          <cell r="W341">
            <v>3.9166666666666599</v>
          </cell>
          <cell r="X341">
            <v>78.3333333333333</v>
          </cell>
        </row>
        <row r="342">
          <cell r="A342" t="str">
            <v>YUSU70_B</v>
          </cell>
          <cell r="B342" t="str">
            <v>YubaSutter</v>
          </cell>
          <cell r="C342" t="str">
            <v>HWY 70 to Sacramento</v>
          </cell>
          <cell r="D342">
            <v>3</v>
          </cell>
          <cell r="E342">
            <v>315</v>
          </cell>
          <cell r="F342">
            <v>355</v>
          </cell>
          <cell r="G342">
            <v>80</v>
          </cell>
          <cell r="H342">
            <v>40</v>
          </cell>
          <cell r="I342">
            <v>3.5833333333333299</v>
          </cell>
          <cell r="J342">
            <v>71.6666666666666</v>
          </cell>
        </row>
        <row r="343">
          <cell r="A343" t="str">
            <v>YUSU99_A</v>
          </cell>
          <cell r="B343" t="str">
            <v>YubaSutter</v>
          </cell>
          <cell r="C343" t="str">
            <v>HWY 99 to Sacramento</v>
          </cell>
          <cell r="D343">
            <v>2</v>
          </cell>
          <cell r="E343">
            <v>320</v>
          </cell>
          <cell r="F343">
            <v>405</v>
          </cell>
          <cell r="G343">
            <v>120</v>
          </cell>
          <cell r="H343">
            <v>85</v>
          </cell>
          <cell r="I343">
            <v>4.0833333333333304</v>
          </cell>
          <cell r="J343">
            <v>125</v>
          </cell>
          <cell r="K343">
            <v>1</v>
          </cell>
          <cell r="L343">
            <v>880</v>
          </cell>
          <cell r="N343">
            <v>360</v>
          </cell>
          <cell r="P343">
            <v>2.1666666666666599</v>
          </cell>
          <cell r="Q343">
            <v>130</v>
          </cell>
          <cell r="R343">
            <v>6</v>
          </cell>
          <cell r="S343">
            <v>945</v>
          </cell>
          <cell r="T343">
            <v>960</v>
          </cell>
          <cell r="U343">
            <v>30</v>
          </cell>
          <cell r="V343">
            <v>15</v>
          </cell>
          <cell r="W343">
            <v>9.0833333333333304</v>
          </cell>
          <cell r="X343">
            <v>140</v>
          </cell>
        </row>
        <row r="344">
          <cell r="A344" t="str">
            <v>YUSU99_B</v>
          </cell>
          <cell r="B344" t="str">
            <v>YubaSutter</v>
          </cell>
          <cell r="C344" t="str">
            <v>HWY 99 to Sacramento</v>
          </cell>
          <cell r="D344">
            <v>4</v>
          </cell>
          <cell r="E344">
            <v>335</v>
          </cell>
          <cell r="F344">
            <v>360</v>
          </cell>
          <cell r="G344">
            <v>60</v>
          </cell>
          <cell r="H344">
            <v>25</v>
          </cell>
          <cell r="I344">
            <v>4.8333333333333304</v>
          </cell>
          <cell r="J344">
            <v>75</v>
          </cell>
        </row>
        <row r="345">
          <cell r="A345" t="str">
            <v>YUSULOAK_A</v>
          </cell>
          <cell r="B345" t="str">
            <v>YubaSutter</v>
          </cell>
          <cell r="C345" t="str">
            <v>Live Oak Route</v>
          </cell>
          <cell r="R345">
            <v>1</v>
          </cell>
          <cell r="S345">
            <v>1055</v>
          </cell>
          <cell r="U345">
            <v>180</v>
          </cell>
          <cell r="W345">
            <v>0.66666666666666596</v>
          </cell>
          <cell r="X345">
            <v>40</v>
          </cell>
        </row>
        <row r="346">
          <cell r="A346" t="str">
            <v>YUSULOAK_B</v>
          </cell>
          <cell r="B346" t="str">
            <v>YubaSutter</v>
          </cell>
          <cell r="C346" t="str">
            <v>Live Oak Route</v>
          </cell>
          <cell r="D346">
            <v>1</v>
          </cell>
          <cell r="E346">
            <v>420</v>
          </cell>
          <cell r="G346">
            <v>240</v>
          </cell>
          <cell r="I346">
            <v>0.75</v>
          </cell>
          <cell r="J346">
            <v>45</v>
          </cell>
          <cell r="K346">
            <v>1</v>
          </cell>
          <cell r="L346">
            <v>695</v>
          </cell>
          <cell r="N346">
            <v>360</v>
          </cell>
          <cell r="P346">
            <v>1.1666666666666601</v>
          </cell>
          <cell r="Q346">
            <v>70</v>
          </cell>
        </row>
        <row r="347">
          <cell r="A347" t="str">
            <v>YUSUMD_A</v>
          </cell>
          <cell r="B347" t="str">
            <v>YubaSutter</v>
          </cell>
          <cell r="C347" t="str">
            <v>Sacramento Mid Day Express</v>
          </cell>
          <cell r="D347">
            <v>1</v>
          </cell>
          <cell r="E347">
            <v>530</v>
          </cell>
          <cell r="G347">
            <v>240</v>
          </cell>
          <cell r="I347">
            <v>1.3333333333333299</v>
          </cell>
          <cell r="J347">
            <v>80</v>
          </cell>
          <cell r="K347">
            <v>2</v>
          </cell>
          <cell r="L347">
            <v>710</v>
          </cell>
          <cell r="M347">
            <v>830</v>
          </cell>
          <cell r="N347">
            <v>180</v>
          </cell>
          <cell r="O347">
            <v>120</v>
          </cell>
          <cell r="P347">
            <v>3.0833333333333299</v>
          </cell>
          <cell r="Q347">
            <v>100</v>
          </cell>
        </row>
        <row r="348">
          <cell r="A348" t="str">
            <v>YUSUMD_B</v>
          </cell>
          <cell r="B348" t="str">
            <v>YubaSutter</v>
          </cell>
          <cell r="C348" t="str">
            <v>Sacramento Mid Day Express</v>
          </cell>
          <cell r="D348">
            <v>1</v>
          </cell>
          <cell r="E348">
            <v>475</v>
          </cell>
          <cell r="G348">
            <v>240</v>
          </cell>
          <cell r="I348">
            <v>1.3333333333333299</v>
          </cell>
          <cell r="J348">
            <v>80</v>
          </cell>
          <cell r="K348">
            <v>2</v>
          </cell>
          <cell r="L348">
            <v>660</v>
          </cell>
          <cell r="M348">
            <v>795</v>
          </cell>
          <cell r="N348">
            <v>180</v>
          </cell>
          <cell r="O348">
            <v>135</v>
          </cell>
          <cell r="P348">
            <v>2.25</v>
          </cell>
          <cell r="Q348">
            <v>67.5</v>
          </cell>
        </row>
        <row r="349">
          <cell r="A349" t="str">
            <v>YUSUWHTL_A</v>
          </cell>
          <cell r="B349" t="str">
            <v>YubaSutter</v>
          </cell>
          <cell r="C349" t="str">
            <v>Wheatland Route</v>
          </cell>
          <cell r="K349">
            <v>1</v>
          </cell>
          <cell r="L349">
            <v>600</v>
          </cell>
          <cell r="N349">
            <v>360</v>
          </cell>
          <cell r="P349">
            <v>0.66666666666666596</v>
          </cell>
          <cell r="Q349">
            <v>40</v>
          </cell>
        </row>
        <row r="350">
          <cell r="A350" t="str">
            <v>YUSUWHTL_B</v>
          </cell>
          <cell r="B350" t="str">
            <v>YubaSutter</v>
          </cell>
          <cell r="C350" t="str">
            <v>Wheatland Route</v>
          </cell>
          <cell r="R350">
            <v>1</v>
          </cell>
          <cell r="S350">
            <v>960</v>
          </cell>
          <cell r="U350">
            <v>180</v>
          </cell>
          <cell r="W350">
            <v>0.58333333333333304</v>
          </cell>
          <cell r="X350">
            <v>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../../Transit_5Period/checks/All_lookup_5TP_DC_YO.xlsx" TargetMode="External"/><Relationship Id="rId2" Type="http://schemas.openxmlformats.org/officeDocument/2006/relationships/hyperlink" Target="transit_rollup_w_name_changes.xlsx" TargetMode="External"/><Relationship Id="rId1" Type="http://schemas.openxmlformats.org/officeDocument/2006/relationships/hyperlink" Target="../../Transit_5Period/transit_rollup_2012_PA20_PA27_PA36_mtpscs.xlsx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ta/GTFS-Pandas-Analysis" TargetMode="External"/><Relationship Id="rId2" Type="http://schemas.openxmlformats.org/officeDocument/2006/relationships/hyperlink" Target="https://docs.google.com/document/d/16inL5BVcM1aU-_DcFJay_tC6Ni0wPa0nvQEstueG5k4/edit" TargetMode="External"/><Relationship Id="rId1" Type="http://schemas.openxmlformats.org/officeDocument/2006/relationships/hyperlink" Target="https://developers.google.com/transit/gtfs/refer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U40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defaultRowHeight="15" x14ac:dyDescent="0.25"/>
  <cols>
    <col min="1" max="2" width="23.7109375" customWidth="1"/>
    <col min="3" max="3" width="10.7109375" customWidth="1"/>
    <col min="4" max="4" width="37.5703125" customWidth="1"/>
    <col min="5" max="5" width="15" bestFit="1" customWidth="1"/>
    <col min="7" max="7" width="30.5703125" customWidth="1"/>
    <col min="8" max="8" width="14.5703125" customWidth="1"/>
    <col min="9" max="10" width="15.7109375" customWidth="1"/>
    <col min="11" max="11" width="14.5703125" customWidth="1"/>
    <col min="12" max="13" width="11" customWidth="1"/>
    <col min="20" max="20" width="21.7109375" customWidth="1"/>
  </cols>
  <sheetData>
    <row r="1" spans="1:21" x14ac:dyDescent="0.25">
      <c r="A1" s="13" t="s">
        <v>14</v>
      </c>
      <c r="B1" s="13" t="s">
        <v>1404</v>
      </c>
      <c r="C1" s="13" t="s">
        <v>0</v>
      </c>
      <c r="D1" s="13" t="s">
        <v>1</v>
      </c>
      <c r="E1" s="1" t="s">
        <v>844</v>
      </c>
      <c r="F1" s="1" t="s">
        <v>55</v>
      </c>
      <c r="G1" s="1" t="s">
        <v>318</v>
      </c>
      <c r="H1" s="1" t="s">
        <v>847</v>
      </c>
      <c r="I1" s="1" t="s">
        <v>1210</v>
      </c>
      <c r="J1" s="1" t="s">
        <v>1224</v>
      </c>
      <c r="K1" s="1" t="s">
        <v>1225</v>
      </c>
      <c r="L1" s="27" t="s">
        <v>1226</v>
      </c>
      <c r="M1" s="27" t="s">
        <v>1228</v>
      </c>
      <c r="N1" s="27" t="s">
        <v>1227</v>
      </c>
      <c r="O1" s="1" t="s">
        <v>1218</v>
      </c>
      <c r="P1" s="1" t="s">
        <v>1219</v>
      </c>
      <c r="Q1" s="1" t="s">
        <v>1220</v>
      </c>
      <c r="R1" s="1" t="s">
        <v>1221</v>
      </c>
      <c r="S1" s="1" t="s">
        <v>1222</v>
      </c>
      <c r="T1" s="1" t="s">
        <v>626</v>
      </c>
      <c r="U1" s="1" t="s">
        <v>1407</v>
      </c>
    </row>
    <row r="2" spans="1:21" x14ac:dyDescent="0.25">
      <c r="A2" t="s">
        <v>852</v>
      </c>
      <c r="B2" t="str">
        <f>SUBSTITUTE(SUBSTITUTE(A2,"_A",""),"_B","")</f>
        <v>ELDO20</v>
      </c>
      <c r="C2" t="s">
        <v>363</v>
      </c>
      <c r="D2" t="s">
        <v>364</v>
      </c>
      <c r="E2" s="14" t="s">
        <v>846</v>
      </c>
      <c r="F2" s="14" t="s">
        <v>376</v>
      </c>
      <c r="G2" s="14" t="s">
        <v>611</v>
      </c>
      <c r="H2" s="14">
        <v>0</v>
      </c>
      <c r="I2" s="14" t="s">
        <v>1212</v>
      </c>
      <c r="J2" s="14">
        <v>1.62</v>
      </c>
      <c r="K2" s="14">
        <v>3</v>
      </c>
      <c r="L2" s="14">
        <v>10</v>
      </c>
      <c r="M2" s="14">
        <v>5</v>
      </c>
      <c r="N2" s="14" t="s">
        <v>845</v>
      </c>
      <c r="O2">
        <v>1.62</v>
      </c>
      <c r="P2">
        <v>1.62</v>
      </c>
      <c r="Q2">
        <v>1.62</v>
      </c>
      <c r="R2">
        <v>1.62</v>
      </c>
      <c r="S2">
        <v>1.62</v>
      </c>
      <c r="T2" s="14">
        <f>VLOOKUP($A2,MasterLookup_old!$B:$L,MATCH(MasterLookup!T$1,MasterLookup_old!$1:$1,0)-1,FALSE)</f>
        <v>0</v>
      </c>
      <c r="U2" s="14" t="str">
        <f t="shared" ref="U2:U65" si="0">IF(OR(J2&gt;MAX(O2:S2),J2&lt;MIN(O2:S2)),"CHECK","ok")</f>
        <v>ok</v>
      </c>
    </row>
    <row r="3" spans="1:21" x14ac:dyDescent="0.25">
      <c r="A3" t="s">
        <v>853</v>
      </c>
      <c r="B3" t="str">
        <f t="shared" ref="B3:B67" si="1">SUBSTITUTE(SUBSTITUTE(A3,"_A",""),"_B","")</f>
        <v>ELDO20</v>
      </c>
      <c r="C3" t="s">
        <v>363</v>
      </c>
      <c r="D3" t="s">
        <v>364</v>
      </c>
      <c r="E3" s="14" t="s">
        <v>846</v>
      </c>
      <c r="F3" s="14" t="s">
        <v>377</v>
      </c>
      <c r="G3" s="14" t="s">
        <v>611</v>
      </c>
      <c r="H3" s="14">
        <v>0</v>
      </c>
      <c r="I3" s="14" t="s">
        <v>1211</v>
      </c>
      <c r="J3" s="14">
        <v>1.62</v>
      </c>
      <c r="K3" s="14">
        <v>3</v>
      </c>
      <c r="L3" s="14">
        <v>10</v>
      </c>
      <c r="M3" s="14">
        <v>5</v>
      </c>
      <c r="N3" s="14" t="s">
        <v>845</v>
      </c>
      <c r="O3">
        <v>1.62</v>
      </c>
      <c r="P3">
        <v>1.62</v>
      </c>
      <c r="Q3">
        <v>1.62</v>
      </c>
      <c r="R3">
        <v>1.62</v>
      </c>
      <c r="S3">
        <v>1.62</v>
      </c>
      <c r="T3" s="14">
        <f>VLOOKUP($A3,MasterLookup_old!$B:$L,MATCH(MasterLookup!T$1,MasterLookup_old!$1:$1,0)-1,FALSE)</f>
        <v>0</v>
      </c>
      <c r="U3" s="14" t="str">
        <f t="shared" si="0"/>
        <v>ok</v>
      </c>
    </row>
    <row r="4" spans="1:21" x14ac:dyDescent="0.25">
      <c r="A4" t="s">
        <v>854</v>
      </c>
      <c r="B4" t="str">
        <f t="shared" si="1"/>
        <v>ELDO30</v>
      </c>
      <c r="C4" t="s">
        <v>363</v>
      </c>
      <c r="D4" t="s">
        <v>365</v>
      </c>
      <c r="E4" s="14" t="s">
        <v>846</v>
      </c>
      <c r="F4" s="14" t="s">
        <v>374</v>
      </c>
      <c r="G4" s="14" t="s">
        <v>609</v>
      </c>
      <c r="H4" s="14">
        <v>0</v>
      </c>
      <c r="I4" s="14" t="s">
        <v>1213</v>
      </c>
      <c r="J4" s="14">
        <v>1.62</v>
      </c>
      <c r="K4" s="14">
        <v>3</v>
      </c>
      <c r="L4" s="14">
        <v>10</v>
      </c>
      <c r="M4" s="14">
        <v>5</v>
      </c>
      <c r="N4" s="14" t="s">
        <v>846</v>
      </c>
      <c r="O4">
        <v>1.62</v>
      </c>
      <c r="P4">
        <v>1.62</v>
      </c>
      <c r="Q4">
        <v>1.62</v>
      </c>
      <c r="R4">
        <v>1.62</v>
      </c>
      <c r="S4">
        <v>1.62</v>
      </c>
      <c r="T4" s="14">
        <f>VLOOKUP($A4,MasterLookup_old!$B:$L,MATCH(MasterLookup!T$1,MasterLookup_old!$1:$1,0)-1,FALSE)</f>
        <v>0</v>
      </c>
      <c r="U4" s="14" t="str">
        <f t="shared" si="0"/>
        <v>ok</v>
      </c>
    </row>
    <row r="5" spans="1:21" x14ac:dyDescent="0.25">
      <c r="A5" t="s">
        <v>855</v>
      </c>
      <c r="B5" t="str">
        <f t="shared" si="1"/>
        <v>ELDO40</v>
      </c>
      <c r="C5" t="s">
        <v>363</v>
      </c>
      <c r="D5" t="s">
        <v>366</v>
      </c>
      <c r="E5" s="14" t="s">
        <v>846</v>
      </c>
      <c r="F5" s="14" t="s">
        <v>372</v>
      </c>
      <c r="G5" s="14" t="s">
        <v>608</v>
      </c>
      <c r="H5" s="14">
        <v>0</v>
      </c>
      <c r="I5" s="14" t="s">
        <v>1213</v>
      </c>
      <c r="J5" s="14">
        <v>1.62</v>
      </c>
      <c r="K5" s="14">
        <v>3</v>
      </c>
      <c r="L5" s="14">
        <v>10</v>
      </c>
      <c r="M5" s="14">
        <v>5</v>
      </c>
      <c r="N5" s="14" t="s">
        <v>845</v>
      </c>
      <c r="O5">
        <v>1.62</v>
      </c>
      <c r="P5">
        <v>1.62</v>
      </c>
      <c r="Q5">
        <v>1.62</v>
      </c>
      <c r="R5">
        <v>1.62</v>
      </c>
      <c r="S5">
        <v>1.62</v>
      </c>
      <c r="T5" s="14" t="str">
        <f>VLOOKUP($A5,MasterLookup_old!$B:$L,MATCH(MasterLookup!T$1,MasterLookup_old!$1:$1,0)-1,FALSE)</f>
        <v>only 1 direction in 2016</v>
      </c>
      <c r="U5" s="14" t="str">
        <f t="shared" si="0"/>
        <v>ok</v>
      </c>
    </row>
    <row r="6" spans="1:21" x14ac:dyDescent="0.25">
      <c r="A6" t="s">
        <v>13</v>
      </c>
      <c r="B6" t="str">
        <f t="shared" si="1"/>
        <v>na</v>
      </c>
      <c r="C6" t="s">
        <v>363</v>
      </c>
      <c r="D6" t="s">
        <v>13</v>
      </c>
      <c r="E6" s="14" t="s">
        <v>846</v>
      </c>
      <c r="F6" t="s">
        <v>373</v>
      </c>
      <c r="G6" s="11" t="s">
        <v>608</v>
      </c>
      <c r="H6" s="11">
        <v>0</v>
      </c>
      <c r="I6" s="15" t="s">
        <v>13</v>
      </c>
      <c r="J6" s="14">
        <v>1.62</v>
      </c>
      <c r="K6">
        <v>3</v>
      </c>
      <c r="L6" s="14">
        <v>10</v>
      </c>
      <c r="M6" s="14">
        <v>5</v>
      </c>
      <c r="N6" s="14" t="s">
        <v>845</v>
      </c>
      <c r="O6">
        <v>1.62</v>
      </c>
      <c r="P6">
        <v>1.62</v>
      </c>
      <c r="Q6">
        <v>1.62</v>
      </c>
      <c r="R6">
        <v>1.62</v>
      </c>
      <c r="S6">
        <v>1.62</v>
      </c>
      <c r="T6" s="11" t="s">
        <v>627</v>
      </c>
      <c r="U6" s="14" t="str">
        <f t="shared" si="0"/>
        <v>ok</v>
      </c>
    </row>
    <row r="7" spans="1:21" x14ac:dyDescent="0.25">
      <c r="A7" t="s">
        <v>856</v>
      </c>
      <c r="B7" t="str">
        <f t="shared" si="1"/>
        <v>ELDO50x</v>
      </c>
      <c r="C7" t="s">
        <v>363</v>
      </c>
      <c r="D7" t="s">
        <v>367</v>
      </c>
      <c r="E7" s="14" t="s">
        <v>845</v>
      </c>
      <c r="F7" s="14" t="s">
        <v>371</v>
      </c>
      <c r="G7" s="14" t="s">
        <v>610</v>
      </c>
      <c r="H7" s="14">
        <v>0</v>
      </c>
      <c r="I7" s="14" t="s">
        <v>1213</v>
      </c>
      <c r="J7" s="14">
        <v>1.62</v>
      </c>
      <c r="K7" s="14">
        <v>3</v>
      </c>
      <c r="L7" s="14">
        <v>10</v>
      </c>
      <c r="M7" s="14">
        <v>5</v>
      </c>
      <c r="N7" s="14" t="s">
        <v>845</v>
      </c>
      <c r="O7">
        <v>1.62</v>
      </c>
      <c r="P7">
        <v>1.62</v>
      </c>
      <c r="Q7">
        <v>1.62</v>
      </c>
      <c r="R7">
        <v>1.62</v>
      </c>
      <c r="S7">
        <v>1.62</v>
      </c>
      <c r="T7" s="14" t="str">
        <f>VLOOKUP($A7,MasterLookup_old!$B:$L,MATCH(MasterLookup!T$1,MasterLookup_old!$1:$1,0)-1,FALSE)</f>
        <v>make sure line file has ONEWAY = T</v>
      </c>
      <c r="U7" s="14" t="str">
        <f t="shared" si="0"/>
        <v>ok</v>
      </c>
    </row>
    <row r="8" spans="1:21" x14ac:dyDescent="0.25">
      <c r="A8" t="s">
        <v>857</v>
      </c>
      <c r="B8" t="str">
        <f t="shared" si="1"/>
        <v>ELDO60</v>
      </c>
      <c r="C8" t="s">
        <v>363</v>
      </c>
      <c r="D8" t="s">
        <v>368</v>
      </c>
      <c r="E8" s="14" t="s">
        <v>846</v>
      </c>
      <c r="F8" s="14" t="s">
        <v>378</v>
      </c>
      <c r="G8" s="14" t="s">
        <v>612</v>
      </c>
      <c r="H8" s="14">
        <v>0</v>
      </c>
      <c r="I8" s="14" t="s">
        <v>1211</v>
      </c>
      <c r="J8" s="14">
        <v>1.62</v>
      </c>
      <c r="K8" s="14">
        <v>3</v>
      </c>
      <c r="L8" s="14">
        <v>10</v>
      </c>
      <c r="M8" s="14">
        <v>5</v>
      </c>
      <c r="N8" s="14" t="s">
        <v>845</v>
      </c>
      <c r="O8">
        <v>1.62</v>
      </c>
      <c r="P8">
        <v>1.62</v>
      </c>
      <c r="Q8">
        <v>1.62</v>
      </c>
      <c r="R8">
        <v>1.62</v>
      </c>
      <c r="S8">
        <v>1.62</v>
      </c>
      <c r="T8" s="14">
        <f>VLOOKUP($A8,MasterLookup_old!$B:$L,MATCH(MasterLookup!T$1,MasterLookup_old!$1:$1,0)-1,FALSE)</f>
        <v>0</v>
      </c>
      <c r="U8" s="14" t="str">
        <f t="shared" si="0"/>
        <v>ok</v>
      </c>
    </row>
    <row r="9" spans="1:21" x14ac:dyDescent="0.25">
      <c r="A9" t="s">
        <v>858</v>
      </c>
      <c r="B9" t="str">
        <f t="shared" si="1"/>
        <v>ELDO60</v>
      </c>
      <c r="C9" t="s">
        <v>363</v>
      </c>
      <c r="D9" t="s">
        <v>368</v>
      </c>
      <c r="E9" s="14" t="s">
        <v>845</v>
      </c>
      <c r="F9" s="14" t="s">
        <v>379</v>
      </c>
      <c r="G9" s="14" t="s">
        <v>612</v>
      </c>
      <c r="H9" s="14">
        <v>0</v>
      </c>
      <c r="I9" s="14" t="s">
        <v>1212</v>
      </c>
      <c r="J9" s="14">
        <v>1.62</v>
      </c>
      <c r="K9" s="14">
        <v>3</v>
      </c>
      <c r="L9" s="14">
        <v>10</v>
      </c>
      <c r="M9" s="14">
        <v>5</v>
      </c>
      <c r="N9" s="14" t="s">
        <v>845</v>
      </c>
      <c r="O9">
        <v>1.62</v>
      </c>
      <c r="P9">
        <v>1.62</v>
      </c>
      <c r="Q9">
        <v>1.62</v>
      </c>
      <c r="R9">
        <v>1.62</v>
      </c>
      <c r="S9">
        <v>1.62</v>
      </c>
      <c r="T9" s="14" t="str">
        <f>VLOOKUP($A9,MasterLookup_old!$B:$L,MATCH(MasterLookup!T$1,MasterLookup_old!$1:$1,0)-1,FALSE)</f>
        <v>make sure line file has ONEWAY = T</v>
      </c>
      <c r="U9" s="14" t="str">
        <f t="shared" si="0"/>
        <v>ok</v>
      </c>
    </row>
    <row r="10" spans="1:21" s="65" customFormat="1" x14ac:dyDescent="0.25">
      <c r="A10" s="65" t="s">
        <v>859</v>
      </c>
      <c r="B10" s="65" t="str">
        <f t="shared" si="1"/>
        <v>ELDO70</v>
      </c>
      <c r="C10" s="65" t="s">
        <v>363</v>
      </c>
      <c r="D10" s="65" t="s">
        <v>369</v>
      </c>
      <c r="E10" s="62"/>
      <c r="F10" s="62"/>
      <c r="G10" s="62"/>
      <c r="H10" s="62"/>
      <c r="I10" s="62"/>
      <c r="J10" s="62"/>
      <c r="K10" s="62"/>
      <c r="L10" s="62"/>
      <c r="M10" s="62"/>
      <c r="N10" s="62"/>
      <c r="T10" s="62" t="s">
        <v>1405</v>
      </c>
      <c r="U10" s="14" t="str">
        <f t="shared" si="0"/>
        <v>ok</v>
      </c>
    </row>
    <row r="11" spans="1:21" x14ac:dyDescent="0.25">
      <c r="A11" t="s">
        <v>13</v>
      </c>
      <c r="B11" t="str">
        <f t="shared" si="1"/>
        <v>na</v>
      </c>
      <c r="C11" t="s">
        <v>13</v>
      </c>
      <c r="D11" t="s">
        <v>13</v>
      </c>
      <c r="E11" s="14" t="s">
        <v>846</v>
      </c>
      <c r="F11" s="14" t="s">
        <v>375</v>
      </c>
      <c r="G11" s="14" t="s">
        <v>1191</v>
      </c>
      <c r="H11" s="14" t="s">
        <v>13</v>
      </c>
      <c r="I11" s="14" t="s">
        <v>13</v>
      </c>
      <c r="J11" s="14">
        <v>1.62</v>
      </c>
      <c r="K11" s="14">
        <v>3</v>
      </c>
      <c r="L11" s="14">
        <v>10</v>
      </c>
      <c r="M11" s="14">
        <v>1</v>
      </c>
      <c r="N11" s="14" t="s">
        <v>845</v>
      </c>
      <c r="O11">
        <v>1.62</v>
      </c>
      <c r="P11">
        <v>1.62</v>
      </c>
      <c r="Q11">
        <v>1.62</v>
      </c>
      <c r="R11">
        <v>1.62</v>
      </c>
      <c r="S11">
        <v>1.62</v>
      </c>
      <c r="T11" s="14"/>
      <c r="U11" s="14" t="str">
        <f t="shared" si="0"/>
        <v>ok</v>
      </c>
    </row>
    <row r="12" spans="1:21" s="14" customFormat="1" x14ac:dyDescent="0.25">
      <c r="A12" s="14" t="s">
        <v>1337</v>
      </c>
      <c r="B12" s="14" t="str">
        <f t="shared" si="1"/>
        <v>ELDOC1</v>
      </c>
      <c r="C12" s="14" t="s">
        <v>363</v>
      </c>
      <c r="D12" s="14" t="s">
        <v>370</v>
      </c>
      <c r="E12" s="14" t="s">
        <v>846</v>
      </c>
      <c r="F12" s="47" t="s">
        <v>484</v>
      </c>
      <c r="H12" s="14">
        <v>0</v>
      </c>
      <c r="I12" s="14" t="s">
        <v>1214</v>
      </c>
      <c r="J12" s="14">
        <v>1.18</v>
      </c>
      <c r="K12" s="14">
        <v>2</v>
      </c>
      <c r="L12" s="14">
        <v>9</v>
      </c>
      <c r="M12" s="14">
        <v>3</v>
      </c>
      <c r="N12" s="14" t="s">
        <v>845</v>
      </c>
      <c r="O12" s="14">
        <v>2.0099999999999998</v>
      </c>
      <c r="P12" s="14">
        <v>2.0099999999999998</v>
      </c>
      <c r="Q12" s="14">
        <v>2.0099999999999998</v>
      </c>
      <c r="R12" s="14">
        <v>2.0099999999999998</v>
      </c>
      <c r="S12" s="14">
        <v>2.0099999999999998</v>
      </c>
      <c r="U12" s="14" t="str">
        <f t="shared" si="0"/>
        <v>CHECK</v>
      </c>
    </row>
    <row r="13" spans="1:21" s="14" customFormat="1" x14ac:dyDescent="0.25">
      <c r="A13" s="14" t="s">
        <v>1330</v>
      </c>
      <c r="B13" s="14" t="str">
        <f t="shared" si="1"/>
        <v>ELDOC2</v>
      </c>
      <c r="C13" s="14" t="s">
        <v>363</v>
      </c>
      <c r="D13" s="14" t="s">
        <v>370</v>
      </c>
      <c r="E13" s="14" t="s">
        <v>846</v>
      </c>
      <c r="F13" s="15" t="s">
        <v>474</v>
      </c>
      <c r="G13" s="15"/>
      <c r="H13" s="14">
        <v>0</v>
      </c>
      <c r="I13" s="14" t="s">
        <v>1214</v>
      </c>
      <c r="J13" s="14">
        <v>1.18</v>
      </c>
      <c r="K13" s="14">
        <v>2</v>
      </c>
      <c r="L13" s="14">
        <v>9</v>
      </c>
      <c r="M13" s="14">
        <v>3</v>
      </c>
      <c r="N13" s="14" t="s">
        <v>845</v>
      </c>
      <c r="O13" s="14">
        <v>2.0099999999999998</v>
      </c>
      <c r="P13" s="14">
        <v>2.0099999999999998</v>
      </c>
      <c r="Q13" s="14">
        <v>2.0099999999999998</v>
      </c>
      <c r="R13" s="14">
        <v>2.0099999999999998</v>
      </c>
      <c r="S13" s="14">
        <v>2.0099999999999998</v>
      </c>
      <c r="U13" s="14" t="str">
        <f t="shared" si="0"/>
        <v>CHECK</v>
      </c>
    </row>
    <row r="14" spans="1:21" s="14" customFormat="1" x14ac:dyDescent="0.25">
      <c r="A14" s="14" t="s">
        <v>1338</v>
      </c>
      <c r="B14" s="14" t="str">
        <f t="shared" si="1"/>
        <v>ELDOC3</v>
      </c>
      <c r="C14" s="14" t="s">
        <v>363</v>
      </c>
      <c r="D14" s="14" t="s">
        <v>370</v>
      </c>
      <c r="E14" s="14" t="s">
        <v>846</v>
      </c>
      <c r="F14" s="47" t="s">
        <v>486</v>
      </c>
      <c r="G14" s="15"/>
      <c r="H14" s="14">
        <v>0</v>
      </c>
      <c r="I14" s="14" t="s">
        <v>1214</v>
      </c>
      <c r="J14" s="14">
        <v>1.18</v>
      </c>
      <c r="K14" s="14">
        <v>2</v>
      </c>
      <c r="L14" s="14">
        <v>9</v>
      </c>
      <c r="M14" s="14">
        <v>3</v>
      </c>
      <c r="N14" s="14" t="s">
        <v>845</v>
      </c>
      <c r="O14" s="14">
        <v>2.0099999999999998</v>
      </c>
      <c r="P14" s="14">
        <v>2.0099999999999998</v>
      </c>
      <c r="Q14" s="14">
        <v>2.0099999999999998</v>
      </c>
      <c r="R14" s="14">
        <v>2.0099999999999998</v>
      </c>
      <c r="S14" s="14">
        <v>2.0099999999999998</v>
      </c>
      <c r="U14" s="14" t="str">
        <f t="shared" si="0"/>
        <v>CHECK</v>
      </c>
    </row>
    <row r="15" spans="1:21" s="14" customFormat="1" x14ac:dyDescent="0.25">
      <c r="A15" s="14" t="s">
        <v>1339</v>
      </c>
      <c r="B15" s="14" t="str">
        <f t="shared" si="1"/>
        <v>ELDOC4</v>
      </c>
      <c r="C15" s="14" t="s">
        <v>363</v>
      </c>
      <c r="D15" s="14" t="s">
        <v>370</v>
      </c>
      <c r="E15" s="14" t="s">
        <v>846</v>
      </c>
      <c r="F15" s="15" t="s">
        <v>13</v>
      </c>
      <c r="G15" s="15" t="s">
        <v>13</v>
      </c>
      <c r="H15" s="14" t="s">
        <v>13</v>
      </c>
      <c r="I15" s="14" t="s">
        <v>1214</v>
      </c>
      <c r="J15" s="14">
        <v>1.18</v>
      </c>
      <c r="K15" s="14">
        <v>2</v>
      </c>
      <c r="L15" s="14">
        <v>9</v>
      </c>
      <c r="M15" s="14">
        <v>3</v>
      </c>
      <c r="N15" s="14" t="s">
        <v>845</v>
      </c>
      <c r="O15" s="14">
        <v>2.0099999999999998</v>
      </c>
      <c r="P15" s="14">
        <v>2.0099999999999998</v>
      </c>
      <c r="Q15" s="14">
        <v>2.0099999999999998</v>
      </c>
      <c r="R15" s="14">
        <v>2.0099999999999998</v>
      </c>
      <c r="S15" s="14">
        <v>2.0099999999999998</v>
      </c>
      <c r="U15" s="14" t="str">
        <f>IF(OR(J15&gt;MAX(O15:S15),J15&lt;MIN(O15:S15)),"CHECK","ok")</f>
        <v>CHECK</v>
      </c>
    </row>
    <row r="16" spans="1:21" s="14" customFormat="1" x14ac:dyDescent="0.25">
      <c r="A16" s="14" t="s">
        <v>1340</v>
      </c>
      <c r="B16" s="14" t="str">
        <f t="shared" si="1"/>
        <v>ELDOC5</v>
      </c>
      <c r="C16" s="14" t="s">
        <v>363</v>
      </c>
      <c r="D16" s="14" t="s">
        <v>370</v>
      </c>
      <c r="E16" s="14" t="s">
        <v>846</v>
      </c>
      <c r="F16" s="47" t="s">
        <v>486</v>
      </c>
      <c r="G16" s="15"/>
      <c r="H16" s="14">
        <v>0</v>
      </c>
      <c r="I16" s="14" t="s">
        <v>1214</v>
      </c>
      <c r="J16" s="14">
        <v>1.18</v>
      </c>
      <c r="K16" s="14">
        <v>2</v>
      </c>
      <c r="L16" s="14">
        <v>9</v>
      </c>
      <c r="M16" s="14">
        <v>3</v>
      </c>
      <c r="N16" s="14" t="s">
        <v>845</v>
      </c>
      <c r="O16" s="14">
        <v>2.0099999999999998</v>
      </c>
      <c r="P16" s="14">
        <v>2.0099999999999998</v>
      </c>
      <c r="Q16" s="14">
        <v>2.0099999999999998</v>
      </c>
      <c r="R16" s="14">
        <v>2.0099999999999998</v>
      </c>
      <c r="S16" s="14">
        <v>2.0099999999999998</v>
      </c>
      <c r="U16" s="14" t="str">
        <f t="shared" si="0"/>
        <v>CHECK</v>
      </c>
    </row>
    <row r="17" spans="1:21" s="14" customFormat="1" x14ac:dyDescent="0.25">
      <c r="A17" s="14" t="s">
        <v>1341</v>
      </c>
      <c r="B17" s="14" t="str">
        <f t="shared" si="1"/>
        <v>ELDOC6</v>
      </c>
      <c r="C17" s="14" t="s">
        <v>363</v>
      </c>
      <c r="D17" s="14" t="s">
        <v>370</v>
      </c>
      <c r="E17" s="14" t="s">
        <v>846</v>
      </c>
      <c r="F17" s="47" t="s">
        <v>486</v>
      </c>
      <c r="G17" s="15"/>
      <c r="H17" s="14">
        <v>0</v>
      </c>
      <c r="I17" s="14" t="s">
        <v>1214</v>
      </c>
      <c r="J17" s="14">
        <v>1.18</v>
      </c>
      <c r="K17" s="14">
        <v>2</v>
      </c>
      <c r="L17" s="14">
        <v>9</v>
      </c>
      <c r="M17" s="14">
        <v>3</v>
      </c>
      <c r="N17" s="14" t="s">
        <v>845</v>
      </c>
      <c r="O17" s="14">
        <v>2.0099999999999998</v>
      </c>
      <c r="P17" s="14">
        <v>2.0099999999999998</v>
      </c>
      <c r="Q17" s="14">
        <v>2.0099999999999998</v>
      </c>
      <c r="R17" s="14">
        <v>2.0099999999999998</v>
      </c>
      <c r="S17" s="14">
        <v>2.0099999999999998</v>
      </c>
      <c r="U17" s="14" t="str">
        <f t="shared" si="0"/>
        <v>CHECK</v>
      </c>
    </row>
    <row r="18" spans="1:21" s="14" customFormat="1" x14ac:dyDescent="0.25">
      <c r="A18" s="14" t="s">
        <v>1342</v>
      </c>
      <c r="B18" s="14" t="str">
        <f t="shared" si="1"/>
        <v>ELDOC7</v>
      </c>
      <c r="C18" s="14" t="s">
        <v>363</v>
      </c>
      <c r="D18" s="14" t="s">
        <v>370</v>
      </c>
      <c r="E18" s="14" t="s">
        <v>846</v>
      </c>
      <c r="F18" s="67" t="s">
        <v>13</v>
      </c>
      <c r="G18" s="15"/>
      <c r="H18" s="14">
        <v>0</v>
      </c>
      <c r="I18" s="14" t="s">
        <v>1214</v>
      </c>
      <c r="J18" s="14">
        <v>1.18</v>
      </c>
      <c r="K18" s="14">
        <v>2</v>
      </c>
      <c r="L18" s="14">
        <v>9</v>
      </c>
      <c r="M18" s="14">
        <v>3</v>
      </c>
      <c r="N18" s="14" t="s">
        <v>845</v>
      </c>
      <c r="O18" s="14">
        <v>2.0099999999999998</v>
      </c>
      <c r="P18" s="14">
        <v>2.0099999999999998</v>
      </c>
      <c r="Q18" s="14">
        <v>2.0099999999999998</v>
      </c>
      <c r="R18" s="14">
        <v>2.0099999999999998</v>
      </c>
      <c r="S18" s="14">
        <v>2.0099999999999998</v>
      </c>
      <c r="U18" s="14" t="str">
        <f t="shared" si="0"/>
        <v>CHECK</v>
      </c>
    </row>
    <row r="19" spans="1:21" s="14" customFormat="1" x14ac:dyDescent="0.25">
      <c r="A19" s="14" t="s">
        <v>1344</v>
      </c>
      <c r="B19" s="14" t="str">
        <f t="shared" si="1"/>
        <v>ELDOC8</v>
      </c>
      <c r="C19" s="14" t="s">
        <v>363</v>
      </c>
      <c r="D19" s="14" t="s">
        <v>370</v>
      </c>
      <c r="E19" s="14" t="s">
        <v>846</v>
      </c>
      <c r="F19" s="67" t="s">
        <v>13</v>
      </c>
      <c r="G19" s="15"/>
      <c r="H19" s="14">
        <v>0</v>
      </c>
      <c r="I19" s="14" t="s">
        <v>1214</v>
      </c>
      <c r="J19" s="14">
        <v>1.18</v>
      </c>
      <c r="K19" s="14">
        <v>2</v>
      </c>
      <c r="L19" s="14">
        <v>9</v>
      </c>
      <c r="M19" s="14">
        <v>3</v>
      </c>
      <c r="N19" s="14" t="s">
        <v>845</v>
      </c>
      <c r="O19" s="14">
        <v>2.0099999999999998</v>
      </c>
      <c r="P19" s="14">
        <v>2.0099999999999998</v>
      </c>
      <c r="Q19" s="14">
        <v>2.0099999999999998</v>
      </c>
      <c r="R19" s="14">
        <v>2.0099999999999998</v>
      </c>
      <c r="S19" s="14">
        <v>2.0099999999999998</v>
      </c>
      <c r="U19" s="14" t="str">
        <f t="shared" si="0"/>
        <v>CHECK</v>
      </c>
    </row>
    <row r="20" spans="1:21" s="14" customFormat="1" x14ac:dyDescent="0.25">
      <c r="A20" s="14" t="s">
        <v>1346</v>
      </c>
      <c r="B20" s="14" t="str">
        <f t="shared" si="1"/>
        <v>ELDOC9</v>
      </c>
      <c r="C20" s="14" t="s">
        <v>363</v>
      </c>
      <c r="D20" s="14" t="s">
        <v>370</v>
      </c>
      <c r="E20" s="14" t="s">
        <v>846</v>
      </c>
      <c r="F20" s="15" t="s">
        <v>474</v>
      </c>
      <c r="G20" s="15"/>
      <c r="H20" s="14">
        <v>0</v>
      </c>
      <c r="I20" s="14" t="s">
        <v>1214</v>
      </c>
      <c r="J20" s="14">
        <v>1.18</v>
      </c>
      <c r="K20" s="14">
        <v>2</v>
      </c>
      <c r="L20" s="14">
        <v>9</v>
      </c>
      <c r="M20" s="14">
        <v>3</v>
      </c>
      <c r="N20" s="14" t="s">
        <v>845</v>
      </c>
      <c r="O20" s="14">
        <v>2.0099999999999998</v>
      </c>
      <c r="P20" s="14">
        <v>2.0099999999999998</v>
      </c>
      <c r="Q20" s="14">
        <v>2.0099999999999998</v>
      </c>
      <c r="R20" s="14">
        <v>2.0099999999999998</v>
      </c>
      <c r="S20" s="14">
        <v>2.0099999999999998</v>
      </c>
      <c r="U20" s="14" t="str">
        <f t="shared" si="0"/>
        <v>CHECK</v>
      </c>
    </row>
    <row r="21" spans="1:21" s="14" customFormat="1" x14ac:dyDescent="0.25">
      <c r="A21" s="14" t="s">
        <v>1348</v>
      </c>
      <c r="B21" s="14" t="str">
        <f t="shared" si="1"/>
        <v>ELDOC10</v>
      </c>
      <c r="C21" s="14" t="s">
        <v>363</v>
      </c>
      <c r="D21" s="14" t="s">
        <v>370</v>
      </c>
      <c r="E21" s="14" t="s">
        <v>846</v>
      </c>
      <c r="F21" s="67" t="s">
        <v>13</v>
      </c>
      <c r="G21" s="15"/>
      <c r="H21" s="14">
        <v>0</v>
      </c>
      <c r="I21" s="14" t="s">
        <v>1214</v>
      </c>
      <c r="J21" s="14">
        <v>1.18</v>
      </c>
      <c r="K21" s="14">
        <v>2</v>
      </c>
      <c r="L21" s="14">
        <v>9</v>
      </c>
      <c r="M21" s="14">
        <v>3</v>
      </c>
      <c r="N21" s="14" t="s">
        <v>845</v>
      </c>
      <c r="O21" s="14">
        <v>2.0099999999999998</v>
      </c>
      <c r="P21" s="14">
        <v>2.0099999999999998</v>
      </c>
      <c r="Q21" s="14">
        <v>2.0099999999999998</v>
      </c>
      <c r="R21" s="14">
        <v>2.0099999999999998</v>
      </c>
      <c r="S21" s="14">
        <v>2.0099999999999998</v>
      </c>
      <c r="U21" s="14" t="str">
        <f t="shared" si="0"/>
        <v>CHECK</v>
      </c>
    </row>
    <row r="22" spans="1:21" s="14" customFormat="1" x14ac:dyDescent="0.25">
      <c r="A22" s="14" t="s">
        <v>1350</v>
      </c>
      <c r="B22" s="14" t="str">
        <f t="shared" si="1"/>
        <v>ELDOC11</v>
      </c>
      <c r="C22" s="14" t="s">
        <v>363</v>
      </c>
      <c r="D22" s="14" t="s">
        <v>370</v>
      </c>
      <c r="E22" s="14" t="s">
        <v>846</v>
      </c>
      <c r="F22" s="67" t="s">
        <v>13</v>
      </c>
      <c r="H22" s="14">
        <v>0</v>
      </c>
      <c r="I22" s="14" t="s">
        <v>1214</v>
      </c>
      <c r="J22" s="14">
        <v>1.18</v>
      </c>
      <c r="K22" s="14">
        <v>2</v>
      </c>
      <c r="L22" s="14">
        <v>9</v>
      </c>
      <c r="M22" s="14">
        <v>3</v>
      </c>
      <c r="N22" s="14" t="s">
        <v>845</v>
      </c>
      <c r="O22" s="14">
        <v>2.0099999999999998</v>
      </c>
      <c r="P22" s="14">
        <v>2.0099999999999998</v>
      </c>
      <c r="Q22" s="14">
        <v>2.0099999999999998</v>
      </c>
      <c r="R22" s="14">
        <v>2.0099999999999998</v>
      </c>
      <c r="S22" s="14">
        <v>2.0099999999999998</v>
      </c>
      <c r="U22" s="14" t="str">
        <f t="shared" si="0"/>
        <v>CHECK</v>
      </c>
    </row>
    <row r="23" spans="1:21" s="14" customFormat="1" x14ac:dyDescent="0.25">
      <c r="A23" s="14" t="s">
        <v>1355</v>
      </c>
      <c r="B23" s="14" t="str">
        <f t="shared" si="1"/>
        <v>ELDOCR1</v>
      </c>
      <c r="C23" s="14" t="s">
        <v>363</v>
      </c>
      <c r="D23" s="14" t="s">
        <v>1352</v>
      </c>
      <c r="E23" s="14" t="s">
        <v>846</v>
      </c>
      <c r="F23" s="14" t="s">
        <v>13</v>
      </c>
      <c r="G23" s="15"/>
      <c r="H23" s="14">
        <v>0</v>
      </c>
      <c r="I23" s="14" t="s">
        <v>1214</v>
      </c>
      <c r="J23" s="14">
        <v>1.18</v>
      </c>
      <c r="K23" s="14">
        <v>2</v>
      </c>
      <c r="L23" s="14">
        <v>9</v>
      </c>
      <c r="M23" s="14">
        <v>3</v>
      </c>
      <c r="N23" s="14" t="s">
        <v>845</v>
      </c>
      <c r="O23" s="14">
        <v>1.18</v>
      </c>
      <c r="P23" s="14">
        <v>1.18</v>
      </c>
      <c r="Q23" s="14">
        <v>1.18</v>
      </c>
      <c r="R23" s="14">
        <v>1.18</v>
      </c>
      <c r="S23" s="14">
        <v>1.18</v>
      </c>
      <c r="U23" s="14" t="str">
        <f t="shared" si="0"/>
        <v>ok</v>
      </c>
    </row>
    <row r="24" spans="1:21" s="14" customFormat="1" x14ac:dyDescent="0.25">
      <c r="A24" s="14" t="s">
        <v>1356</v>
      </c>
      <c r="B24" s="14" t="str">
        <f t="shared" si="1"/>
        <v>ELDOCR2</v>
      </c>
      <c r="C24" s="14" t="s">
        <v>363</v>
      </c>
      <c r="D24" s="14" t="s">
        <v>1352</v>
      </c>
      <c r="E24" s="14" t="s">
        <v>846</v>
      </c>
      <c r="F24" s="14" t="s">
        <v>13</v>
      </c>
      <c r="G24" s="15"/>
      <c r="H24" s="14">
        <v>0</v>
      </c>
      <c r="I24" s="14" t="s">
        <v>1214</v>
      </c>
      <c r="J24" s="14">
        <v>1.18</v>
      </c>
      <c r="K24" s="14">
        <v>2</v>
      </c>
      <c r="L24" s="14">
        <v>9</v>
      </c>
      <c r="M24" s="14">
        <v>3</v>
      </c>
      <c r="N24" s="14" t="s">
        <v>845</v>
      </c>
      <c r="O24" s="14">
        <v>1.18</v>
      </c>
      <c r="P24" s="14">
        <v>1.18</v>
      </c>
      <c r="Q24" s="14">
        <v>1.18</v>
      </c>
      <c r="R24" s="14">
        <v>1.18</v>
      </c>
      <c r="S24" s="14">
        <v>1.18</v>
      </c>
      <c r="U24" s="14" t="str">
        <f t="shared" si="0"/>
        <v>ok</v>
      </c>
    </row>
    <row r="25" spans="1:21" s="14" customFormat="1" x14ac:dyDescent="0.25">
      <c r="A25" s="14" t="s">
        <v>1285</v>
      </c>
      <c r="B25" s="14" t="str">
        <f t="shared" si="1"/>
        <v>ELDOC1</v>
      </c>
      <c r="C25" s="14" t="s">
        <v>363</v>
      </c>
      <c r="D25" s="14" t="s">
        <v>370</v>
      </c>
      <c r="E25" s="14" t="s">
        <v>846</v>
      </c>
      <c r="F25" s="47" t="s">
        <v>483</v>
      </c>
      <c r="G25" s="15"/>
      <c r="H25" s="14">
        <v>0</v>
      </c>
      <c r="I25" s="14" t="s">
        <v>1215</v>
      </c>
      <c r="J25" s="14">
        <v>2.0099999999999998</v>
      </c>
      <c r="K25" s="14">
        <v>2</v>
      </c>
      <c r="L25" s="14">
        <v>9</v>
      </c>
      <c r="M25" s="14">
        <v>3</v>
      </c>
      <c r="N25" s="14" t="s">
        <v>845</v>
      </c>
      <c r="O25" s="14">
        <v>1.18</v>
      </c>
      <c r="P25" s="14">
        <v>1.18</v>
      </c>
      <c r="Q25" s="14">
        <v>1.18</v>
      </c>
      <c r="R25" s="14">
        <v>1.18</v>
      </c>
      <c r="S25" s="14">
        <v>1.18</v>
      </c>
      <c r="U25" s="14" t="str">
        <f t="shared" si="0"/>
        <v>CHECK</v>
      </c>
    </row>
    <row r="26" spans="1:21" s="14" customFormat="1" x14ac:dyDescent="0.25">
      <c r="A26" s="14" t="s">
        <v>1286</v>
      </c>
      <c r="B26" s="14" t="str">
        <f t="shared" si="1"/>
        <v>ELDOC2</v>
      </c>
      <c r="C26" s="14" t="s">
        <v>363</v>
      </c>
      <c r="D26" s="14" t="s">
        <v>370</v>
      </c>
      <c r="E26" s="14" t="s">
        <v>846</v>
      </c>
      <c r="F26" s="47" t="s">
        <v>485</v>
      </c>
      <c r="G26" s="15"/>
      <c r="H26" s="14">
        <v>0</v>
      </c>
      <c r="I26" s="14" t="s">
        <v>1215</v>
      </c>
      <c r="J26" s="14">
        <v>2.0099999999999998</v>
      </c>
      <c r="K26" s="14">
        <v>2</v>
      </c>
      <c r="L26" s="14">
        <v>9</v>
      </c>
      <c r="M26" s="14">
        <v>3</v>
      </c>
      <c r="N26" s="14" t="s">
        <v>845</v>
      </c>
      <c r="O26" s="14">
        <v>1.18</v>
      </c>
      <c r="P26" s="14">
        <v>1.18</v>
      </c>
      <c r="Q26" s="14">
        <v>1.18</v>
      </c>
      <c r="R26" s="14">
        <v>1.18</v>
      </c>
      <c r="S26" s="14">
        <v>1.18</v>
      </c>
      <c r="U26" s="14" t="str">
        <f t="shared" si="0"/>
        <v>CHECK</v>
      </c>
    </row>
    <row r="27" spans="1:21" s="14" customFormat="1" x14ac:dyDescent="0.25">
      <c r="A27" s="14" t="s">
        <v>1288</v>
      </c>
      <c r="B27" s="14" t="str">
        <f t="shared" si="1"/>
        <v>ELDOC3</v>
      </c>
      <c r="C27" s="14" t="s">
        <v>363</v>
      </c>
      <c r="D27" s="14" t="s">
        <v>370</v>
      </c>
      <c r="E27" s="14" t="s">
        <v>846</v>
      </c>
      <c r="F27" s="47" t="s">
        <v>485</v>
      </c>
      <c r="G27" s="15"/>
      <c r="H27" s="14">
        <v>0</v>
      </c>
      <c r="I27" s="14" t="s">
        <v>1215</v>
      </c>
      <c r="J27" s="14">
        <v>2.0099999999999998</v>
      </c>
      <c r="K27" s="14">
        <v>2</v>
      </c>
      <c r="L27" s="14">
        <v>9</v>
      </c>
      <c r="M27" s="14">
        <v>3</v>
      </c>
      <c r="N27" s="14" t="s">
        <v>845</v>
      </c>
      <c r="O27" s="14">
        <v>1.18</v>
      </c>
      <c r="P27" s="14">
        <v>1.18</v>
      </c>
      <c r="Q27" s="14">
        <v>1.18</v>
      </c>
      <c r="R27" s="14">
        <v>1.18</v>
      </c>
      <c r="S27" s="14">
        <v>1.18</v>
      </c>
      <c r="U27" s="14" t="str">
        <f t="shared" si="0"/>
        <v>CHECK</v>
      </c>
    </row>
    <row r="28" spans="1:21" s="14" customFormat="1" x14ac:dyDescent="0.25">
      <c r="A28" s="14" t="s">
        <v>1289</v>
      </c>
      <c r="B28" s="14" t="str">
        <f t="shared" si="1"/>
        <v>ELDOC4</v>
      </c>
      <c r="C28" s="14" t="s">
        <v>363</v>
      </c>
      <c r="D28" s="14" t="s">
        <v>370</v>
      </c>
      <c r="E28" s="14" t="s">
        <v>846</v>
      </c>
      <c r="F28" s="47" t="s">
        <v>485</v>
      </c>
      <c r="G28" s="15"/>
      <c r="H28" s="14">
        <v>0</v>
      </c>
      <c r="I28" s="14" t="s">
        <v>1215</v>
      </c>
      <c r="J28" s="14">
        <v>2.0099999999999998</v>
      </c>
      <c r="K28" s="14">
        <v>2</v>
      </c>
      <c r="L28" s="14">
        <v>9</v>
      </c>
      <c r="M28" s="14">
        <v>3</v>
      </c>
      <c r="N28" s="14" t="s">
        <v>845</v>
      </c>
      <c r="O28" s="14">
        <v>1.18</v>
      </c>
      <c r="P28" s="14">
        <v>1.18</v>
      </c>
      <c r="Q28" s="14">
        <v>1.18</v>
      </c>
      <c r="R28" s="14">
        <v>1.18</v>
      </c>
      <c r="S28" s="14">
        <v>1.18</v>
      </c>
      <c r="U28" s="14" t="str">
        <f t="shared" si="0"/>
        <v>CHECK</v>
      </c>
    </row>
    <row r="29" spans="1:21" s="14" customFormat="1" x14ac:dyDescent="0.25">
      <c r="A29" s="14" t="s">
        <v>1290</v>
      </c>
      <c r="B29" s="14" t="str">
        <f t="shared" si="1"/>
        <v>ELDOC5</v>
      </c>
      <c r="C29" s="14" t="s">
        <v>363</v>
      </c>
      <c r="D29" s="14" t="s">
        <v>370</v>
      </c>
      <c r="E29" s="14" t="s">
        <v>846</v>
      </c>
      <c r="F29" s="67" t="s">
        <v>13</v>
      </c>
      <c r="G29" s="15"/>
      <c r="H29" s="14">
        <v>0</v>
      </c>
      <c r="I29" s="14" t="s">
        <v>1215</v>
      </c>
      <c r="J29" s="14">
        <v>2.0099999999999998</v>
      </c>
      <c r="K29" s="14">
        <v>2</v>
      </c>
      <c r="L29" s="14">
        <v>9</v>
      </c>
      <c r="M29" s="14">
        <v>3</v>
      </c>
      <c r="N29" s="14" t="s">
        <v>845</v>
      </c>
      <c r="O29" s="14">
        <v>1.18</v>
      </c>
      <c r="P29" s="14">
        <v>1.18</v>
      </c>
      <c r="Q29" s="14">
        <v>1.18</v>
      </c>
      <c r="R29" s="14">
        <v>1.18</v>
      </c>
      <c r="S29" s="14">
        <v>1.18</v>
      </c>
      <c r="U29" s="14" t="str">
        <f t="shared" si="0"/>
        <v>CHECK</v>
      </c>
    </row>
    <row r="30" spans="1:21" s="14" customFormat="1" x14ac:dyDescent="0.25">
      <c r="A30" s="14" t="s">
        <v>1287</v>
      </c>
      <c r="B30" s="14" t="str">
        <f t="shared" si="1"/>
        <v>ELDOC6</v>
      </c>
      <c r="C30" s="14" t="s">
        <v>363</v>
      </c>
      <c r="D30" s="14" t="s">
        <v>370</v>
      </c>
      <c r="E30" s="14" t="s">
        <v>846</v>
      </c>
      <c r="F30" s="67" t="s">
        <v>13</v>
      </c>
      <c r="G30" s="15"/>
      <c r="H30" s="14">
        <v>0</v>
      </c>
      <c r="I30" s="14" t="s">
        <v>1215</v>
      </c>
      <c r="J30" s="14">
        <v>2.0099999999999998</v>
      </c>
      <c r="K30" s="14">
        <v>2</v>
      </c>
      <c r="L30" s="14">
        <v>9</v>
      </c>
      <c r="M30" s="14">
        <v>3</v>
      </c>
      <c r="N30" s="14" t="s">
        <v>845</v>
      </c>
      <c r="O30" s="14">
        <v>1.18</v>
      </c>
      <c r="P30" s="14">
        <v>1.18</v>
      </c>
      <c r="Q30" s="14">
        <v>1.18</v>
      </c>
      <c r="R30" s="14">
        <v>1.18</v>
      </c>
      <c r="S30" s="14">
        <v>1.18</v>
      </c>
      <c r="U30" s="14" t="str">
        <f t="shared" si="0"/>
        <v>CHECK</v>
      </c>
    </row>
    <row r="31" spans="1:21" s="14" customFormat="1" x14ac:dyDescent="0.25">
      <c r="A31" s="14" t="s">
        <v>1343</v>
      </c>
      <c r="B31" s="14" t="str">
        <f t="shared" si="1"/>
        <v>ELDOC7</v>
      </c>
      <c r="C31" s="14" t="s">
        <v>363</v>
      </c>
      <c r="D31" s="14" t="s">
        <v>370</v>
      </c>
      <c r="E31" s="14" t="s">
        <v>846</v>
      </c>
      <c r="F31" s="67" t="s">
        <v>13</v>
      </c>
      <c r="G31" s="15"/>
      <c r="H31" s="14">
        <v>0</v>
      </c>
      <c r="I31" s="14" t="s">
        <v>1215</v>
      </c>
      <c r="J31" s="14">
        <v>2.0099999999999998</v>
      </c>
      <c r="K31" s="14">
        <v>2</v>
      </c>
      <c r="L31" s="14">
        <v>9</v>
      </c>
      <c r="M31" s="14">
        <v>3</v>
      </c>
      <c r="N31" s="14" t="s">
        <v>845</v>
      </c>
      <c r="O31" s="14">
        <v>1.18</v>
      </c>
      <c r="P31" s="14">
        <v>1.18</v>
      </c>
      <c r="Q31" s="14">
        <v>1.18</v>
      </c>
      <c r="R31" s="14">
        <v>1.18</v>
      </c>
      <c r="S31" s="14">
        <v>1.18</v>
      </c>
      <c r="U31" s="14" t="str">
        <f t="shared" si="0"/>
        <v>CHECK</v>
      </c>
    </row>
    <row r="32" spans="1:21" s="14" customFormat="1" x14ac:dyDescent="0.25">
      <c r="A32" s="14" t="s">
        <v>1345</v>
      </c>
      <c r="B32" s="14" t="str">
        <f t="shared" si="1"/>
        <v>ELDOC8</v>
      </c>
      <c r="C32" s="14" t="s">
        <v>363</v>
      </c>
      <c r="D32" s="14" t="s">
        <v>370</v>
      </c>
      <c r="E32" s="14" t="s">
        <v>846</v>
      </c>
      <c r="F32" s="67" t="s">
        <v>13</v>
      </c>
      <c r="G32" s="15"/>
      <c r="H32" s="14">
        <v>0</v>
      </c>
      <c r="I32" s="14" t="s">
        <v>1215</v>
      </c>
      <c r="J32" s="14">
        <v>2.0099999999999998</v>
      </c>
      <c r="K32" s="14">
        <v>2</v>
      </c>
      <c r="L32" s="14">
        <v>9</v>
      </c>
      <c r="M32" s="14">
        <v>3</v>
      </c>
      <c r="N32" s="14" t="s">
        <v>845</v>
      </c>
      <c r="O32" s="14">
        <v>1.18</v>
      </c>
      <c r="P32" s="14">
        <v>1.18</v>
      </c>
      <c r="Q32" s="14">
        <v>1.18</v>
      </c>
      <c r="R32" s="14">
        <v>1.18</v>
      </c>
      <c r="S32" s="14">
        <v>1.18</v>
      </c>
      <c r="U32" s="14" t="str">
        <f t="shared" si="0"/>
        <v>CHECK</v>
      </c>
    </row>
    <row r="33" spans="1:21" s="14" customFormat="1" x14ac:dyDescent="0.25">
      <c r="A33" s="14" t="s">
        <v>1347</v>
      </c>
      <c r="B33" s="14" t="str">
        <f t="shared" si="1"/>
        <v>ELDOC9</v>
      </c>
      <c r="C33" s="14" t="s">
        <v>363</v>
      </c>
      <c r="D33" s="14" t="s">
        <v>370</v>
      </c>
      <c r="E33" s="14" t="s">
        <v>846</v>
      </c>
      <c r="F33" s="67" t="s">
        <v>13</v>
      </c>
      <c r="G33" s="15"/>
      <c r="H33" s="14">
        <v>0</v>
      </c>
      <c r="I33" s="14" t="s">
        <v>1215</v>
      </c>
      <c r="J33" s="14">
        <v>2.0099999999999998</v>
      </c>
      <c r="K33" s="14">
        <v>2</v>
      </c>
      <c r="L33" s="14">
        <v>9</v>
      </c>
      <c r="M33" s="14">
        <v>3</v>
      </c>
      <c r="N33" s="14" t="s">
        <v>845</v>
      </c>
      <c r="O33" s="14">
        <v>1.18</v>
      </c>
      <c r="P33" s="14">
        <v>1.18</v>
      </c>
      <c r="Q33" s="14">
        <v>1.18</v>
      </c>
      <c r="R33" s="14">
        <v>1.18</v>
      </c>
      <c r="S33" s="14">
        <v>1.18</v>
      </c>
      <c r="U33" s="14" t="str">
        <f t="shared" si="0"/>
        <v>CHECK</v>
      </c>
    </row>
    <row r="34" spans="1:21" s="14" customFormat="1" x14ac:dyDescent="0.25">
      <c r="A34" s="14" t="s">
        <v>1349</v>
      </c>
      <c r="B34" s="14" t="str">
        <f t="shared" si="1"/>
        <v>ELDOC10</v>
      </c>
      <c r="C34" s="14" t="s">
        <v>363</v>
      </c>
      <c r="D34" s="14" t="s">
        <v>370</v>
      </c>
      <c r="E34" s="14" t="s">
        <v>846</v>
      </c>
      <c r="F34" s="47" t="s">
        <v>479</v>
      </c>
      <c r="G34" s="15"/>
      <c r="H34" s="14">
        <v>0</v>
      </c>
      <c r="I34" s="14" t="s">
        <v>1215</v>
      </c>
      <c r="J34" s="14">
        <v>2.0099999999999998</v>
      </c>
      <c r="K34" s="14">
        <v>2</v>
      </c>
      <c r="L34" s="14">
        <v>9</v>
      </c>
      <c r="M34" s="14">
        <v>3</v>
      </c>
      <c r="N34" s="14" t="s">
        <v>845</v>
      </c>
      <c r="O34" s="14">
        <v>1.18</v>
      </c>
      <c r="P34" s="14">
        <v>1.18</v>
      </c>
      <c r="Q34" s="14">
        <v>1.18</v>
      </c>
      <c r="R34" s="14">
        <v>1.18</v>
      </c>
      <c r="S34" s="14">
        <v>1.18</v>
      </c>
      <c r="U34" s="14" t="str">
        <f t="shared" si="0"/>
        <v>CHECK</v>
      </c>
    </row>
    <row r="35" spans="1:21" s="14" customFormat="1" x14ac:dyDescent="0.25">
      <c r="A35" s="14" t="s">
        <v>1351</v>
      </c>
      <c r="B35" s="14" t="str">
        <f t="shared" si="1"/>
        <v>ELDOC11</v>
      </c>
      <c r="C35" s="14" t="s">
        <v>363</v>
      </c>
      <c r="D35" s="14" t="s">
        <v>370</v>
      </c>
      <c r="E35" s="14" t="s">
        <v>846</v>
      </c>
      <c r="F35" s="67" t="s">
        <v>13</v>
      </c>
      <c r="G35" s="15"/>
      <c r="H35" s="14">
        <v>0</v>
      </c>
      <c r="I35" s="14" t="s">
        <v>1215</v>
      </c>
      <c r="J35" s="14">
        <v>2.0099999999999998</v>
      </c>
      <c r="K35" s="14">
        <v>2</v>
      </c>
      <c r="L35" s="14">
        <v>9</v>
      </c>
      <c r="M35" s="14">
        <v>3</v>
      </c>
      <c r="N35" s="14" t="s">
        <v>845</v>
      </c>
      <c r="O35" s="14">
        <v>1.18</v>
      </c>
      <c r="P35" s="14">
        <v>1.18</v>
      </c>
      <c r="Q35" s="14">
        <v>1.18</v>
      </c>
      <c r="R35" s="14">
        <v>1.18</v>
      </c>
      <c r="S35" s="14">
        <v>1.18</v>
      </c>
      <c r="U35" s="14" t="str">
        <f t="shared" si="0"/>
        <v>CHECK</v>
      </c>
    </row>
    <row r="36" spans="1:21" s="14" customFormat="1" x14ac:dyDescent="0.25">
      <c r="A36" s="14" t="s">
        <v>1357</v>
      </c>
      <c r="B36" s="14" t="str">
        <f t="shared" si="1"/>
        <v>ELDOCR1</v>
      </c>
      <c r="C36" s="14" t="s">
        <v>363</v>
      </c>
      <c r="D36" s="14" t="s">
        <v>1352</v>
      </c>
      <c r="E36" s="14" t="s">
        <v>846</v>
      </c>
      <c r="F36" s="14" t="s">
        <v>13</v>
      </c>
      <c r="G36" s="15"/>
      <c r="H36" s="14">
        <v>0</v>
      </c>
      <c r="I36" s="14" t="s">
        <v>1215</v>
      </c>
      <c r="J36" s="14">
        <v>2.0099999999999998</v>
      </c>
      <c r="K36" s="14">
        <v>2</v>
      </c>
      <c r="L36" s="14">
        <v>9</v>
      </c>
      <c r="M36" s="14">
        <v>3</v>
      </c>
      <c r="N36" s="14" t="s">
        <v>845</v>
      </c>
      <c r="O36" s="14">
        <v>2.0099999999999998</v>
      </c>
      <c r="P36" s="14">
        <v>2.0099999999999998</v>
      </c>
      <c r="Q36" s="14">
        <v>2.0099999999999998</v>
      </c>
      <c r="R36" s="14">
        <v>2.0099999999999998</v>
      </c>
      <c r="S36" s="14">
        <v>2.0099999999999998</v>
      </c>
      <c r="U36" s="14" t="str">
        <f t="shared" si="0"/>
        <v>ok</v>
      </c>
    </row>
    <row r="37" spans="1:21" s="14" customFormat="1" x14ac:dyDescent="0.25">
      <c r="A37" s="14" t="s">
        <v>1358</v>
      </c>
      <c r="B37" s="14" t="str">
        <f t="shared" si="1"/>
        <v>ELDOCR2</v>
      </c>
      <c r="C37" s="14" t="s">
        <v>363</v>
      </c>
      <c r="D37" s="14" t="s">
        <v>1352</v>
      </c>
      <c r="E37" s="14" t="s">
        <v>846</v>
      </c>
      <c r="F37" s="14" t="s">
        <v>13</v>
      </c>
      <c r="G37" s="15"/>
      <c r="H37" s="14">
        <v>0</v>
      </c>
      <c r="I37" s="14" t="s">
        <v>1215</v>
      </c>
      <c r="J37" s="14">
        <v>2.0099999999999998</v>
      </c>
      <c r="K37" s="14">
        <v>2</v>
      </c>
      <c r="L37" s="14">
        <v>9</v>
      </c>
      <c r="M37" s="14">
        <v>3</v>
      </c>
      <c r="N37" s="14" t="s">
        <v>845</v>
      </c>
      <c r="O37" s="14">
        <v>2.0099999999999998</v>
      </c>
      <c r="P37" s="14">
        <v>2.0099999999999998</v>
      </c>
      <c r="Q37" s="14">
        <v>2.0099999999999998</v>
      </c>
      <c r="R37" s="14">
        <v>2.0099999999999998</v>
      </c>
      <c r="S37" s="14">
        <v>2.0099999999999998</v>
      </c>
      <c r="U37" s="14" t="str">
        <f t="shared" si="0"/>
        <v>ok</v>
      </c>
    </row>
    <row r="38" spans="1:21" x14ac:dyDescent="0.25">
      <c r="A38" t="s">
        <v>862</v>
      </c>
      <c r="B38" t="str">
        <f t="shared" si="1"/>
        <v>ETRN151</v>
      </c>
      <c r="C38" t="s">
        <v>1183</v>
      </c>
      <c r="D38" t="s">
        <v>73</v>
      </c>
      <c r="E38" s="14" t="s">
        <v>13</v>
      </c>
      <c r="F38" s="14" t="s">
        <v>13</v>
      </c>
      <c r="G38" s="14" t="s">
        <v>13</v>
      </c>
      <c r="H38" s="14">
        <v>0</v>
      </c>
      <c r="I38" s="14" t="s">
        <v>1212</v>
      </c>
      <c r="J38" s="14">
        <v>1.62</v>
      </c>
      <c r="K38" s="14">
        <v>3</v>
      </c>
      <c r="L38" s="14">
        <v>17</v>
      </c>
      <c r="M38" s="14">
        <v>5</v>
      </c>
      <c r="N38" s="14" t="s">
        <v>845</v>
      </c>
      <c r="O38">
        <v>1.62</v>
      </c>
      <c r="P38">
        <v>1.62</v>
      </c>
      <c r="Q38">
        <v>1.62</v>
      </c>
      <c r="R38">
        <v>1.62</v>
      </c>
      <c r="S38">
        <v>1.62</v>
      </c>
      <c r="T38" s="14"/>
      <c r="U38" s="14" t="str">
        <f t="shared" si="0"/>
        <v>ok</v>
      </c>
    </row>
    <row r="39" spans="1:21" x14ac:dyDescent="0.25">
      <c r="A39" t="s">
        <v>863</v>
      </c>
      <c r="B39" t="str">
        <f t="shared" si="1"/>
        <v>ETRN151</v>
      </c>
      <c r="C39" t="s">
        <v>1183</v>
      </c>
      <c r="D39" t="s">
        <v>73</v>
      </c>
      <c r="E39" s="14" t="s">
        <v>13</v>
      </c>
      <c r="F39" s="14" t="s">
        <v>13</v>
      </c>
      <c r="G39" s="14" t="s">
        <v>13</v>
      </c>
      <c r="H39" s="14">
        <v>0</v>
      </c>
      <c r="I39" s="14" t="s">
        <v>1211</v>
      </c>
      <c r="J39" s="14">
        <v>1.62</v>
      </c>
      <c r="K39" s="14">
        <v>3</v>
      </c>
      <c r="L39" s="14">
        <v>17</v>
      </c>
      <c r="M39" s="14">
        <v>5</v>
      </c>
      <c r="N39" s="14" t="s">
        <v>845</v>
      </c>
      <c r="O39">
        <v>1.62</v>
      </c>
      <c r="P39">
        <v>1.62</v>
      </c>
      <c r="Q39">
        <v>1.62</v>
      </c>
      <c r="R39">
        <v>1.62</v>
      </c>
      <c r="S39">
        <v>1.62</v>
      </c>
      <c r="T39" s="14"/>
      <c r="U39" s="14" t="str">
        <f t="shared" si="0"/>
        <v>ok</v>
      </c>
    </row>
    <row r="40" spans="1:21" x14ac:dyDescent="0.25">
      <c r="A40" t="s">
        <v>864</v>
      </c>
      <c r="B40" t="str">
        <f t="shared" si="1"/>
        <v>ETRN152</v>
      </c>
      <c r="C40" t="s">
        <v>1183</v>
      </c>
      <c r="D40" t="s">
        <v>74</v>
      </c>
      <c r="E40" s="14" t="s">
        <v>845</v>
      </c>
      <c r="F40" s="14" t="s">
        <v>411</v>
      </c>
      <c r="G40" s="14" t="s">
        <v>1209</v>
      </c>
      <c r="H40" s="14">
        <v>1</v>
      </c>
      <c r="I40" s="14" t="s">
        <v>1212</v>
      </c>
      <c r="J40" s="14">
        <v>1.62</v>
      </c>
      <c r="K40" s="14">
        <v>3</v>
      </c>
      <c r="L40" s="14">
        <v>17</v>
      </c>
      <c r="M40" s="14">
        <v>5</v>
      </c>
      <c r="N40" s="14" t="s">
        <v>845</v>
      </c>
      <c r="O40">
        <v>1.62</v>
      </c>
      <c r="P40">
        <v>1.62</v>
      </c>
      <c r="Q40">
        <v>1.62</v>
      </c>
      <c r="R40">
        <v>1.62</v>
      </c>
      <c r="S40">
        <v>1.62</v>
      </c>
      <c r="T40" s="14"/>
      <c r="U40" s="14" t="str">
        <f t="shared" si="0"/>
        <v>ok</v>
      </c>
    </row>
    <row r="41" spans="1:21" x14ac:dyDescent="0.25">
      <c r="A41" t="s">
        <v>865</v>
      </c>
      <c r="B41" t="str">
        <f t="shared" si="1"/>
        <v>ETRN152</v>
      </c>
      <c r="C41" t="s">
        <v>1183</v>
      </c>
      <c r="D41" t="s">
        <v>74</v>
      </c>
      <c r="E41" s="14" t="s">
        <v>845</v>
      </c>
      <c r="F41" s="14" t="s">
        <v>411</v>
      </c>
      <c r="G41" s="14" t="s">
        <v>1209</v>
      </c>
      <c r="H41" s="14">
        <v>1</v>
      </c>
      <c r="I41" s="14" t="s">
        <v>1211</v>
      </c>
      <c r="J41" s="14">
        <v>1.62</v>
      </c>
      <c r="K41" s="14">
        <v>3</v>
      </c>
      <c r="L41" s="14">
        <v>17</v>
      </c>
      <c r="M41" s="14">
        <v>5</v>
      </c>
      <c r="N41" s="14" t="s">
        <v>845</v>
      </c>
      <c r="O41">
        <v>1.62</v>
      </c>
      <c r="P41">
        <v>1.62</v>
      </c>
      <c r="Q41">
        <v>1.62</v>
      </c>
      <c r="R41">
        <v>1.62</v>
      </c>
      <c r="S41">
        <v>1.62</v>
      </c>
      <c r="T41" s="14"/>
      <c r="U41" s="14" t="str">
        <f t="shared" si="0"/>
        <v>ok</v>
      </c>
    </row>
    <row r="42" spans="1:21" x14ac:dyDescent="0.25">
      <c r="A42" t="s">
        <v>866</v>
      </c>
      <c r="B42" t="str">
        <f t="shared" si="1"/>
        <v>ETRN153</v>
      </c>
      <c r="C42" t="s">
        <v>1183</v>
      </c>
      <c r="D42" t="s">
        <v>75</v>
      </c>
      <c r="E42" s="14" t="s">
        <v>13</v>
      </c>
      <c r="F42" s="14" t="s">
        <v>13</v>
      </c>
      <c r="G42" s="14" t="s">
        <v>13</v>
      </c>
      <c r="H42" s="14">
        <v>0</v>
      </c>
      <c r="I42" s="14" t="s">
        <v>1212</v>
      </c>
      <c r="J42" s="14">
        <v>1.62</v>
      </c>
      <c r="K42" s="14">
        <v>3</v>
      </c>
      <c r="L42" s="14">
        <v>17</v>
      </c>
      <c r="M42" s="14">
        <v>5</v>
      </c>
      <c r="N42" s="14" t="s">
        <v>845</v>
      </c>
      <c r="O42">
        <v>1.62</v>
      </c>
      <c r="P42">
        <v>1.62</v>
      </c>
      <c r="Q42">
        <v>1.62</v>
      </c>
      <c r="R42">
        <v>1.62</v>
      </c>
      <c r="S42">
        <v>1.62</v>
      </c>
      <c r="T42" s="14"/>
      <c r="U42" s="14" t="str">
        <f t="shared" si="0"/>
        <v>ok</v>
      </c>
    </row>
    <row r="43" spans="1:21" x14ac:dyDescent="0.25">
      <c r="A43" t="s">
        <v>867</v>
      </c>
      <c r="B43" t="str">
        <f t="shared" si="1"/>
        <v>ETRN153</v>
      </c>
      <c r="C43" t="s">
        <v>1183</v>
      </c>
      <c r="D43" t="s">
        <v>75</v>
      </c>
      <c r="E43" s="14" t="s">
        <v>13</v>
      </c>
      <c r="F43" s="14" t="s">
        <v>13</v>
      </c>
      <c r="G43" s="14" t="s">
        <v>13</v>
      </c>
      <c r="H43" s="14">
        <v>0</v>
      </c>
      <c r="I43" s="14" t="s">
        <v>1211</v>
      </c>
      <c r="J43" s="14">
        <v>1.62</v>
      </c>
      <c r="K43" s="14">
        <v>3</v>
      </c>
      <c r="L43" s="14">
        <v>17</v>
      </c>
      <c r="M43" s="14">
        <v>5</v>
      </c>
      <c r="N43" s="14" t="s">
        <v>845</v>
      </c>
      <c r="O43">
        <v>1.62</v>
      </c>
      <c r="P43">
        <v>1.62</v>
      </c>
      <c r="Q43">
        <v>1.62</v>
      </c>
      <c r="R43">
        <v>1.62</v>
      </c>
      <c r="S43">
        <v>1.62</v>
      </c>
      <c r="T43" s="14"/>
      <c r="U43" s="14" t="str">
        <f t="shared" si="0"/>
        <v>ok</v>
      </c>
    </row>
    <row r="44" spans="1:21" x14ac:dyDescent="0.25">
      <c r="A44" t="s">
        <v>868</v>
      </c>
      <c r="B44" t="str">
        <f t="shared" si="1"/>
        <v>ETRN154</v>
      </c>
      <c r="C44" t="s">
        <v>1183</v>
      </c>
      <c r="D44" t="s">
        <v>76</v>
      </c>
      <c r="E44" s="14" t="s">
        <v>846</v>
      </c>
      <c r="F44" s="14" t="s">
        <v>264</v>
      </c>
      <c r="G44" s="14" t="s">
        <v>675</v>
      </c>
      <c r="H44" s="14">
        <v>0</v>
      </c>
      <c r="I44" s="14" t="s">
        <v>1212</v>
      </c>
      <c r="J44" s="14">
        <v>1.62</v>
      </c>
      <c r="K44" s="14">
        <v>3</v>
      </c>
      <c r="L44" s="14">
        <v>17</v>
      </c>
      <c r="M44" s="14">
        <v>5</v>
      </c>
      <c r="N44" s="14" t="s">
        <v>845</v>
      </c>
      <c r="O44">
        <v>1.62</v>
      </c>
      <c r="P44">
        <v>1.62</v>
      </c>
      <c r="Q44">
        <v>1.62</v>
      </c>
      <c r="R44">
        <v>1.62</v>
      </c>
      <c r="S44">
        <v>1.62</v>
      </c>
      <c r="T44" s="14"/>
      <c r="U44" s="14" t="str">
        <f t="shared" si="0"/>
        <v>ok</v>
      </c>
    </row>
    <row r="45" spans="1:21" x14ac:dyDescent="0.25">
      <c r="A45" t="s">
        <v>869</v>
      </c>
      <c r="B45" t="str">
        <f t="shared" si="1"/>
        <v>ETRN154</v>
      </c>
      <c r="C45" t="s">
        <v>1183</v>
      </c>
      <c r="D45" t="s">
        <v>76</v>
      </c>
      <c r="E45" s="14" t="s">
        <v>846</v>
      </c>
      <c r="F45" s="14" t="s">
        <v>264</v>
      </c>
      <c r="G45" s="14" t="s">
        <v>675</v>
      </c>
      <c r="H45" s="14">
        <v>0</v>
      </c>
      <c r="I45" s="14" t="s">
        <v>1211</v>
      </c>
      <c r="J45" s="14">
        <v>1.62</v>
      </c>
      <c r="K45" s="14">
        <v>3</v>
      </c>
      <c r="L45" s="14">
        <v>17</v>
      </c>
      <c r="M45" s="14">
        <v>5</v>
      </c>
      <c r="N45" s="14" t="s">
        <v>845</v>
      </c>
      <c r="O45">
        <v>1.62</v>
      </c>
      <c r="P45">
        <v>1.62</v>
      </c>
      <c r="Q45">
        <v>1.62</v>
      </c>
      <c r="R45">
        <v>1.62</v>
      </c>
      <c r="S45">
        <v>1.62</v>
      </c>
      <c r="T45" s="14"/>
      <c r="U45" s="14" t="str">
        <f t="shared" si="0"/>
        <v>ok</v>
      </c>
    </row>
    <row r="46" spans="1:21" x14ac:dyDescent="0.25">
      <c r="A46" t="s">
        <v>870</v>
      </c>
      <c r="B46" t="str">
        <f t="shared" si="1"/>
        <v>ETRN156</v>
      </c>
      <c r="C46" t="s">
        <v>1183</v>
      </c>
      <c r="D46" t="s">
        <v>77</v>
      </c>
      <c r="E46" s="14" t="s">
        <v>845</v>
      </c>
      <c r="F46" s="14" t="s">
        <v>265</v>
      </c>
      <c r="G46" s="14" t="s">
        <v>676</v>
      </c>
      <c r="H46" s="14">
        <v>1</v>
      </c>
      <c r="I46" s="14" t="s">
        <v>1216</v>
      </c>
      <c r="J46" s="14">
        <v>1.62</v>
      </c>
      <c r="K46" s="14">
        <v>3</v>
      </c>
      <c r="L46" s="14">
        <v>17</v>
      </c>
      <c r="M46" s="14">
        <v>5</v>
      </c>
      <c r="N46" s="14" t="s">
        <v>845</v>
      </c>
      <c r="O46">
        <v>2.0099999999999998</v>
      </c>
      <c r="P46">
        <v>2.0099999999999998</v>
      </c>
      <c r="Q46">
        <v>2.0099999999999998</v>
      </c>
      <c r="R46">
        <v>2.0099999999999998</v>
      </c>
      <c r="S46">
        <v>2.0099999999999998</v>
      </c>
      <c r="T46" s="14"/>
      <c r="U46" s="14" t="str">
        <f t="shared" si="0"/>
        <v>CHECK</v>
      </c>
    </row>
    <row r="47" spans="1:21" x14ac:dyDescent="0.25">
      <c r="A47" t="s">
        <v>871</v>
      </c>
      <c r="B47" t="str">
        <f t="shared" si="1"/>
        <v>ETRN156</v>
      </c>
      <c r="C47" t="s">
        <v>1183</v>
      </c>
      <c r="D47" t="s">
        <v>77</v>
      </c>
      <c r="E47" s="14" t="s">
        <v>845</v>
      </c>
      <c r="F47" s="14" t="s">
        <v>265</v>
      </c>
      <c r="G47" s="14" t="s">
        <v>676</v>
      </c>
      <c r="H47" s="14">
        <v>1</v>
      </c>
      <c r="I47" s="14" t="s">
        <v>1217</v>
      </c>
      <c r="J47" s="14">
        <v>1.62</v>
      </c>
      <c r="K47" s="14">
        <v>3</v>
      </c>
      <c r="L47" s="14">
        <v>17</v>
      </c>
      <c r="M47" s="14">
        <v>5</v>
      </c>
      <c r="N47" s="14" t="s">
        <v>845</v>
      </c>
      <c r="O47">
        <v>2.0099999999999998</v>
      </c>
      <c r="P47">
        <v>2.0099999999999998</v>
      </c>
      <c r="Q47">
        <v>2.0099999999999998</v>
      </c>
      <c r="R47">
        <v>2.0099999999999998</v>
      </c>
      <c r="S47">
        <v>2.0099999999999998</v>
      </c>
      <c r="T47" s="14"/>
      <c r="U47" s="14" t="str">
        <f t="shared" si="0"/>
        <v>CHECK</v>
      </c>
    </row>
    <row r="48" spans="1:21" x14ac:dyDescent="0.25">
      <c r="A48" t="s">
        <v>872</v>
      </c>
      <c r="B48" t="str">
        <f t="shared" si="1"/>
        <v>ETRN157</v>
      </c>
      <c r="C48" t="s">
        <v>1183</v>
      </c>
      <c r="D48" t="s">
        <v>78</v>
      </c>
      <c r="E48" s="14" t="s">
        <v>845</v>
      </c>
      <c r="F48" s="14" t="s">
        <v>266</v>
      </c>
      <c r="G48" s="14" t="s">
        <v>677</v>
      </c>
      <c r="H48" s="14">
        <v>1</v>
      </c>
      <c r="I48" s="14" t="s">
        <v>1217</v>
      </c>
      <c r="J48" s="14">
        <v>1.62</v>
      </c>
      <c r="K48" s="14">
        <v>3</v>
      </c>
      <c r="L48" s="14">
        <v>17</v>
      </c>
      <c r="M48" s="14">
        <v>5</v>
      </c>
      <c r="N48" s="14" t="s">
        <v>845</v>
      </c>
      <c r="O48">
        <v>2.0099999999999998</v>
      </c>
      <c r="P48">
        <v>2.0099999999999998</v>
      </c>
      <c r="Q48">
        <v>2.0099999999999998</v>
      </c>
      <c r="R48">
        <v>2.0099999999999998</v>
      </c>
      <c r="S48">
        <v>2.0099999999999998</v>
      </c>
      <c r="T48" s="14"/>
      <c r="U48" s="14" t="str">
        <f t="shared" si="0"/>
        <v>CHECK</v>
      </c>
    </row>
    <row r="49" spans="1:21" x14ac:dyDescent="0.25">
      <c r="A49" t="s">
        <v>873</v>
      </c>
      <c r="B49" t="str">
        <f t="shared" si="1"/>
        <v>ETRN157</v>
      </c>
      <c r="C49" t="s">
        <v>1183</v>
      </c>
      <c r="D49" t="s">
        <v>78</v>
      </c>
      <c r="E49" s="14" t="s">
        <v>845</v>
      </c>
      <c r="F49" s="14" t="s">
        <v>266</v>
      </c>
      <c r="G49" s="14" t="s">
        <v>677</v>
      </c>
      <c r="H49" s="14">
        <v>1</v>
      </c>
      <c r="I49" s="14" t="s">
        <v>1216</v>
      </c>
      <c r="J49" s="14">
        <v>1.62</v>
      </c>
      <c r="K49" s="14">
        <v>3</v>
      </c>
      <c r="L49" s="14">
        <v>17</v>
      </c>
      <c r="M49" s="14">
        <v>5</v>
      </c>
      <c r="N49" s="14" t="s">
        <v>845</v>
      </c>
      <c r="O49">
        <v>2.0099999999999998</v>
      </c>
      <c r="P49">
        <v>2.0099999999999998</v>
      </c>
      <c r="Q49">
        <v>2.0099999999999998</v>
      </c>
      <c r="R49">
        <v>2.0099999999999998</v>
      </c>
      <c r="S49">
        <v>2.0099999999999998</v>
      </c>
      <c r="T49" s="14"/>
      <c r="U49" s="14" t="str">
        <f t="shared" si="0"/>
        <v>CHECK</v>
      </c>
    </row>
    <row r="50" spans="1:21" x14ac:dyDescent="0.25">
      <c r="A50" t="s">
        <v>13</v>
      </c>
      <c r="B50" t="str">
        <f t="shared" si="1"/>
        <v>na</v>
      </c>
      <c r="C50" t="s">
        <v>72</v>
      </c>
      <c r="D50" t="s">
        <v>13</v>
      </c>
      <c r="E50" s="14" t="s">
        <v>845</v>
      </c>
      <c r="F50" s="5" t="s">
        <v>267</v>
      </c>
      <c r="G50" t="s">
        <v>684</v>
      </c>
      <c r="H50" s="14">
        <v>0</v>
      </c>
      <c r="I50" s="14" t="s">
        <v>13</v>
      </c>
      <c r="J50" s="14">
        <v>2.0099999999999998</v>
      </c>
      <c r="K50">
        <v>3</v>
      </c>
      <c r="L50" s="14">
        <v>17</v>
      </c>
      <c r="M50" s="14">
        <v>2</v>
      </c>
      <c r="N50" s="14" t="s">
        <v>845</v>
      </c>
      <c r="O50">
        <v>2.0099999999999998</v>
      </c>
      <c r="P50">
        <v>2.0099999999999998</v>
      </c>
      <c r="Q50">
        <v>2.0099999999999998</v>
      </c>
      <c r="R50">
        <v>2.0099999999999998</v>
      </c>
      <c r="S50">
        <v>2.0099999999999998</v>
      </c>
      <c r="T50" s="14"/>
      <c r="U50" s="14" t="str">
        <f t="shared" si="0"/>
        <v>ok</v>
      </c>
    </row>
    <row r="51" spans="1:21" x14ac:dyDescent="0.25">
      <c r="A51" t="s">
        <v>13</v>
      </c>
      <c r="B51" t="str">
        <f t="shared" si="1"/>
        <v>na</v>
      </c>
      <c r="C51" t="s">
        <v>72</v>
      </c>
      <c r="D51" t="s">
        <v>13</v>
      </c>
      <c r="E51" s="14" t="s">
        <v>845</v>
      </c>
      <c r="F51" s="5" t="s">
        <v>267</v>
      </c>
      <c r="G51" t="s">
        <v>684</v>
      </c>
      <c r="H51" s="14">
        <v>0</v>
      </c>
      <c r="I51" s="14" t="s">
        <v>13</v>
      </c>
      <c r="J51" s="14">
        <v>2.0099999999999998</v>
      </c>
      <c r="K51">
        <v>3</v>
      </c>
      <c r="L51" s="14">
        <v>17</v>
      </c>
      <c r="M51" s="14">
        <v>2</v>
      </c>
      <c r="N51" s="14" t="s">
        <v>845</v>
      </c>
      <c r="O51">
        <v>2.0099999999999998</v>
      </c>
      <c r="P51">
        <v>2.0099999999999998</v>
      </c>
      <c r="Q51">
        <v>2.0099999999999998</v>
      </c>
      <c r="R51">
        <v>2.0099999999999998</v>
      </c>
      <c r="S51">
        <v>2.0099999999999998</v>
      </c>
      <c r="T51" s="14"/>
      <c r="U51" s="14" t="str">
        <f t="shared" si="0"/>
        <v>ok</v>
      </c>
    </row>
    <row r="52" spans="1:21" x14ac:dyDescent="0.25">
      <c r="A52" t="s">
        <v>874</v>
      </c>
      <c r="B52" t="str">
        <f t="shared" si="1"/>
        <v>ETRN159</v>
      </c>
      <c r="C52" t="s">
        <v>1183</v>
      </c>
      <c r="D52" t="s">
        <v>79</v>
      </c>
      <c r="E52" s="14" t="s">
        <v>845</v>
      </c>
      <c r="F52" s="14" t="s">
        <v>268</v>
      </c>
      <c r="G52" s="14" t="s">
        <v>678</v>
      </c>
      <c r="H52" s="14">
        <v>1</v>
      </c>
      <c r="I52" s="14" t="s">
        <v>1217</v>
      </c>
      <c r="J52" s="14">
        <v>2.0099999999999998</v>
      </c>
      <c r="K52" s="14">
        <v>3</v>
      </c>
      <c r="L52" s="14">
        <v>17</v>
      </c>
      <c r="M52" s="14">
        <v>5</v>
      </c>
      <c r="N52" s="14" t="s">
        <v>845</v>
      </c>
      <c r="O52">
        <v>2.0099999999999998</v>
      </c>
      <c r="P52">
        <v>2.0099999999999998</v>
      </c>
      <c r="Q52">
        <v>2.0099999999999998</v>
      </c>
      <c r="R52">
        <v>2.0099999999999998</v>
      </c>
      <c r="S52">
        <v>2.0099999999999998</v>
      </c>
      <c r="T52" s="14"/>
      <c r="U52" s="14" t="str">
        <f t="shared" si="0"/>
        <v>ok</v>
      </c>
    </row>
    <row r="53" spans="1:21" x14ac:dyDescent="0.25">
      <c r="A53" t="s">
        <v>875</v>
      </c>
      <c r="B53" t="str">
        <f t="shared" si="1"/>
        <v>ETRN159</v>
      </c>
      <c r="C53" t="s">
        <v>1183</v>
      </c>
      <c r="D53" t="s">
        <v>79</v>
      </c>
      <c r="E53" s="14" t="s">
        <v>845</v>
      </c>
      <c r="F53" s="14" t="s">
        <v>268</v>
      </c>
      <c r="G53" s="14" t="s">
        <v>678</v>
      </c>
      <c r="H53" s="14">
        <v>1</v>
      </c>
      <c r="I53" s="14" t="s">
        <v>1216</v>
      </c>
      <c r="J53" s="14">
        <v>2.0099999999999998</v>
      </c>
      <c r="K53" s="14">
        <v>3</v>
      </c>
      <c r="L53" s="14">
        <v>17</v>
      </c>
      <c r="M53" s="14">
        <v>5</v>
      </c>
      <c r="N53" s="14" t="s">
        <v>845</v>
      </c>
      <c r="O53">
        <v>2.0099999999999998</v>
      </c>
      <c r="P53">
        <v>2.0099999999999998</v>
      </c>
      <c r="Q53">
        <v>2.0099999999999998</v>
      </c>
      <c r="R53">
        <v>2.0099999999999998</v>
      </c>
      <c r="S53">
        <v>2.0099999999999998</v>
      </c>
      <c r="T53" s="14"/>
      <c r="U53" s="14" t="str">
        <f t="shared" si="0"/>
        <v>ok</v>
      </c>
    </row>
    <row r="54" spans="1:21" x14ac:dyDescent="0.25">
      <c r="A54" t="s">
        <v>876</v>
      </c>
      <c r="B54" t="str">
        <f t="shared" si="1"/>
        <v>ETRN160</v>
      </c>
      <c r="C54" t="s">
        <v>1183</v>
      </c>
      <c r="D54" t="s">
        <v>80</v>
      </c>
      <c r="E54" s="14" t="s">
        <v>845</v>
      </c>
      <c r="F54" s="14" t="s">
        <v>269</v>
      </c>
      <c r="G54" s="14" t="s">
        <v>679</v>
      </c>
      <c r="H54" s="14">
        <v>1</v>
      </c>
      <c r="I54" s="14" t="s">
        <v>1212</v>
      </c>
      <c r="J54" s="14">
        <v>2.0099999999999998</v>
      </c>
      <c r="K54" s="14">
        <v>3</v>
      </c>
      <c r="L54" s="14">
        <v>17</v>
      </c>
      <c r="M54" s="14">
        <v>5</v>
      </c>
      <c r="N54" s="14" t="s">
        <v>845</v>
      </c>
      <c r="O54">
        <v>2.0099999999999998</v>
      </c>
      <c r="P54">
        <v>2.0099999999999998</v>
      </c>
      <c r="Q54">
        <v>2.0099999999999998</v>
      </c>
      <c r="R54">
        <v>2.0099999999999998</v>
      </c>
      <c r="S54">
        <v>2.0099999999999998</v>
      </c>
      <c r="T54" s="14"/>
      <c r="U54" s="14" t="str">
        <f t="shared" si="0"/>
        <v>ok</v>
      </c>
    </row>
    <row r="55" spans="1:21" x14ac:dyDescent="0.25">
      <c r="A55" t="s">
        <v>877</v>
      </c>
      <c r="B55" t="str">
        <f t="shared" si="1"/>
        <v>ETRN160</v>
      </c>
      <c r="C55" t="s">
        <v>1183</v>
      </c>
      <c r="D55" t="s">
        <v>80</v>
      </c>
      <c r="E55" s="14" t="s">
        <v>845</v>
      </c>
      <c r="F55" s="14" t="s">
        <v>269</v>
      </c>
      <c r="G55" s="14" t="s">
        <v>679</v>
      </c>
      <c r="H55" s="14">
        <v>1</v>
      </c>
      <c r="I55" s="14" t="s">
        <v>1211</v>
      </c>
      <c r="J55" s="14">
        <v>2.0099999999999998</v>
      </c>
      <c r="K55" s="14">
        <v>3</v>
      </c>
      <c r="L55" s="14">
        <v>17</v>
      </c>
      <c r="M55" s="14">
        <v>5</v>
      </c>
      <c r="N55" s="14" t="s">
        <v>845</v>
      </c>
      <c r="O55">
        <v>2.0099999999999998</v>
      </c>
      <c r="P55">
        <v>2.0099999999999998</v>
      </c>
      <c r="Q55">
        <v>2.0099999999999998</v>
      </c>
      <c r="R55">
        <v>2.0099999999999998</v>
      </c>
      <c r="S55">
        <v>2.0099999999999998</v>
      </c>
      <c r="T55" s="14"/>
      <c r="U55" s="14" t="str">
        <f t="shared" si="0"/>
        <v>ok</v>
      </c>
    </row>
    <row r="56" spans="1:21" x14ac:dyDescent="0.25">
      <c r="A56" t="s">
        <v>878</v>
      </c>
      <c r="B56" t="str">
        <f t="shared" si="1"/>
        <v>ETRN162</v>
      </c>
      <c r="C56" t="s">
        <v>1183</v>
      </c>
      <c r="D56" t="s">
        <v>81</v>
      </c>
      <c r="E56" s="14" t="s">
        <v>846</v>
      </c>
      <c r="F56" s="14" t="s">
        <v>270</v>
      </c>
      <c r="G56" s="14" t="s">
        <v>680</v>
      </c>
      <c r="H56" s="14">
        <v>0</v>
      </c>
      <c r="I56" s="14" t="s">
        <v>1217</v>
      </c>
      <c r="J56" s="14">
        <v>2.0099999999999998</v>
      </c>
      <c r="K56" s="14">
        <v>3</v>
      </c>
      <c r="L56" s="14">
        <v>17</v>
      </c>
      <c r="M56" s="14">
        <v>5</v>
      </c>
      <c r="N56" s="14" t="s">
        <v>845</v>
      </c>
      <c r="O56">
        <v>2.0099999999999998</v>
      </c>
      <c r="P56">
        <v>2.0099999999999998</v>
      </c>
      <c r="Q56">
        <v>2.0099999999999998</v>
      </c>
      <c r="R56">
        <v>2.0099999999999998</v>
      </c>
      <c r="S56">
        <v>2.0099999999999998</v>
      </c>
      <c r="T56" s="14"/>
      <c r="U56" s="14" t="str">
        <f t="shared" si="0"/>
        <v>ok</v>
      </c>
    </row>
    <row r="57" spans="1:21" x14ac:dyDescent="0.25">
      <c r="A57" t="s">
        <v>879</v>
      </c>
      <c r="B57" t="str">
        <f t="shared" si="1"/>
        <v>ETRN162</v>
      </c>
      <c r="C57" t="s">
        <v>1183</v>
      </c>
      <c r="D57" t="s">
        <v>81</v>
      </c>
      <c r="E57" s="14" t="s">
        <v>846</v>
      </c>
      <c r="F57" s="14" t="s">
        <v>270</v>
      </c>
      <c r="G57" s="14" t="s">
        <v>680</v>
      </c>
      <c r="H57" s="14">
        <v>0</v>
      </c>
      <c r="I57" s="14" t="s">
        <v>1216</v>
      </c>
      <c r="J57" s="14">
        <v>2.0099999999999998</v>
      </c>
      <c r="K57" s="14">
        <v>3</v>
      </c>
      <c r="L57" s="14">
        <v>17</v>
      </c>
      <c r="M57" s="14">
        <v>5</v>
      </c>
      <c r="N57" s="14" t="s">
        <v>845</v>
      </c>
      <c r="O57">
        <v>2.0099999999999998</v>
      </c>
      <c r="P57">
        <v>2.0099999999999998</v>
      </c>
      <c r="Q57">
        <v>2.0099999999999998</v>
      </c>
      <c r="R57">
        <v>2.0099999999999998</v>
      </c>
      <c r="S57">
        <v>2.0099999999999998</v>
      </c>
      <c r="T57" s="14"/>
      <c r="U57" s="14" t="str">
        <f t="shared" si="0"/>
        <v>ok</v>
      </c>
    </row>
    <row r="58" spans="1:21" x14ac:dyDescent="0.25">
      <c r="A58" t="s">
        <v>880</v>
      </c>
      <c r="B58" t="str">
        <f t="shared" si="1"/>
        <v>ETRN52</v>
      </c>
      <c r="C58" t="s">
        <v>1183</v>
      </c>
      <c r="D58" t="s">
        <v>82</v>
      </c>
      <c r="E58" s="14" t="s">
        <v>846</v>
      </c>
      <c r="F58" s="14" t="s">
        <v>505</v>
      </c>
      <c r="G58" s="14" t="s">
        <v>681</v>
      </c>
      <c r="H58" s="14">
        <v>0</v>
      </c>
      <c r="I58" s="14" t="s">
        <v>1215</v>
      </c>
      <c r="J58" s="14">
        <v>2.0099999999999998</v>
      </c>
      <c r="K58" s="14">
        <v>2</v>
      </c>
      <c r="L58" s="14">
        <v>16</v>
      </c>
      <c r="M58" s="14">
        <v>3</v>
      </c>
      <c r="N58" s="14" t="s">
        <v>845</v>
      </c>
      <c r="O58">
        <v>2.0099999999999998</v>
      </c>
      <c r="P58">
        <v>2.0099999999999998</v>
      </c>
      <c r="Q58">
        <v>2.0099999999999998</v>
      </c>
      <c r="R58">
        <v>2.0099999999999998</v>
      </c>
      <c r="S58">
        <v>2.0099999999999998</v>
      </c>
      <c r="T58" s="14"/>
      <c r="U58" s="14" t="str">
        <f t="shared" si="0"/>
        <v>ok</v>
      </c>
    </row>
    <row r="59" spans="1:21" x14ac:dyDescent="0.25">
      <c r="A59" t="s">
        <v>881</v>
      </c>
      <c r="B59" t="str">
        <f t="shared" si="1"/>
        <v>ETRN52</v>
      </c>
      <c r="C59" t="s">
        <v>1183</v>
      </c>
      <c r="D59" t="s">
        <v>82</v>
      </c>
      <c r="E59" s="14" t="s">
        <v>846</v>
      </c>
      <c r="F59" s="14" t="s">
        <v>506</v>
      </c>
      <c r="G59" s="14" t="s">
        <v>681</v>
      </c>
      <c r="H59" s="14">
        <v>0</v>
      </c>
      <c r="I59" s="14" t="s">
        <v>1214</v>
      </c>
      <c r="J59" s="14">
        <v>2.0099999999999998</v>
      </c>
      <c r="K59" s="14">
        <v>2</v>
      </c>
      <c r="L59" s="14">
        <v>16</v>
      </c>
      <c r="M59" s="14">
        <v>3</v>
      </c>
      <c r="N59" s="14" t="s">
        <v>845</v>
      </c>
      <c r="O59">
        <v>2.0099999999999998</v>
      </c>
      <c r="P59">
        <v>2.0099999999999998</v>
      </c>
      <c r="Q59">
        <v>2.0099999999999998</v>
      </c>
      <c r="R59">
        <v>2.0099999999999998</v>
      </c>
      <c r="S59">
        <v>2.0099999999999998</v>
      </c>
      <c r="T59" s="14"/>
      <c r="U59" s="14" t="str">
        <f t="shared" si="0"/>
        <v>ok</v>
      </c>
    </row>
    <row r="60" spans="1:21" x14ac:dyDescent="0.25">
      <c r="A60" t="s">
        <v>882</v>
      </c>
      <c r="B60" t="str">
        <f t="shared" si="1"/>
        <v>ETRN53</v>
      </c>
      <c r="C60" t="s">
        <v>1183</v>
      </c>
      <c r="D60" t="s">
        <v>83</v>
      </c>
      <c r="E60" s="14" t="s">
        <v>846</v>
      </c>
      <c r="F60" s="14" t="s">
        <v>507</v>
      </c>
      <c r="G60" s="14" t="s">
        <v>682</v>
      </c>
      <c r="H60" s="14">
        <v>0</v>
      </c>
      <c r="I60" s="14" t="s">
        <v>1215</v>
      </c>
      <c r="J60" s="14">
        <v>2.0099999999999998</v>
      </c>
      <c r="K60" s="14">
        <v>2</v>
      </c>
      <c r="L60" s="14">
        <v>16</v>
      </c>
      <c r="M60" s="14">
        <v>3</v>
      </c>
      <c r="N60" s="14" t="s">
        <v>845</v>
      </c>
      <c r="O60">
        <v>2.0099999999999998</v>
      </c>
      <c r="P60">
        <v>2.0099999999999998</v>
      </c>
      <c r="Q60">
        <v>2.0099999999999998</v>
      </c>
      <c r="R60">
        <v>2.0099999999999998</v>
      </c>
      <c r="S60">
        <v>2.0099999999999998</v>
      </c>
      <c r="T60" s="14"/>
      <c r="U60" s="14" t="str">
        <f t="shared" si="0"/>
        <v>ok</v>
      </c>
    </row>
    <row r="61" spans="1:21" x14ac:dyDescent="0.25">
      <c r="A61" t="s">
        <v>883</v>
      </c>
      <c r="B61" t="str">
        <f t="shared" si="1"/>
        <v>ETRN53</v>
      </c>
      <c r="C61" t="s">
        <v>1183</v>
      </c>
      <c r="D61" t="s">
        <v>83</v>
      </c>
      <c r="E61" s="14" t="s">
        <v>846</v>
      </c>
      <c r="F61" s="14" t="s">
        <v>508</v>
      </c>
      <c r="G61" s="14" t="s">
        <v>682</v>
      </c>
      <c r="H61" s="14">
        <v>0</v>
      </c>
      <c r="I61" s="14" t="s">
        <v>1214</v>
      </c>
      <c r="J61" s="14">
        <v>2.0099999999999998</v>
      </c>
      <c r="K61" s="14">
        <v>2</v>
      </c>
      <c r="L61" s="14">
        <v>16</v>
      </c>
      <c r="M61" s="14">
        <v>3</v>
      </c>
      <c r="N61" s="14" t="s">
        <v>845</v>
      </c>
      <c r="O61">
        <v>2.0099999999999998</v>
      </c>
      <c r="P61">
        <v>2.0099999999999998</v>
      </c>
      <c r="Q61">
        <v>2.0099999999999998</v>
      </c>
      <c r="R61">
        <v>2.0099999999999998</v>
      </c>
      <c r="S61">
        <v>2.0099999999999998</v>
      </c>
      <c r="T61" s="14"/>
      <c r="U61" s="14" t="str">
        <f t="shared" si="0"/>
        <v>ok</v>
      </c>
    </row>
    <row r="62" spans="1:21" x14ac:dyDescent="0.25">
      <c r="A62" t="s">
        <v>884</v>
      </c>
      <c r="B62" t="str">
        <f t="shared" si="1"/>
        <v>ETRN57</v>
      </c>
      <c r="C62" t="s">
        <v>1183</v>
      </c>
      <c r="D62" t="s">
        <v>84</v>
      </c>
      <c r="E62" s="14" t="s">
        <v>846</v>
      </c>
      <c r="F62" s="14" t="s">
        <v>489</v>
      </c>
      <c r="G62" s="14" t="s">
        <v>603</v>
      </c>
      <c r="H62" s="14">
        <v>0</v>
      </c>
      <c r="I62" s="14" t="s">
        <v>1215</v>
      </c>
      <c r="J62" s="14">
        <v>2.0099999999999998</v>
      </c>
      <c r="K62" s="14">
        <v>2</v>
      </c>
      <c r="L62" s="14">
        <v>16</v>
      </c>
      <c r="M62" s="14">
        <v>3</v>
      </c>
      <c r="N62" s="14" t="s">
        <v>845</v>
      </c>
      <c r="O62">
        <v>2.0099999999999998</v>
      </c>
      <c r="P62">
        <v>2.0099999999999998</v>
      </c>
      <c r="Q62">
        <v>2.0099999999999998</v>
      </c>
      <c r="R62">
        <v>2.0099999999999998</v>
      </c>
      <c r="S62">
        <v>2.0099999999999998</v>
      </c>
      <c r="T62" s="14"/>
      <c r="U62" s="14" t="str">
        <f t="shared" si="0"/>
        <v>ok</v>
      </c>
    </row>
    <row r="63" spans="1:21" x14ac:dyDescent="0.25">
      <c r="A63" t="s">
        <v>885</v>
      </c>
      <c r="B63" t="str">
        <f t="shared" si="1"/>
        <v>ETRN57</v>
      </c>
      <c r="C63" t="s">
        <v>1183</v>
      </c>
      <c r="D63" t="s">
        <v>84</v>
      </c>
      <c r="E63" s="14" t="s">
        <v>846</v>
      </c>
      <c r="F63" s="14" t="s">
        <v>490</v>
      </c>
      <c r="G63" s="14" t="s">
        <v>603</v>
      </c>
      <c r="H63" s="14">
        <v>0</v>
      </c>
      <c r="I63" s="14" t="s">
        <v>1214</v>
      </c>
      <c r="J63" s="14">
        <v>2.0099999999999998</v>
      </c>
      <c r="K63" s="14">
        <v>2</v>
      </c>
      <c r="L63" s="14">
        <v>16</v>
      </c>
      <c r="M63" s="14">
        <v>3</v>
      </c>
      <c r="N63" s="14" t="s">
        <v>845</v>
      </c>
      <c r="O63">
        <v>2.0099999999999998</v>
      </c>
      <c r="P63">
        <v>2.0099999999999998</v>
      </c>
      <c r="Q63">
        <v>2.0099999999999998</v>
      </c>
      <c r="R63">
        <v>2.0099999999999998</v>
      </c>
      <c r="S63">
        <v>2.0099999999999998</v>
      </c>
      <c r="T63" s="14"/>
      <c r="U63" s="14" t="str">
        <f t="shared" si="0"/>
        <v>ok</v>
      </c>
    </row>
    <row r="64" spans="1:21" x14ac:dyDescent="0.25">
      <c r="A64" t="s">
        <v>886</v>
      </c>
      <c r="B64" t="str">
        <f t="shared" si="1"/>
        <v>ETRN58</v>
      </c>
      <c r="C64" t="s">
        <v>1183</v>
      </c>
      <c r="D64" t="s">
        <v>85</v>
      </c>
      <c r="E64" s="14" t="s">
        <v>846</v>
      </c>
      <c r="F64" s="14" t="s">
        <v>491</v>
      </c>
      <c r="G64" s="14" t="s">
        <v>603</v>
      </c>
      <c r="H64" s="14">
        <v>0</v>
      </c>
      <c r="I64" s="14" t="s">
        <v>1215</v>
      </c>
      <c r="J64" s="14">
        <v>2.0099999999999998</v>
      </c>
      <c r="K64" s="14">
        <v>2</v>
      </c>
      <c r="L64" s="14">
        <v>16</v>
      </c>
      <c r="M64" s="14">
        <v>3</v>
      </c>
      <c r="N64" s="14" t="s">
        <v>845</v>
      </c>
      <c r="O64">
        <v>2.0099999999999998</v>
      </c>
      <c r="P64">
        <v>2.0099999999999998</v>
      </c>
      <c r="Q64">
        <v>2.0099999999999998</v>
      </c>
      <c r="R64">
        <v>2.0099999999999998</v>
      </c>
      <c r="S64">
        <v>2.0099999999999998</v>
      </c>
      <c r="T64" s="14"/>
      <c r="U64" s="14" t="str">
        <f t="shared" si="0"/>
        <v>ok</v>
      </c>
    </row>
    <row r="65" spans="1:21" x14ac:dyDescent="0.25">
      <c r="A65" t="s">
        <v>887</v>
      </c>
      <c r="B65" t="str">
        <f t="shared" si="1"/>
        <v>ETRN58</v>
      </c>
      <c r="C65" t="s">
        <v>1183</v>
      </c>
      <c r="D65" t="s">
        <v>85</v>
      </c>
      <c r="E65" s="14" t="s">
        <v>846</v>
      </c>
      <c r="F65" s="14" t="s">
        <v>492</v>
      </c>
      <c r="G65" s="14" t="s">
        <v>603</v>
      </c>
      <c r="H65" s="14">
        <v>0</v>
      </c>
      <c r="I65" s="14" t="s">
        <v>1214</v>
      </c>
      <c r="J65" s="14">
        <v>2.0099999999999998</v>
      </c>
      <c r="K65" s="14">
        <v>2</v>
      </c>
      <c r="L65" s="14">
        <v>16</v>
      </c>
      <c r="M65" s="14">
        <v>3</v>
      </c>
      <c r="N65" s="14" t="s">
        <v>845</v>
      </c>
      <c r="O65">
        <v>2.0099999999999998</v>
      </c>
      <c r="P65">
        <v>2.0099999999999998</v>
      </c>
      <c r="Q65">
        <v>2.0099999999999998</v>
      </c>
      <c r="R65">
        <v>2.0099999999999998</v>
      </c>
      <c r="S65">
        <v>2.0099999999999998</v>
      </c>
      <c r="T65" s="14"/>
      <c r="U65" s="14" t="str">
        <f t="shared" si="0"/>
        <v>ok</v>
      </c>
    </row>
    <row r="66" spans="1:21" x14ac:dyDescent="0.25">
      <c r="A66" t="s">
        <v>888</v>
      </c>
      <c r="B66" t="str">
        <f t="shared" si="1"/>
        <v>ETRN59</v>
      </c>
      <c r="C66" t="s">
        <v>1183</v>
      </c>
      <c r="D66" t="s">
        <v>86</v>
      </c>
      <c r="E66" s="14" t="s">
        <v>846</v>
      </c>
      <c r="F66" s="14" t="s">
        <v>493</v>
      </c>
      <c r="G66" s="14" t="s">
        <v>603</v>
      </c>
      <c r="H66" s="14">
        <v>0</v>
      </c>
      <c r="I66" s="14" t="s">
        <v>1215</v>
      </c>
      <c r="J66" s="14">
        <v>2.0099999999999998</v>
      </c>
      <c r="K66" s="14">
        <v>2</v>
      </c>
      <c r="L66" s="14">
        <v>16</v>
      </c>
      <c r="M66" s="14">
        <v>3</v>
      </c>
      <c r="N66" s="14" t="s">
        <v>845</v>
      </c>
      <c r="O66">
        <v>2.0099999999999998</v>
      </c>
      <c r="P66">
        <v>2.0099999999999998</v>
      </c>
      <c r="Q66">
        <v>2.0099999999999998</v>
      </c>
      <c r="R66">
        <v>2.0099999999999998</v>
      </c>
      <c r="S66">
        <v>2.0099999999999998</v>
      </c>
      <c r="T66" s="14"/>
      <c r="U66" s="14" t="str">
        <f t="shared" ref="U66:U129" si="2">IF(OR(J66&gt;MAX(O66:S66),J66&lt;MIN(O66:S66)),"CHECK","ok")</f>
        <v>ok</v>
      </c>
    </row>
    <row r="67" spans="1:21" x14ac:dyDescent="0.25">
      <c r="A67" t="s">
        <v>889</v>
      </c>
      <c r="B67" t="str">
        <f t="shared" si="1"/>
        <v>ETRN59</v>
      </c>
      <c r="C67" t="s">
        <v>1183</v>
      </c>
      <c r="D67" t="s">
        <v>86</v>
      </c>
      <c r="E67" s="14" t="s">
        <v>846</v>
      </c>
      <c r="F67" s="14" t="s">
        <v>494</v>
      </c>
      <c r="G67" s="14" t="s">
        <v>603</v>
      </c>
      <c r="H67" s="14">
        <v>0</v>
      </c>
      <c r="I67" s="14" t="s">
        <v>1214</v>
      </c>
      <c r="J67" s="14">
        <v>2.0099999999999998</v>
      </c>
      <c r="K67" s="14">
        <v>2</v>
      </c>
      <c r="L67" s="14">
        <v>16</v>
      </c>
      <c r="M67" s="14">
        <v>3</v>
      </c>
      <c r="N67" s="14" t="s">
        <v>845</v>
      </c>
      <c r="O67">
        <v>2.0099999999999998</v>
      </c>
      <c r="P67">
        <v>2.0099999999999998</v>
      </c>
      <c r="Q67">
        <v>2.0099999999999998</v>
      </c>
      <c r="R67">
        <v>2.0099999999999998</v>
      </c>
      <c r="S67">
        <v>2.0099999999999998</v>
      </c>
      <c r="T67" s="14"/>
      <c r="U67" s="14" t="str">
        <f t="shared" si="2"/>
        <v>ok</v>
      </c>
    </row>
    <row r="68" spans="1:21" x14ac:dyDescent="0.25">
      <c r="A68" t="s">
        <v>890</v>
      </c>
      <c r="B68" t="str">
        <f t="shared" ref="B68:B131" si="3">SUBSTITUTE(SUBSTITUTE(A68,"_A",""),"_B","")</f>
        <v>ETRN60</v>
      </c>
      <c r="C68" t="s">
        <v>1183</v>
      </c>
      <c r="D68" t="s">
        <v>87</v>
      </c>
      <c r="E68" s="14" t="s">
        <v>846</v>
      </c>
      <c r="F68" s="14" t="s">
        <v>495</v>
      </c>
      <c r="G68" s="14" t="s">
        <v>603</v>
      </c>
      <c r="H68" s="14">
        <v>0</v>
      </c>
      <c r="I68" s="14" t="s">
        <v>1215</v>
      </c>
      <c r="J68" s="14">
        <v>2.0099999999999998</v>
      </c>
      <c r="K68" s="14">
        <v>2</v>
      </c>
      <c r="L68" s="14">
        <v>16</v>
      </c>
      <c r="M68" s="14">
        <v>3</v>
      </c>
      <c r="N68" s="14" t="s">
        <v>845</v>
      </c>
      <c r="O68">
        <v>2.0099999999999998</v>
      </c>
      <c r="P68">
        <v>2.0099999999999998</v>
      </c>
      <c r="Q68">
        <v>2.0099999999999998</v>
      </c>
      <c r="R68">
        <v>2.0099999999999998</v>
      </c>
      <c r="S68">
        <v>2.0099999999999998</v>
      </c>
      <c r="T68" s="14"/>
      <c r="U68" s="14" t="str">
        <f t="shared" si="2"/>
        <v>ok</v>
      </c>
    </row>
    <row r="69" spans="1:21" x14ac:dyDescent="0.25">
      <c r="A69" t="s">
        <v>891</v>
      </c>
      <c r="B69" t="str">
        <f t="shared" si="3"/>
        <v>ETRN60</v>
      </c>
      <c r="C69" t="s">
        <v>1183</v>
      </c>
      <c r="D69" t="s">
        <v>87</v>
      </c>
      <c r="E69" s="14" t="s">
        <v>846</v>
      </c>
      <c r="F69" s="14" t="s">
        <v>496</v>
      </c>
      <c r="G69" s="14" t="s">
        <v>603</v>
      </c>
      <c r="H69" s="14">
        <v>0</v>
      </c>
      <c r="I69" s="14" t="s">
        <v>1214</v>
      </c>
      <c r="J69" s="14">
        <v>2.0099999999999998</v>
      </c>
      <c r="K69" s="14">
        <v>2</v>
      </c>
      <c r="L69" s="14">
        <v>16</v>
      </c>
      <c r="M69" s="14">
        <v>3</v>
      </c>
      <c r="N69" s="14" t="s">
        <v>845</v>
      </c>
      <c r="O69">
        <v>2.0099999999999998</v>
      </c>
      <c r="P69">
        <v>2.0099999999999998</v>
      </c>
      <c r="Q69">
        <v>2.0099999999999998</v>
      </c>
      <c r="R69">
        <v>2.0099999999999998</v>
      </c>
      <c r="S69">
        <v>2.0099999999999998</v>
      </c>
      <c r="T69" s="14"/>
      <c r="U69" s="14" t="str">
        <f t="shared" si="2"/>
        <v>ok</v>
      </c>
    </row>
    <row r="70" spans="1:21" x14ac:dyDescent="0.25">
      <c r="A70" t="s">
        <v>892</v>
      </c>
      <c r="B70" t="str">
        <f t="shared" si="3"/>
        <v>ETRN66</v>
      </c>
      <c r="C70" t="s">
        <v>1183</v>
      </c>
      <c r="D70" t="s">
        <v>88</v>
      </c>
      <c r="E70" s="14" t="s">
        <v>846</v>
      </c>
      <c r="F70" s="14" t="s">
        <v>509</v>
      </c>
      <c r="G70" s="14" t="s">
        <v>683</v>
      </c>
      <c r="H70" s="14">
        <v>0</v>
      </c>
      <c r="I70" s="14" t="s">
        <v>1215</v>
      </c>
      <c r="J70" s="14">
        <v>2.0099999999999998</v>
      </c>
      <c r="K70" s="14">
        <v>2</v>
      </c>
      <c r="L70" s="14">
        <v>16</v>
      </c>
      <c r="M70" s="14">
        <v>3</v>
      </c>
      <c r="N70" s="14" t="s">
        <v>845</v>
      </c>
      <c r="O70">
        <v>2.0099999999999998</v>
      </c>
      <c r="P70">
        <v>2.0099999999999998</v>
      </c>
      <c r="Q70">
        <v>2.0099999999999998</v>
      </c>
      <c r="R70">
        <v>2.0099999999999998</v>
      </c>
      <c r="S70">
        <v>2.0099999999999998</v>
      </c>
      <c r="T70" s="14"/>
      <c r="U70" s="14" t="str">
        <f t="shared" si="2"/>
        <v>ok</v>
      </c>
    </row>
    <row r="71" spans="1:21" x14ac:dyDescent="0.25">
      <c r="A71" t="s">
        <v>893</v>
      </c>
      <c r="B71" t="str">
        <f t="shared" si="3"/>
        <v>ETRN66</v>
      </c>
      <c r="C71" t="s">
        <v>1183</v>
      </c>
      <c r="D71" t="s">
        <v>88</v>
      </c>
      <c r="E71" s="14" t="s">
        <v>846</v>
      </c>
      <c r="F71" s="14" t="s">
        <v>510</v>
      </c>
      <c r="G71" s="14" t="s">
        <v>683</v>
      </c>
      <c r="H71" s="14">
        <v>0</v>
      </c>
      <c r="I71" s="14" t="s">
        <v>1214</v>
      </c>
      <c r="J71" s="14">
        <v>2.0099999999999998</v>
      </c>
      <c r="K71" s="14">
        <v>2</v>
      </c>
      <c r="L71" s="14">
        <v>16</v>
      </c>
      <c r="M71" s="14">
        <v>3</v>
      </c>
      <c r="N71" s="14" t="s">
        <v>845</v>
      </c>
      <c r="O71">
        <v>2.0099999999999998</v>
      </c>
      <c r="P71">
        <v>2.0099999999999998</v>
      </c>
      <c r="Q71">
        <v>2.0099999999999998</v>
      </c>
      <c r="R71">
        <v>2.0099999999999998</v>
      </c>
      <c r="S71">
        <v>2.0099999999999998</v>
      </c>
      <c r="T71" s="14"/>
      <c r="U71" s="14" t="str">
        <f t="shared" si="2"/>
        <v>ok</v>
      </c>
    </row>
    <row r="72" spans="1:21" x14ac:dyDescent="0.25">
      <c r="A72" t="s">
        <v>894</v>
      </c>
      <c r="B72" t="str">
        <f t="shared" si="3"/>
        <v>ETRN70</v>
      </c>
      <c r="C72" t="s">
        <v>1183</v>
      </c>
      <c r="D72" t="s">
        <v>89</v>
      </c>
      <c r="E72" s="14" t="s">
        <v>846</v>
      </c>
      <c r="F72" s="14" t="s">
        <v>497</v>
      </c>
      <c r="G72" s="14" t="s">
        <v>604</v>
      </c>
      <c r="H72" s="14">
        <v>0</v>
      </c>
      <c r="I72" s="14" t="s">
        <v>1216</v>
      </c>
      <c r="J72" s="14">
        <v>2.0099999999999998</v>
      </c>
      <c r="K72" s="14">
        <v>2</v>
      </c>
      <c r="L72" s="14">
        <v>16</v>
      </c>
      <c r="M72" s="14">
        <v>3</v>
      </c>
      <c r="N72" s="14" t="s">
        <v>845</v>
      </c>
      <c r="O72">
        <v>2.0099999999999998</v>
      </c>
      <c r="P72">
        <v>2.0099999999999998</v>
      </c>
      <c r="Q72">
        <v>2.0099999999999998</v>
      </c>
      <c r="R72">
        <v>2.0099999999999998</v>
      </c>
      <c r="S72">
        <v>2.0099999999999998</v>
      </c>
      <c r="T72" s="14"/>
      <c r="U72" s="14" t="str">
        <f t="shared" si="2"/>
        <v>ok</v>
      </c>
    </row>
    <row r="73" spans="1:21" x14ac:dyDescent="0.25">
      <c r="A73" t="s">
        <v>895</v>
      </c>
      <c r="B73" t="str">
        <f t="shared" si="3"/>
        <v>ETRN70</v>
      </c>
      <c r="C73" t="s">
        <v>1183</v>
      </c>
      <c r="D73" t="s">
        <v>89</v>
      </c>
      <c r="E73" s="14" t="s">
        <v>846</v>
      </c>
      <c r="F73" s="14" t="s">
        <v>498</v>
      </c>
      <c r="G73" s="14" t="s">
        <v>604</v>
      </c>
      <c r="H73" s="14">
        <v>0</v>
      </c>
      <c r="I73" s="14" t="s">
        <v>1217</v>
      </c>
      <c r="J73" s="14">
        <v>2.0099999999999998</v>
      </c>
      <c r="K73" s="14">
        <v>2</v>
      </c>
      <c r="L73" s="14">
        <v>16</v>
      </c>
      <c r="M73" s="14">
        <v>3</v>
      </c>
      <c r="N73" s="14" t="s">
        <v>845</v>
      </c>
      <c r="O73">
        <v>2.0099999999999998</v>
      </c>
      <c r="P73">
        <v>2.0099999999999998</v>
      </c>
      <c r="Q73">
        <v>2.0099999999999998</v>
      </c>
      <c r="R73">
        <v>2.0099999999999998</v>
      </c>
      <c r="S73">
        <v>2.0099999999999998</v>
      </c>
      <c r="T73" s="14"/>
      <c r="U73" s="14" t="str">
        <f t="shared" si="2"/>
        <v>ok</v>
      </c>
    </row>
    <row r="74" spans="1:21" x14ac:dyDescent="0.25">
      <c r="A74" t="s">
        <v>896</v>
      </c>
      <c r="B74" t="str">
        <f t="shared" si="3"/>
        <v>ETRN71</v>
      </c>
      <c r="C74" t="s">
        <v>1183</v>
      </c>
      <c r="D74" t="s">
        <v>90</v>
      </c>
      <c r="E74" s="14" t="s">
        <v>846</v>
      </c>
      <c r="F74" s="14" t="s">
        <v>499</v>
      </c>
      <c r="G74" s="14" t="s">
        <v>605</v>
      </c>
      <c r="H74" s="14">
        <v>0</v>
      </c>
      <c r="I74" s="14" t="s">
        <v>1216</v>
      </c>
      <c r="J74" s="14">
        <v>2.0099999999999998</v>
      </c>
      <c r="K74" s="14">
        <v>2</v>
      </c>
      <c r="L74" s="14">
        <v>16</v>
      </c>
      <c r="M74" s="14">
        <v>3</v>
      </c>
      <c r="N74" s="14" t="s">
        <v>845</v>
      </c>
      <c r="O74">
        <v>2.0099999999999998</v>
      </c>
      <c r="P74">
        <v>2.0099999999999998</v>
      </c>
      <c r="Q74">
        <v>2.0099999999999998</v>
      </c>
      <c r="R74">
        <v>2.0099999999999998</v>
      </c>
      <c r="S74">
        <v>2.0099999999999998</v>
      </c>
      <c r="T74" s="14"/>
      <c r="U74" s="14" t="str">
        <f t="shared" si="2"/>
        <v>ok</v>
      </c>
    </row>
    <row r="75" spans="1:21" x14ac:dyDescent="0.25">
      <c r="A75" t="s">
        <v>897</v>
      </c>
      <c r="B75" t="str">
        <f t="shared" si="3"/>
        <v>ETRN71</v>
      </c>
      <c r="C75" t="s">
        <v>1183</v>
      </c>
      <c r="D75" t="s">
        <v>90</v>
      </c>
      <c r="E75" s="14" t="s">
        <v>846</v>
      </c>
      <c r="F75" s="14" t="s">
        <v>500</v>
      </c>
      <c r="G75" s="14" t="s">
        <v>605</v>
      </c>
      <c r="H75" s="14">
        <v>0</v>
      </c>
      <c r="I75" s="14" t="s">
        <v>1217</v>
      </c>
      <c r="J75" s="14">
        <v>2.0099999999999998</v>
      </c>
      <c r="K75" s="14">
        <v>2</v>
      </c>
      <c r="L75" s="14">
        <v>16</v>
      </c>
      <c r="M75" s="14">
        <v>3</v>
      </c>
      <c r="N75" s="14" t="s">
        <v>845</v>
      </c>
      <c r="O75">
        <v>2.0099999999999998</v>
      </c>
      <c r="P75">
        <v>2.0099999999999998</v>
      </c>
      <c r="Q75">
        <v>2.0099999999999998</v>
      </c>
      <c r="R75">
        <v>2.0099999999999998</v>
      </c>
      <c r="S75">
        <v>2.0099999999999998</v>
      </c>
      <c r="T75" s="14"/>
      <c r="U75" s="14" t="str">
        <f t="shared" si="2"/>
        <v>ok</v>
      </c>
    </row>
    <row r="76" spans="1:21" x14ac:dyDescent="0.25">
      <c r="A76" t="s">
        <v>898</v>
      </c>
      <c r="B76" t="str">
        <f t="shared" si="3"/>
        <v>ETRN90</v>
      </c>
      <c r="C76" t="s">
        <v>1183</v>
      </c>
      <c r="D76" t="s">
        <v>91</v>
      </c>
      <c r="E76" s="14" t="s">
        <v>846</v>
      </c>
      <c r="F76" s="14" t="s">
        <v>501</v>
      </c>
      <c r="G76" s="14" t="s">
        <v>606</v>
      </c>
      <c r="H76" s="14">
        <v>0</v>
      </c>
      <c r="I76" s="14" t="s">
        <v>1214</v>
      </c>
      <c r="J76" s="14">
        <v>2.0099999999999998</v>
      </c>
      <c r="K76" s="14">
        <v>2</v>
      </c>
      <c r="L76" s="14">
        <v>16</v>
      </c>
      <c r="M76" s="14">
        <v>3</v>
      </c>
      <c r="N76" s="14" t="s">
        <v>845</v>
      </c>
      <c r="O76">
        <v>2.0099999999999998</v>
      </c>
      <c r="P76">
        <v>2.0099999999999998</v>
      </c>
      <c r="Q76">
        <v>2.0099999999999998</v>
      </c>
      <c r="R76">
        <v>2.0099999999999998</v>
      </c>
      <c r="S76">
        <v>2.0099999999999998</v>
      </c>
      <c r="T76" s="14"/>
      <c r="U76" s="14" t="str">
        <f t="shared" si="2"/>
        <v>ok</v>
      </c>
    </row>
    <row r="77" spans="1:21" x14ac:dyDescent="0.25">
      <c r="A77" t="s">
        <v>899</v>
      </c>
      <c r="B77" t="str">
        <f t="shared" si="3"/>
        <v>ETRN90</v>
      </c>
      <c r="C77" t="s">
        <v>1183</v>
      </c>
      <c r="D77" t="s">
        <v>91</v>
      </c>
      <c r="E77" s="14" t="s">
        <v>846</v>
      </c>
      <c r="F77" s="14" t="s">
        <v>502</v>
      </c>
      <c r="G77" s="14" t="s">
        <v>606</v>
      </c>
      <c r="H77" s="14">
        <v>0</v>
      </c>
      <c r="I77" s="14" t="s">
        <v>1215</v>
      </c>
      <c r="J77" s="14">
        <v>2.0099999999999998</v>
      </c>
      <c r="K77" s="14">
        <v>2</v>
      </c>
      <c r="L77" s="14">
        <v>16</v>
      </c>
      <c r="M77" s="14">
        <v>3</v>
      </c>
      <c r="N77" s="14" t="s">
        <v>845</v>
      </c>
      <c r="O77">
        <v>2.0099999999999998</v>
      </c>
      <c r="P77">
        <v>2.0099999999999998</v>
      </c>
      <c r="Q77">
        <v>2.0099999999999998</v>
      </c>
      <c r="R77">
        <v>2.0099999999999998</v>
      </c>
      <c r="S77">
        <v>2.0099999999999998</v>
      </c>
      <c r="T77" s="14"/>
      <c r="U77" s="14" t="str">
        <f t="shared" si="2"/>
        <v>ok</v>
      </c>
    </row>
    <row r="78" spans="1:21" x14ac:dyDescent="0.25">
      <c r="A78" t="s">
        <v>900</v>
      </c>
      <c r="B78" t="str">
        <f t="shared" si="3"/>
        <v>ETRN91</v>
      </c>
      <c r="C78" t="s">
        <v>1183</v>
      </c>
      <c r="D78" t="s">
        <v>92</v>
      </c>
      <c r="E78" s="14" t="s">
        <v>846</v>
      </c>
      <c r="F78" s="14" t="s">
        <v>503</v>
      </c>
      <c r="G78" s="14" t="s">
        <v>607</v>
      </c>
      <c r="H78" s="14">
        <v>0</v>
      </c>
      <c r="I78" s="14" t="s">
        <v>1217</v>
      </c>
      <c r="J78" s="14">
        <v>2.0099999999999998</v>
      </c>
      <c r="K78" s="14">
        <v>2</v>
      </c>
      <c r="L78" s="14">
        <v>16</v>
      </c>
      <c r="M78" s="14">
        <v>3</v>
      </c>
      <c r="N78" s="14" t="s">
        <v>845</v>
      </c>
      <c r="O78">
        <v>2.0099999999999998</v>
      </c>
      <c r="P78">
        <v>2.0099999999999998</v>
      </c>
      <c r="Q78">
        <v>2.0099999999999998</v>
      </c>
      <c r="R78">
        <v>2.0099999999999998</v>
      </c>
      <c r="S78">
        <v>2.0099999999999998</v>
      </c>
      <c r="T78" s="14"/>
      <c r="U78" s="14" t="str">
        <f t="shared" si="2"/>
        <v>ok</v>
      </c>
    </row>
    <row r="79" spans="1:21" x14ac:dyDescent="0.25">
      <c r="A79" t="s">
        <v>901</v>
      </c>
      <c r="B79" t="str">
        <f t="shared" si="3"/>
        <v>ETRN91</v>
      </c>
      <c r="C79" t="s">
        <v>1183</v>
      </c>
      <c r="D79" t="s">
        <v>92</v>
      </c>
      <c r="E79" s="14" t="s">
        <v>846</v>
      </c>
      <c r="F79" s="14" t="s">
        <v>504</v>
      </c>
      <c r="G79" s="14" t="s">
        <v>607</v>
      </c>
      <c r="H79" s="14">
        <v>0</v>
      </c>
      <c r="I79" s="14" t="s">
        <v>1216</v>
      </c>
      <c r="J79" s="14">
        <v>2.0099999999999998</v>
      </c>
      <c r="K79" s="14">
        <v>2</v>
      </c>
      <c r="L79" s="14">
        <v>16</v>
      </c>
      <c r="M79" s="14">
        <v>3</v>
      </c>
      <c r="N79" s="14" t="s">
        <v>845</v>
      </c>
      <c r="O79">
        <v>2.0099999999999998</v>
      </c>
      <c r="P79">
        <v>2.0099999999999998</v>
      </c>
      <c r="Q79">
        <v>2.0099999999999998</v>
      </c>
      <c r="R79">
        <v>2.0099999999999998</v>
      </c>
      <c r="S79">
        <v>2.0099999999999998</v>
      </c>
      <c r="T79" s="14"/>
      <c r="U79" s="14" t="str">
        <f t="shared" si="2"/>
        <v>ok</v>
      </c>
    </row>
    <row r="80" spans="1:21" s="14" customFormat="1" x14ac:dyDescent="0.25">
      <c r="A80" s="14" t="s">
        <v>902</v>
      </c>
      <c r="B80" t="str">
        <f t="shared" si="3"/>
        <v>FOLS10</v>
      </c>
      <c r="C80" s="14" t="s">
        <v>8</v>
      </c>
      <c r="D80" s="14">
        <v>10</v>
      </c>
      <c r="E80" s="14" t="s">
        <v>13</v>
      </c>
      <c r="F80" s="14" t="s">
        <v>13</v>
      </c>
      <c r="G80" s="14" t="s">
        <v>13</v>
      </c>
      <c r="H80" s="14">
        <v>0</v>
      </c>
      <c r="I80" s="14" t="s">
        <v>1213</v>
      </c>
      <c r="J80" s="14">
        <v>2.0099999999999998</v>
      </c>
      <c r="K80" s="14">
        <v>3</v>
      </c>
      <c r="L80" s="14">
        <v>20</v>
      </c>
      <c r="M80" s="14">
        <v>5</v>
      </c>
      <c r="N80" s="14" t="s">
        <v>845</v>
      </c>
      <c r="O80">
        <v>1.62</v>
      </c>
      <c r="P80">
        <v>1.62</v>
      </c>
      <c r="Q80">
        <v>1.62</v>
      </c>
      <c r="R80">
        <v>1.62</v>
      </c>
      <c r="S80">
        <v>1.62</v>
      </c>
      <c r="U80" s="14" t="str">
        <f t="shared" si="2"/>
        <v>CHECK</v>
      </c>
    </row>
    <row r="81" spans="1:21" s="14" customFormat="1" x14ac:dyDescent="0.25">
      <c r="A81" s="14" t="s">
        <v>903</v>
      </c>
      <c r="B81" t="str">
        <f t="shared" si="3"/>
        <v>FOLS20</v>
      </c>
      <c r="C81" s="14" t="s">
        <v>8</v>
      </c>
      <c r="D81" s="14">
        <v>20</v>
      </c>
      <c r="E81" s="14" t="s">
        <v>13</v>
      </c>
      <c r="F81" s="14" t="s">
        <v>13</v>
      </c>
      <c r="G81" s="14" t="s">
        <v>13</v>
      </c>
      <c r="H81" s="14">
        <v>0</v>
      </c>
      <c r="I81" s="14" t="s">
        <v>618</v>
      </c>
      <c r="J81" s="14">
        <v>2.0099999999999998</v>
      </c>
      <c r="K81" s="14">
        <v>3</v>
      </c>
      <c r="L81" s="14">
        <v>20</v>
      </c>
      <c r="M81" s="14">
        <v>5</v>
      </c>
      <c r="N81" s="14" t="s">
        <v>845</v>
      </c>
      <c r="O81">
        <v>1.62</v>
      </c>
      <c r="P81">
        <v>1.62</v>
      </c>
      <c r="Q81">
        <v>1.62</v>
      </c>
      <c r="R81">
        <v>1.62</v>
      </c>
      <c r="S81">
        <v>1.62</v>
      </c>
      <c r="U81" s="14" t="str">
        <f t="shared" si="2"/>
        <v>CHECK</v>
      </c>
    </row>
    <row r="82" spans="1:21" s="14" customFormat="1" x14ac:dyDescent="0.25">
      <c r="A82" s="14" t="s">
        <v>904</v>
      </c>
      <c r="B82" t="str">
        <f t="shared" si="3"/>
        <v>FOLS20</v>
      </c>
      <c r="C82" s="14" t="s">
        <v>8</v>
      </c>
      <c r="D82" s="14">
        <v>20</v>
      </c>
      <c r="E82" s="14" t="s">
        <v>13</v>
      </c>
      <c r="F82" s="14" t="s">
        <v>13</v>
      </c>
      <c r="G82" s="14" t="s">
        <v>13</v>
      </c>
      <c r="H82" s="14">
        <v>0</v>
      </c>
      <c r="I82" s="14" t="s">
        <v>618</v>
      </c>
      <c r="J82" s="14">
        <v>2.0099999999999998</v>
      </c>
      <c r="K82" s="14">
        <v>3</v>
      </c>
      <c r="L82" s="14">
        <v>20</v>
      </c>
      <c r="M82" s="14">
        <v>5</v>
      </c>
      <c r="N82" s="14" t="s">
        <v>845</v>
      </c>
      <c r="O82">
        <v>1.62</v>
      </c>
      <c r="P82">
        <v>1.62</v>
      </c>
      <c r="Q82">
        <v>1.62</v>
      </c>
      <c r="R82">
        <v>1.62</v>
      </c>
      <c r="S82">
        <v>1.62</v>
      </c>
      <c r="U82" s="14" t="str">
        <f t="shared" si="2"/>
        <v>CHECK</v>
      </c>
    </row>
    <row r="83" spans="1:21" s="14" customFormat="1" x14ac:dyDescent="0.25">
      <c r="A83" s="14" t="s">
        <v>905</v>
      </c>
      <c r="B83" t="str">
        <f t="shared" si="3"/>
        <v>FOLS30</v>
      </c>
      <c r="C83" s="14" t="s">
        <v>8</v>
      </c>
      <c r="D83" s="14">
        <v>30</v>
      </c>
      <c r="E83" s="14" t="s">
        <v>13</v>
      </c>
      <c r="F83" s="14" t="s">
        <v>13</v>
      </c>
      <c r="G83" s="14" t="s">
        <v>13</v>
      </c>
      <c r="H83" s="14">
        <v>0</v>
      </c>
      <c r="I83" s="14" t="s">
        <v>618</v>
      </c>
      <c r="J83" s="14">
        <v>2.0099999999999998</v>
      </c>
      <c r="K83" s="14">
        <v>3</v>
      </c>
      <c r="L83" s="14">
        <v>20</v>
      </c>
      <c r="M83" s="14">
        <v>5</v>
      </c>
      <c r="N83" s="14" t="s">
        <v>845</v>
      </c>
      <c r="O83">
        <v>1.62</v>
      </c>
      <c r="P83">
        <v>1.62</v>
      </c>
      <c r="Q83">
        <v>1.62</v>
      </c>
      <c r="R83">
        <v>1.62</v>
      </c>
      <c r="S83">
        <v>1.62</v>
      </c>
      <c r="U83" s="14" t="str">
        <f t="shared" si="2"/>
        <v>CHECK</v>
      </c>
    </row>
    <row r="84" spans="1:21" s="14" customFormat="1" x14ac:dyDescent="0.25">
      <c r="A84" s="14" t="s">
        <v>906</v>
      </c>
      <c r="B84" t="str">
        <f t="shared" si="3"/>
        <v>FOLS30</v>
      </c>
      <c r="C84" s="14" t="s">
        <v>8</v>
      </c>
      <c r="D84" s="14">
        <v>30</v>
      </c>
      <c r="E84" s="14" t="s">
        <v>13</v>
      </c>
      <c r="F84" s="14" t="s">
        <v>13</v>
      </c>
      <c r="G84" s="14" t="s">
        <v>13</v>
      </c>
      <c r="H84" s="14">
        <v>0</v>
      </c>
      <c r="I84" s="14" t="s">
        <v>618</v>
      </c>
      <c r="J84" s="14">
        <v>2.0099999999999998</v>
      </c>
      <c r="K84" s="14">
        <v>3</v>
      </c>
      <c r="L84" s="14">
        <v>20</v>
      </c>
      <c r="M84" s="14">
        <v>5</v>
      </c>
      <c r="N84" s="14" t="s">
        <v>845</v>
      </c>
      <c r="O84">
        <v>1.62</v>
      </c>
      <c r="P84">
        <v>1.62</v>
      </c>
      <c r="Q84">
        <v>1.62</v>
      </c>
      <c r="R84">
        <v>1.62</v>
      </c>
      <c r="S84">
        <v>1.62</v>
      </c>
      <c r="U84" s="14" t="str">
        <f t="shared" si="2"/>
        <v>CHECK</v>
      </c>
    </row>
    <row r="85" spans="1:21" x14ac:dyDescent="0.25">
      <c r="A85" s="14" t="s">
        <v>13</v>
      </c>
      <c r="B85" t="str">
        <f t="shared" si="3"/>
        <v>na</v>
      </c>
      <c r="C85" t="s">
        <v>72</v>
      </c>
      <c r="D85" s="14" t="s">
        <v>13</v>
      </c>
      <c r="E85" s="14" t="s">
        <v>845</v>
      </c>
      <c r="F85" s="14" t="s">
        <v>409</v>
      </c>
      <c r="G85" s="33" t="s">
        <v>1193</v>
      </c>
      <c r="H85" s="14">
        <v>0</v>
      </c>
      <c r="I85" s="14" t="s">
        <v>13</v>
      </c>
      <c r="J85" s="14">
        <v>2.0099999999999998</v>
      </c>
      <c r="K85" s="14">
        <v>3</v>
      </c>
      <c r="L85" s="14">
        <v>15</v>
      </c>
      <c r="M85" s="14">
        <v>7</v>
      </c>
      <c r="N85" s="14" t="s">
        <v>845</v>
      </c>
      <c r="O85">
        <v>2.0099999999999998</v>
      </c>
      <c r="P85">
        <v>2.0099999999999998</v>
      </c>
      <c r="Q85">
        <v>2.0099999999999998</v>
      </c>
      <c r="R85">
        <v>2.0099999999999998</v>
      </c>
      <c r="S85">
        <v>2.0099999999999998</v>
      </c>
      <c r="T85" s="14"/>
      <c r="U85" s="14" t="str">
        <f t="shared" si="2"/>
        <v>ok</v>
      </c>
    </row>
    <row r="86" spans="1:21" x14ac:dyDescent="0.25">
      <c r="A86" s="14" t="s">
        <v>13</v>
      </c>
      <c r="B86" t="str">
        <f t="shared" si="3"/>
        <v>na</v>
      </c>
      <c r="C86" s="14" t="s">
        <v>13</v>
      </c>
      <c r="D86" s="14" t="s">
        <v>13</v>
      </c>
      <c r="E86" s="14" t="s">
        <v>846</v>
      </c>
      <c r="F86" s="14" t="s">
        <v>410</v>
      </c>
      <c r="G86" s="33" t="s">
        <v>1194</v>
      </c>
      <c r="H86" s="14">
        <v>0</v>
      </c>
      <c r="I86" s="14" t="s">
        <v>13</v>
      </c>
      <c r="J86" s="14">
        <v>2.0099999999999998</v>
      </c>
      <c r="K86" s="14">
        <v>3</v>
      </c>
      <c r="L86" s="14">
        <v>15</v>
      </c>
      <c r="M86" s="14">
        <v>5</v>
      </c>
      <c r="N86" s="14" t="s">
        <v>845</v>
      </c>
      <c r="O86">
        <v>2.0099999999999998</v>
      </c>
      <c r="P86">
        <v>2.0099999999999998</v>
      </c>
      <c r="Q86">
        <v>2.0099999999999998</v>
      </c>
      <c r="R86">
        <v>2.0099999999999998</v>
      </c>
      <c r="S86">
        <v>2.0099999999999998</v>
      </c>
      <c r="T86" s="14"/>
      <c r="U86" s="14" t="str">
        <f t="shared" si="2"/>
        <v>ok</v>
      </c>
    </row>
    <row r="87" spans="1:21" x14ac:dyDescent="0.25">
      <c r="A87" t="s">
        <v>971</v>
      </c>
      <c r="B87" t="str">
        <f t="shared" si="3"/>
        <v>PLAC10</v>
      </c>
      <c r="C87" t="s">
        <v>730</v>
      </c>
      <c r="D87" t="s">
        <v>731</v>
      </c>
      <c r="E87" s="14" t="s">
        <v>846</v>
      </c>
      <c r="F87" s="14" t="s">
        <v>513</v>
      </c>
      <c r="G87" s="14" t="s">
        <v>743</v>
      </c>
      <c r="H87" s="14">
        <v>0</v>
      </c>
      <c r="I87" s="14" t="s">
        <v>618</v>
      </c>
      <c r="J87" s="14">
        <v>1.62</v>
      </c>
      <c r="K87" s="14">
        <v>3</v>
      </c>
      <c r="L87" s="14">
        <v>12</v>
      </c>
      <c r="M87" s="14">
        <v>5</v>
      </c>
      <c r="N87" s="14" t="s">
        <v>845</v>
      </c>
      <c r="O87">
        <v>1.62</v>
      </c>
      <c r="P87">
        <v>1.62</v>
      </c>
      <c r="Q87">
        <v>1.62</v>
      </c>
      <c r="R87">
        <v>1.62</v>
      </c>
      <c r="S87">
        <v>1.62</v>
      </c>
      <c r="T87" s="14"/>
      <c r="U87" s="14" t="str">
        <f t="shared" si="2"/>
        <v>ok</v>
      </c>
    </row>
    <row r="88" spans="1:21" x14ac:dyDescent="0.25">
      <c r="A88" t="s">
        <v>972</v>
      </c>
      <c r="B88" t="str">
        <f t="shared" si="3"/>
        <v>PLAC10</v>
      </c>
      <c r="C88" t="s">
        <v>730</v>
      </c>
      <c r="D88" t="s">
        <v>731</v>
      </c>
      <c r="E88" s="14" t="s">
        <v>846</v>
      </c>
      <c r="F88" s="14" t="s">
        <v>514</v>
      </c>
      <c r="G88" s="14" t="s">
        <v>743</v>
      </c>
      <c r="H88" s="14">
        <v>0</v>
      </c>
      <c r="I88" s="14" t="s">
        <v>618</v>
      </c>
      <c r="J88" s="14">
        <v>1.18</v>
      </c>
      <c r="K88" s="14">
        <v>3</v>
      </c>
      <c r="L88" s="14">
        <v>12</v>
      </c>
      <c r="M88" s="14">
        <v>5</v>
      </c>
      <c r="N88" s="14" t="s">
        <v>845</v>
      </c>
      <c r="O88">
        <v>1.18</v>
      </c>
      <c r="P88">
        <v>1.18</v>
      </c>
      <c r="Q88">
        <v>1.18</v>
      </c>
      <c r="R88">
        <v>1.18</v>
      </c>
      <c r="S88">
        <v>1.18</v>
      </c>
      <c r="T88" s="14"/>
      <c r="U88" s="14" t="str">
        <f t="shared" si="2"/>
        <v>ok</v>
      </c>
    </row>
    <row r="89" spans="1:21" x14ac:dyDescent="0.25">
      <c r="A89" t="s">
        <v>973</v>
      </c>
      <c r="B89" t="str">
        <f t="shared" si="3"/>
        <v>PLAC20</v>
      </c>
      <c r="C89" t="s">
        <v>730</v>
      </c>
      <c r="D89" t="s">
        <v>732</v>
      </c>
      <c r="E89" s="14" t="s">
        <v>846</v>
      </c>
      <c r="F89" s="14" t="s">
        <v>519</v>
      </c>
      <c r="G89" s="14" t="s">
        <v>742</v>
      </c>
      <c r="H89" s="14">
        <v>0</v>
      </c>
      <c r="I89" s="14" t="s">
        <v>618</v>
      </c>
      <c r="J89" s="14">
        <v>1.62</v>
      </c>
      <c r="K89" s="14">
        <v>3</v>
      </c>
      <c r="L89" s="14">
        <v>12</v>
      </c>
      <c r="M89" s="14">
        <v>5</v>
      </c>
      <c r="N89" s="14" t="s">
        <v>845</v>
      </c>
      <c r="O89">
        <v>1.62</v>
      </c>
      <c r="P89">
        <v>1.62</v>
      </c>
      <c r="Q89">
        <v>1.62</v>
      </c>
      <c r="R89">
        <v>1.62</v>
      </c>
      <c r="S89">
        <v>1.62</v>
      </c>
      <c r="T89" s="14"/>
      <c r="U89" s="14" t="str">
        <f t="shared" si="2"/>
        <v>ok</v>
      </c>
    </row>
    <row r="90" spans="1:21" x14ac:dyDescent="0.25">
      <c r="A90" t="s">
        <v>974</v>
      </c>
      <c r="B90" t="str">
        <f t="shared" si="3"/>
        <v>PLAC20</v>
      </c>
      <c r="C90" t="s">
        <v>730</v>
      </c>
      <c r="D90" t="s">
        <v>732</v>
      </c>
      <c r="E90" s="14" t="s">
        <v>846</v>
      </c>
      <c r="F90" s="14" t="s">
        <v>520</v>
      </c>
      <c r="G90" s="14" t="s">
        <v>742</v>
      </c>
      <c r="H90" s="14">
        <v>0</v>
      </c>
      <c r="I90" s="14" t="s">
        <v>618</v>
      </c>
      <c r="J90" s="14">
        <v>1.62</v>
      </c>
      <c r="K90" s="14">
        <v>3</v>
      </c>
      <c r="L90" s="14">
        <v>12</v>
      </c>
      <c r="M90" s="14">
        <v>5</v>
      </c>
      <c r="N90" s="14" t="s">
        <v>845</v>
      </c>
      <c r="O90">
        <v>1.62</v>
      </c>
      <c r="P90">
        <v>1.62</v>
      </c>
      <c r="Q90">
        <v>1.62</v>
      </c>
      <c r="R90">
        <v>1.62</v>
      </c>
      <c r="S90">
        <v>1.62</v>
      </c>
      <c r="T90" s="14"/>
      <c r="U90" s="14" t="str">
        <f t="shared" si="2"/>
        <v>ok</v>
      </c>
    </row>
    <row r="91" spans="1:21" x14ac:dyDescent="0.25">
      <c r="A91" t="s">
        <v>975</v>
      </c>
      <c r="B91" t="str">
        <f t="shared" si="3"/>
        <v>PLAC30</v>
      </c>
      <c r="C91" t="s">
        <v>730</v>
      </c>
      <c r="D91" t="s">
        <v>733</v>
      </c>
      <c r="E91" s="14" t="s">
        <v>845</v>
      </c>
      <c r="F91" s="14" t="s">
        <v>384</v>
      </c>
      <c r="G91" s="14" t="s">
        <v>744</v>
      </c>
      <c r="H91" s="14">
        <v>1</v>
      </c>
      <c r="I91" s="14" t="s">
        <v>618</v>
      </c>
      <c r="J91" s="14">
        <v>1.62</v>
      </c>
      <c r="K91" s="14">
        <v>3</v>
      </c>
      <c r="L91" s="14">
        <v>12</v>
      </c>
      <c r="M91" s="14">
        <v>5</v>
      </c>
      <c r="N91" s="14" t="s">
        <v>845</v>
      </c>
      <c r="O91">
        <v>1.62</v>
      </c>
      <c r="P91">
        <v>1.62</v>
      </c>
      <c r="Q91">
        <v>1.62</v>
      </c>
      <c r="R91">
        <v>1.62</v>
      </c>
      <c r="S91">
        <v>1.62</v>
      </c>
      <c r="T91" s="14"/>
      <c r="U91" s="14" t="str">
        <f t="shared" si="2"/>
        <v>ok</v>
      </c>
    </row>
    <row r="92" spans="1:21" x14ac:dyDescent="0.25">
      <c r="A92" t="s">
        <v>976</v>
      </c>
      <c r="B92" t="str">
        <f t="shared" si="3"/>
        <v>PLAC30</v>
      </c>
      <c r="C92" t="s">
        <v>730</v>
      </c>
      <c r="D92" t="s">
        <v>733</v>
      </c>
      <c r="E92" s="14" t="s">
        <v>845</v>
      </c>
      <c r="F92" s="14" t="s">
        <v>384</v>
      </c>
      <c r="G92" s="14" t="s">
        <v>744</v>
      </c>
      <c r="H92" s="14">
        <v>1</v>
      </c>
      <c r="I92" s="14" t="s">
        <v>618</v>
      </c>
      <c r="J92" s="14">
        <v>1.62</v>
      </c>
      <c r="K92" s="14">
        <v>3</v>
      </c>
      <c r="L92" s="14">
        <v>12</v>
      </c>
      <c r="M92" s="14">
        <v>5</v>
      </c>
      <c r="N92" s="14" t="s">
        <v>845</v>
      </c>
      <c r="O92">
        <v>1.62</v>
      </c>
      <c r="P92">
        <v>1.62</v>
      </c>
      <c r="Q92">
        <v>1.62</v>
      </c>
      <c r="R92">
        <v>1.62</v>
      </c>
      <c r="S92">
        <v>1.62</v>
      </c>
      <c r="T92" s="14"/>
      <c r="U92" s="14" t="str">
        <f t="shared" si="2"/>
        <v>ok</v>
      </c>
    </row>
    <row r="93" spans="1:21" x14ac:dyDescent="0.25">
      <c r="A93" t="s">
        <v>977</v>
      </c>
      <c r="B93" t="str">
        <f t="shared" si="3"/>
        <v>PLAC40</v>
      </c>
      <c r="C93" t="s">
        <v>730</v>
      </c>
      <c r="D93" t="s">
        <v>734</v>
      </c>
      <c r="E93" s="14" t="s">
        <v>846</v>
      </c>
      <c r="F93" s="14" t="s">
        <v>515</v>
      </c>
      <c r="G93" s="14" t="s">
        <v>741</v>
      </c>
      <c r="H93" s="14">
        <v>0</v>
      </c>
      <c r="I93" s="14" t="s">
        <v>618</v>
      </c>
      <c r="J93" s="14">
        <v>1.18</v>
      </c>
      <c r="K93" s="14">
        <v>3</v>
      </c>
      <c r="L93" s="14">
        <v>11</v>
      </c>
      <c r="M93" s="14">
        <v>5</v>
      </c>
      <c r="N93" s="14" t="s">
        <v>845</v>
      </c>
      <c r="O93">
        <v>1.18</v>
      </c>
      <c r="P93">
        <v>1.18</v>
      </c>
      <c r="Q93">
        <v>1.18</v>
      </c>
      <c r="R93">
        <v>1.18</v>
      </c>
      <c r="S93">
        <v>1.18</v>
      </c>
      <c r="T93" s="14"/>
      <c r="U93" s="14" t="str">
        <f t="shared" si="2"/>
        <v>ok</v>
      </c>
    </row>
    <row r="94" spans="1:21" x14ac:dyDescent="0.25">
      <c r="A94" t="s">
        <v>978</v>
      </c>
      <c r="B94" t="str">
        <f t="shared" si="3"/>
        <v>PLAC40</v>
      </c>
      <c r="C94" t="s">
        <v>730</v>
      </c>
      <c r="D94" t="s">
        <v>734</v>
      </c>
      <c r="E94" s="14" t="s">
        <v>846</v>
      </c>
      <c r="F94" s="14" t="s">
        <v>516</v>
      </c>
      <c r="G94" s="14" t="s">
        <v>741</v>
      </c>
      <c r="H94" s="14">
        <v>0</v>
      </c>
      <c r="I94" s="14" t="s">
        <v>618</v>
      </c>
      <c r="J94" s="14">
        <v>1.62</v>
      </c>
      <c r="K94" s="14">
        <v>3</v>
      </c>
      <c r="L94" s="14">
        <v>11</v>
      </c>
      <c r="M94" s="14">
        <v>5</v>
      </c>
      <c r="N94" s="14" t="s">
        <v>845</v>
      </c>
      <c r="O94">
        <v>1.62</v>
      </c>
      <c r="P94">
        <v>1.62</v>
      </c>
      <c r="Q94">
        <v>1.62</v>
      </c>
      <c r="R94">
        <v>1.62</v>
      </c>
      <c r="S94">
        <v>1.62</v>
      </c>
      <c r="T94" s="14"/>
      <c r="U94" s="14" t="str">
        <f t="shared" si="2"/>
        <v>ok</v>
      </c>
    </row>
    <row r="95" spans="1:21" x14ac:dyDescent="0.25">
      <c r="A95" t="s">
        <v>979</v>
      </c>
      <c r="B95" t="str">
        <f t="shared" si="3"/>
        <v>PLAC50</v>
      </c>
      <c r="C95" t="s">
        <v>730</v>
      </c>
      <c r="D95" t="s">
        <v>735</v>
      </c>
      <c r="E95" s="14" t="s">
        <v>845</v>
      </c>
      <c r="F95" s="14" t="s">
        <v>385</v>
      </c>
      <c r="G95" s="14" t="s">
        <v>745</v>
      </c>
      <c r="H95" s="14">
        <v>1</v>
      </c>
      <c r="I95" s="14" t="s">
        <v>618</v>
      </c>
      <c r="J95" s="14">
        <v>1.62</v>
      </c>
      <c r="K95" s="14">
        <v>3</v>
      </c>
      <c r="L95" s="14">
        <v>12</v>
      </c>
      <c r="M95" s="14">
        <v>5</v>
      </c>
      <c r="N95" s="14" t="s">
        <v>845</v>
      </c>
      <c r="O95">
        <v>1.62</v>
      </c>
      <c r="P95">
        <v>1.62</v>
      </c>
      <c r="Q95">
        <v>1.62</v>
      </c>
      <c r="R95">
        <v>1.62</v>
      </c>
      <c r="S95">
        <v>1.62</v>
      </c>
      <c r="T95" s="14"/>
      <c r="U95" s="14" t="str">
        <f t="shared" si="2"/>
        <v>ok</v>
      </c>
    </row>
    <row r="96" spans="1:21" x14ac:dyDescent="0.25">
      <c r="A96" t="s">
        <v>980</v>
      </c>
      <c r="B96" t="str">
        <f t="shared" si="3"/>
        <v>PLAC50</v>
      </c>
      <c r="C96" t="s">
        <v>730</v>
      </c>
      <c r="D96" t="s">
        <v>735</v>
      </c>
      <c r="E96" s="14" t="s">
        <v>845</v>
      </c>
      <c r="F96" s="14" t="s">
        <v>385</v>
      </c>
      <c r="G96" s="14" t="s">
        <v>745</v>
      </c>
      <c r="H96" s="14">
        <v>1</v>
      </c>
      <c r="I96" s="14" t="s">
        <v>618</v>
      </c>
      <c r="J96" s="14">
        <v>1.62</v>
      </c>
      <c r="K96" s="14">
        <v>3</v>
      </c>
      <c r="L96" s="14">
        <v>12</v>
      </c>
      <c r="M96" s="14">
        <v>5</v>
      </c>
      <c r="N96" s="14" t="s">
        <v>845</v>
      </c>
      <c r="O96">
        <v>1.62</v>
      </c>
      <c r="P96">
        <v>1.62</v>
      </c>
      <c r="Q96">
        <v>1.62</v>
      </c>
      <c r="R96">
        <v>1.62</v>
      </c>
      <c r="S96">
        <v>1.62</v>
      </c>
      <c r="T96" s="14"/>
      <c r="U96" s="14" t="str">
        <f t="shared" si="2"/>
        <v>ok</v>
      </c>
    </row>
    <row r="97" spans="1:21" x14ac:dyDescent="0.25">
      <c r="A97" t="s">
        <v>981</v>
      </c>
      <c r="B97" t="str">
        <f t="shared" si="3"/>
        <v>PLAC60</v>
      </c>
      <c r="C97" t="s">
        <v>730</v>
      </c>
      <c r="D97" t="s">
        <v>736</v>
      </c>
      <c r="E97" s="14" t="s">
        <v>846</v>
      </c>
      <c r="F97" s="14" t="s">
        <v>517</v>
      </c>
      <c r="G97" s="14" t="s">
        <v>740</v>
      </c>
      <c r="H97" s="14">
        <v>0</v>
      </c>
      <c r="I97" s="14" t="s">
        <v>618</v>
      </c>
      <c r="J97" s="14">
        <v>1.18</v>
      </c>
      <c r="K97" s="14">
        <v>2</v>
      </c>
      <c r="L97" s="14">
        <v>11</v>
      </c>
      <c r="M97" s="14">
        <v>3</v>
      </c>
      <c r="N97" s="14" t="s">
        <v>845</v>
      </c>
      <c r="O97">
        <v>1.18</v>
      </c>
      <c r="P97">
        <v>1.18</v>
      </c>
      <c r="Q97">
        <v>1.18</v>
      </c>
      <c r="R97">
        <v>1.18</v>
      </c>
      <c r="S97">
        <v>1.18</v>
      </c>
      <c r="T97" s="14"/>
      <c r="U97" s="14" t="str">
        <f t="shared" si="2"/>
        <v>ok</v>
      </c>
    </row>
    <row r="98" spans="1:21" x14ac:dyDescent="0.25">
      <c r="A98" t="s">
        <v>982</v>
      </c>
      <c r="B98" t="str">
        <f t="shared" si="3"/>
        <v>PLAC60</v>
      </c>
      <c r="C98" t="s">
        <v>730</v>
      </c>
      <c r="D98" t="s">
        <v>736</v>
      </c>
      <c r="E98" s="14" t="s">
        <v>846</v>
      </c>
      <c r="F98" s="14" t="s">
        <v>518</v>
      </c>
      <c r="G98" s="14" t="s">
        <v>740</v>
      </c>
      <c r="H98" s="14">
        <v>0</v>
      </c>
      <c r="I98" s="14" t="s">
        <v>618</v>
      </c>
      <c r="J98" s="14">
        <v>1.18</v>
      </c>
      <c r="K98" s="14">
        <v>2</v>
      </c>
      <c r="L98" s="14">
        <v>11</v>
      </c>
      <c r="M98" s="14">
        <v>3</v>
      </c>
      <c r="N98" s="14" t="s">
        <v>845</v>
      </c>
      <c r="O98">
        <v>2.0099999999999998</v>
      </c>
      <c r="P98">
        <v>2.0099999999999998</v>
      </c>
      <c r="Q98">
        <v>2.0099999999999998</v>
      </c>
      <c r="R98">
        <v>2.0099999999999998</v>
      </c>
      <c r="S98">
        <v>2.0099999999999998</v>
      </c>
      <c r="T98" s="14"/>
      <c r="U98" s="14" t="str">
        <f t="shared" si="2"/>
        <v>CHECK</v>
      </c>
    </row>
    <row r="99" spans="1:21" x14ac:dyDescent="0.25">
      <c r="A99" t="s">
        <v>983</v>
      </c>
      <c r="B99" t="str">
        <f t="shared" si="3"/>
        <v>PLAC70</v>
      </c>
      <c r="C99" t="s">
        <v>730</v>
      </c>
      <c r="D99" t="s">
        <v>737</v>
      </c>
      <c r="E99" s="14" t="s">
        <v>13</v>
      </c>
      <c r="F99" s="14" t="s">
        <v>13</v>
      </c>
      <c r="G99" s="14" t="s">
        <v>13</v>
      </c>
      <c r="H99" s="14">
        <v>0</v>
      </c>
      <c r="I99" s="14" t="s">
        <v>618</v>
      </c>
      <c r="J99" s="14">
        <v>1.62</v>
      </c>
      <c r="K99" s="14">
        <v>3</v>
      </c>
      <c r="L99" s="14">
        <v>12</v>
      </c>
      <c r="M99" s="14">
        <v>5</v>
      </c>
      <c r="N99" s="14" t="s">
        <v>846</v>
      </c>
      <c r="O99">
        <v>2.0099999999999998</v>
      </c>
      <c r="P99">
        <v>2.0099999999999998</v>
      </c>
      <c r="Q99">
        <v>2.0099999999999998</v>
      </c>
      <c r="R99">
        <v>2.0099999999999998</v>
      </c>
      <c r="S99">
        <v>2.0099999999999998</v>
      </c>
      <c r="T99" s="14"/>
      <c r="U99" s="14" t="str">
        <f t="shared" si="2"/>
        <v>CHECK</v>
      </c>
    </row>
    <row r="100" spans="1:21" x14ac:dyDescent="0.25">
      <c r="A100" s="14" t="s">
        <v>13</v>
      </c>
      <c r="B100" t="str">
        <f t="shared" si="3"/>
        <v>na</v>
      </c>
      <c r="C100" s="14" t="s">
        <v>13</v>
      </c>
      <c r="D100" s="14" t="s">
        <v>13</v>
      </c>
      <c r="E100" s="14" t="s">
        <v>846</v>
      </c>
      <c r="F100" s="14" t="s">
        <v>382</v>
      </c>
      <c r="G100" s="14" t="s">
        <v>1195</v>
      </c>
      <c r="H100" s="14">
        <v>0</v>
      </c>
      <c r="I100" s="14" t="s">
        <v>13</v>
      </c>
      <c r="J100" s="14">
        <v>1.62</v>
      </c>
      <c r="K100" s="14">
        <v>3</v>
      </c>
      <c r="L100" s="14">
        <v>12</v>
      </c>
      <c r="M100" s="14">
        <v>7</v>
      </c>
      <c r="N100" s="14" t="s">
        <v>846</v>
      </c>
      <c r="O100">
        <v>1.62</v>
      </c>
      <c r="P100">
        <v>1.62</v>
      </c>
      <c r="Q100">
        <v>1.62</v>
      </c>
      <c r="R100">
        <v>1.62</v>
      </c>
      <c r="S100">
        <v>1.62</v>
      </c>
      <c r="T100" s="14"/>
      <c r="U100" s="14" t="str">
        <f t="shared" si="2"/>
        <v>ok</v>
      </c>
    </row>
    <row r="101" spans="1:21" x14ac:dyDescent="0.25">
      <c r="A101" s="14" t="s">
        <v>13</v>
      </c>
      <c r="B101" t="str">
        <f t="shared" si="3"/>
        <v>na</v>
      </c>
      <c r="C101" s="14" t="s">
        <v>13</v>
      </c>
      <c r="D101" s="14" t="s">
        <v>13</v>
      </c>
      <c r="E101" s="14" t="s">
        <v>846</v>
      </c>
      <c r="F101" s="14" t="s">
        <v>383</v>
      </c>
      <c r="G101" s="14" t="s">
        <v>1196</v>
      </c>
      <c r="H101" s="14">
        <v>0</v>
      </c>
      <c r="I101" s="14" t="s">
        <v>13</v>
      </c>
      <c r="J101" s="14">
        <v>1.62</v>
      </c>
      <c r="K101" s="14">
        <v>3</v>
      </c>
      <c r="L101" s="14">
        <v>12</v>
      </c>
      <c r="M101" s="14">
        <v>7</v>
      </c>
      <c r="N101" s="14" t="s">
        <v>846</v>
      </c>
      <c r="O101">
        <v>1.62</v>
      </c>
      <c r="P101">
        <v>1.62</v>
      </c>
      <c r="Q101">
        <v>1.62</v>
      </c>
      <c r="R101">
        <v>1.62</v>
      </c>
      <c r="S101">
        <v>1.62</v>
      </c>
      <c r="T101" s="14"/>
      <c r="U101" s="14" t="str">
        <f t="shared" si="2"/>
        <v>ok</v>
      </c>
    </row>
    <row r="102" spans="1:21" x14ac:dyDescent="0.25">
      <c r="A102" t="s">
        <v>990</v>
      </c>
      <c r="B102" t="str">
        <f t="shared" si="3"/>
        <v>RSVL10M</v>
      </c>
      <c r="C102" t="s">
        <v>9</v>
      </c>
      <c r="D102" t="s">
        <v>164</v>
      </c>
      <c r="E102" s="14" t="s">
        <v>846</v>
      </c>
      <c r="F102" s="14" t="s">
        <v>13</v>
      </c>
      <c r="G102" s="14" t="s">
        <v>13</v>
      </c>
      <c r="H102" s="14" t="s">
        <v>13</v>
      </c>
      <c r="I102" s="14" t="s">
        <v>618</v>
      </c>
      <c r="J102" s="14">
        <v>2.0099999999999998</v>
      </c>
      <c r="K102" s="14">
        <v>2</v>
      </c>
      <c r="L102" s="14">
        <v>5</v>
      </c>
      <c r="M102" s="14">
        <v>3</v>
      </c>
      <c r="N102" s="14" t="s">
        <v>845</v>
      </c>
      <c r="O102">
        <v>2.0099999999999998</v>
      </c>
      <c r="P102">
        <v>2.0099999999999998</v>
      </c>
      <c r="Q102">
        <v>2.0099999999999998</v>
      </c>
      <c r="R102">
        <v>2.0099999999999998</v>
      </c>
      <c r="S102">
        <v>2.0099999999999998</v>
      </c>
      <c r="T102" s="14"/>
      <c r="U102" s="14" t="str">
        <f t="shared" si="2"/>
        <v>ok</v>
      </c>
    </row>
    <row r="103" spans="1:21" x14ac:dyDescent="0.25">
      <c r="A103" t="s">
        <v>991</v>
      </c>
      <c r="B103" t="str">
        <f t="shared" si="3"/>
        <v>RSVL10_PM</v>
      </c>
      <c r="C103" t="s">
        <v>9</v>
      </c>
      <c r="D103" t="s">
        <v>238</v>
      </c>
      <c r="E103" s="14" t="s">
        <v>846</v>
      </c>
      <c r="F103" s="14" t="s">
        <v>13</v>
      </c>
      <c r="G103" s="14" t="s">
        <v>13</v>
      </c>
      <c r="H103" s="14" t="s">
        <v>13</v>
      </c>
      <c r="I103" s="14" t="s">
        <v>618</v>
      </c>
      <c r="J103" s="14">
        <v>2.0099999999999998</v>
      </c>
      <c r="K103" s="14">
        <v>2</v>
      </c>
      <c r="L103" s="14">
        <v>5</v>
      </c>
      <c r="M103" s="14">
        <v>3</v>
      </c>
      <c r="N103" s="14" t="s">
        <v>845</v>
      </c>
      <c r="O103">
        <v>2.0099999999999998</v>
      </c>
      <c r="P103">
        <v>2.0099999999999998</v>
      </c>
      <c r="Q103">
        <v>2.0099999999999998</v>
      </c>
      <c r="R103">
        <v>2.0099999999999998</v>
      </c>
      <c r="S103">
        <v>2.0099999999999998</v>
      </c>
      <c r="T103" s="14"/>
      <c r="U103" s="14" t="str">
        <f t="shared" si="2"/>
        <v>ok</v>
      </c>
    </row>
    <row r="104" spans="1:21" x14ac:dyDescent="0.25">
      <c r="A104" t="s">
        <v>992</v>
      </c>
      <c r="B104" t="str">
        <f t="shared" si="3"/>
        <v>RSVL1M</v>
      </c>
      <c r="C104" t="s">
        <v>9</v>
      </c>
      <c r="D104" t="s">
        <v>163</v>
      </c>
      <c r="E104" s="14" t="s">
        <v>846</v>
      </c>
      <c r="F104" s="14" t="s">
        <v>521</v>
      </c>
      <c r="G104" s="14" t="s">
        <v>658</v>
      </c>
      <c r="H104" s="14">
        <v>0</v>
      </c>
      <c r="I104" s="14" t="s">
        <v>618</v>
      </c>
      <c r="J104" s="14">
        <v>1.62</v>
      </c>
      <c r="K104" s="14">
        <v>2</v>
      </c>
      <c r="L104" s="14">
        <v>5</v>
      </c>
      <c r="M104" s="14">
        <v>3</v>
      </c>
      <c r="N104" s="14" t="s">
        <v>845</v>
      </c>
      <c r="O104">
        <v>1.62</v>
      </c>
      <c r="P104">
        <v>1.62</v>
      </c>
      <c r="Q104">
        <v>1.62</v>
      </c>
      <c r="R104">
        <v>1.62</v>
      </c>
      <c r="S104">
        <v>1.62</v>
      </c>
      <c r="T104" s="14"/>
      <c r="U104" s="14" t="str">
        <f t="shared" si="2"/>
        <v>ok</v>
      </c>
    </row>
    <row r="105" spans="1:21" x14ac:dyDescent="0.25">
      <c r="A105" t="s">
        <v>993</v>
      </c>
      <c r="B105" t="str">
        <f t="shared" si="3"/>
        <v>RSVL1_PM</v>
      </c>
      <c r="C105" t="s">
        <v>9</v>
      </c>
      <c r="D105" t="s">
        <v>237</v>
      </c>
      <c r="E105" s="14" t="s">
        <v>846</v>
      </c>
      <c r="F105" s="14" t="s">
        <v>522</v>
      </c>
      <c r="G105" s="14" t="s">
        <v>658</v>
      </c>
      <c r="H105" s="14">
        <v>0</v>
      </c>
      <c r="I105" s="14" t="s">
        <v>618</v>
      </c>
      <c r="J105" s="14">
        <v>2.0099999999999998</v>
      </c>
      <c r="K105" s="14">
        <v>2</v>
      </c>
      <c r="L105" s="14">
        <v>5</v>
      </c>
      <c r="M105" s="14">
        <v>3</v>
      </c>
      <c r="N105" s="14" t="s">
        <v>845</v>
      </c>
      <c r="O105">
        <v>2.0099999999999998</v>
      </c>
      <c r="P105">
        <v>2.0099999999999998</v>
      </c>
      <c r="Q105">
        <v>2.0099999999999998</v>
      </c>
      <c r="R105">
        <v>2.0099999999999998</v>
      </c>
      <c r="S105">
        <v>2.0099999999999998</v>
      </c>
      <c r="T105" s="14"/>
      <c r="U105" s="14" t="str">
        <f t="shared" si="2"/>
        <v>ok</v>
      </c>
    </row>
    <row r="106" spans="1:21" x14ac:dyDescent="0.25">
      <c r="A106" t="s">
        <v>994</v>
      </c>
      <c r="B106" t="str">
        <f t="shared" si="3"/>
        <v>RSVL2M</v>
      </c>
      <c r="C106" t="s">
        <v>9</v>
      </c>
      <c r="D106" t="s">
        <v>165</v>
      </c>
      <c r="E106" s="14" t="s">
        <v>846</v>
      </c>
      <c r="F106" s="14" t="s">
        <v>523</v>
      </c>
      <c r="G106" s="14" t="s">
        <v>659</v>
      </c>
      <c r="H106" s="14">
        <v>0</v>
      </c>
      <c r="I106" s="14" t="s">
        <v>618</v>
      </c>
      <c r="J106" s="14">
        <v>2.0099999999999998</v>
      </c>
      <c r="K106" s="14">
        <v>2</v>
      </c>
      <c r="L106" s="14">
        <v>5</v>
      </c>
      <c r="M106" s="14">
        <v>3</v>
      </c>
      <c r="N106" s="14" t="s">
        <v>845</v>
      </c>
      <c r="O106">
        <v>2.0099999999999998</v>
      </c>
      <c r="P106">
        <v>2.0099999999999998</v>
      </c>
      <c r="Q106">
        <v>2.0099999999999998</v>
      </c>
      <c r="R106">
        <v>2.0099999999999998</v>
      </c>
      <c r="S106">
        <v>2.0099999999999998</v>
      </c>
      <c r="T106" s="14"/>
      <c r="U106" s="14" t="str">
        <f t="shared" si="2"/>
        <v>ok</v>
      </c>
    </row>
    <row r="107" spans="1:21" x14ac:dyDescent="0.25">
      <c r="A107" t="s">
        <v>995</v>
      </c>
      <c r="B107" t="str">
        <f t="shared" si="3"/>
        <v>RSVL2_PM</v>
      </c>
      <c r="C107" t="s">
        <v>9</v>
      </c>
      <c r="D107" t="s">
        <v>239</v>
      </c>
      <c r="E107" s="14" t="s">
        <v>846</v>
      </c>
      <c r="F107" s="14" t="s">
        <v>524</v>
      </c>
      <c r="G107" s="14" t="s">
        <v>659</v>
      </c>
      <c r="H107" s="14">
        <v>0</v>
      </c>
      <c r="I107" s="14" t="s">
        <v>618</v>
      </c>
      <c r="J107" s="14">
        <v>2.0099999999999998</v>
      </c>
      <c r="K107" s="14">
        <v>2</v>
      </c>
      <c r="L107" s="14">
        <v>5</v>
      </c>
      <c r="M107" s="14">
        <v>3</v>
      </c>
      <c r="N107" s="14" t="s">
        <v>845</v>
      </c>
      <c r="O107">
        <v>2.0099999999999998</v>
      </c>
      <c r="P107">
        <v>2.0099999999999998</v>
      </c>
      <c r="Q107">
        <v>2.0099999999999998</v>
      </c>
      <c r="R107">
        <v>2.0099999999999998</v>
      </c>
      <c r="S107">
        <v>2.0099999999999998</v>
      </c>
      <c r="T107" s="14"/>
      <c r="U107" s="14" t="str">
        <f t="shared" si="2"/>
        <v>ok</v>
      </c>
    </row>
    <row r="108" spans="1:21" x14ac:dyDescent="0.25">
      <c r="A108" t="s">
        <v>996</v>
      </c>
      <c r="B108" t="str">
        <f t="shared" si="3"/>
        <v>RSVL3M</v>
      </c>
      <c r="C108" t="s">
        <v>9</v>
      </c>
      <c r="D108" t="s">
        <v>166</v>
      </c>
      <c r="E108" s="14" t="s">
        <v>846</v>
      </c>
      <c r="F108" s="14" t="s">
        <v>525</v>
      </c>
      <c r="G108" s="14" t="s">
        <v>660</v>
      </c>
      <c r="H108" s="14">
        <v>0</v>
      </c>
      <c r="I108" s="14" t="s">
        <v>618</v>
      </c>
      <c r="J108" s="14">
        <v>2.0099999999999998</v>
      </c>
      <c r="K108" s="14">
        <v>2</v>
      </c>
      <c r="L108" s="14">
        <v>5</v>
      </c>
      <c r="M108" s="14">
        <v>3</v>
      </c>
      <c r="N108" s="14" t="s">
        <v>845</v>
      </c>
      <c r="O108">
        <v>2.0099999999999998</v>
      </c>
      <c r="P108">
        <v>2.0099999999999998</v>
      </c>
      <c r="Q108">
        <v>2.0099999999999998</v>
      </c>
      <c r="R108">
        <v>2.0099999999999998</v>
      </c>
      <c r="S108">
        <v>2.0099999999999998</v>
      </c>
      <c r="T108" s="14"/>
      <c r="U108" s="14" t="str">
        <f t="shared" si="2"/>
        <v>ok</v>
      </c>
    </row>
    <row r="109" spans="1:21" x14ac:dyDescent="0.25">
      <c r="A109" t="s">
        <v>997</v>
      </c>
      <c r="B109" t="str">
        <f t="shared" si="3"/>
        <v>RSVL3_PM</v>
      </c>
      <c r="C109" t="s">
        <v>9</v>
      </c>
      <c r="D109" t="s">
        <v>240</v>
      </c>
      <c r="E109" s="14" t="s">
        <v>846</v>
      </c>
      <c r="F109" s="14" t="s">
        <v>526</v>
      </c>
      <c r="G109" s="14" t="s">
        <v>660</v>
      </c>
      <c r="H109" s="14">
        <v>0</v>
      </c>
      <c r="I109" s="14" t="s">
        <v>618</v>
      </c>
      <c r="J109" s="14">
        <v>2.0099999999999998</v>
      </c>
      <c r="K109" s="14">
        <v>2</v>
      </c>
      <c r="L109" s="14">
        <v>5</v>
      </c>
      <c r="M109" s="14">
        <v>3</v>
      </c>
      <c r="N109" s="14" t="s">
        <v>845</v>
      </c>
      <c r="O109">
        <v>2.0099999999999998</v>
      </c>
      <c r="P109">
        <v>2.0099999999999998</v>
      </c>
      <c r="Q109">
        <v>2.0099999999999998</v>
      </c>
      <c r="R109">
        <v>2.0099999999999998</v>
      </c>
      <c r="S109">
        <v>2.0099999999999998</v>
      </c>
      <c r="T109" s="14"/>
      <c r="U109" s="14" t="str">
        <f t="shared" si="2"/>
        <v>ok</v>
      </c>
    </row>
    <row r="110" spans="1:21" x14ac:dyDescent="0.25">
      <c r="A110" t="s">
        <v>998</v>
      </c>
      <c r="B110" t="str">
        <f t="shared" si="3"/>
        <v>RSVL4M</v>
      </c>
      <c r="C110" t="s">
        <v>9</v>
      </c>
      <c r="D110" t="s">
        <v>167</v>
      </c>
      <c r="E110" s="14" t="s">
        <v>846</v>
      </c>
      <c r="F110" s="14" t="s">
        <v>527</v>
      </c>
      <c r="G110" s="14" t="s">
        <v>661</v>
      </c>
      <c r="H110" s="14">
        <v>0</v>
      </c>
      <c r="I110" s="14" t="s">
        <v>618</v>
      </c>
      <c r="J110" s="14">
        <v>2.0099999999999998</v>
      </c>
      <c r="K110" s="14">
        <v>2</v>
      </c>
      <c r="L110" s="14">
        <v>5</v>
      </c>
      <c r="M110" s="14">
        <v>3</v>
      </c>
      <c r="N110" s="14" t="s">
        <v>845</v>
      </c>
      <c r="O110">
        <v>2.0099999999999998</v>
      </c>
      <c r="P110">
        <v>2.0099999999999998</v>
      </c>
      <c r="Q110">
        <v>2.0099999999999998</v>
      </c>
      <c r="R110">
        <v>2.0099999999999998</v>
      </c>
      <c r="S110">
        <v>2.0099999999999998</v>
      </c>
      <c r="T110" s="14"/>
      <c r="U110" s="14" t="str">
        <f t="shared" si="2"/>
        <v>ok</v>
      </c>
    </row>
    <row r="111" spans="1:21" x14ac:dyDescent="0.25">
      <c r="A111" t="s">
        <v>999</v>
      </c>
      <c r="B111" t="str">
        <f t="shared" si="3"/>
        <v>RSVL4_PM</v>
      </c>
      <c r="C111" t="s">
        <v>9</v>
      </c>
      <c r="D111" t="s">
        <v>241</v>
      </c>
      <c r="E111" s="14" t="s">
        <v>846</v>
      </c>
      <c r="F111" s="14" t="s">
        <v>528</v>
      </c>
      <c r="G111" s="14" t="s">
        <v>661</v>
      </c>
      <c r="H111" s="14">
        <v>0</v>
      </c>
      <c r="I111" s="14" t="s">
        <v>618</v>
      </c>
      <c r="J111" s="14">
        <v>2.0099999999999998</v>
      </c>
      <c r="K111" s="14">
        <v>2</v>
      </c>
      <c r="L111" s="14">
        <v>5</v>
      </c>
      <c r="M111" s="14">
        <v>3</v>
      </c>
      <c r="N111" s="14" t="s">
        <v>845</v>
      </c>
      <c r="O111">
        <v>2.0099999999999998</v>
      </c>
      <c r="P111">
        <v>2.0099999999999998</v>
      </c>
      <c r="Q111">
        <v>2.0099999999999998</v>
      </c>
      <c r="R111">
        <v>2.0099999999999998</v>
      </c>
      <c r="S111">
        <v>2.0099999999999998</v>
      </c>
      <c r="T111" s="14"/>
      <c r="U111" s="14" t="str">
        <f t="shared" si="2"/>
        <v>ok</v>
      </c>
    </row>
    <row r="112" spans="1:21" x14ac:dyDescent="0.25">
      <c r="A112" t="s">
        <v>1000</v>
      </c>
      <c r="B112" t="str">
        <f t="shared" si="3"/>
        <v>RSVL5M</v>
      </c>
      <c r="C112" t="s">
        <v>9</v>
      </c>
      <c r="D112" t="s">
        <v>168</v>
      </c>
      <c r="E112" s="14" t="s">
        <v>846</v>
      </c>
      <c r="F112" s="14" t="s">
        <v>529</v>
      </c>
      <c r="G112" s="14" t="s">
        <v>662</v>
      </c>
      <c r="H112" s="14">
        <v>0</v>
      </c>
      <c r="I112" s="14" t="s">
        <v>618</v>
      </c>
      <c r="J112" s="14">
        <v>1.62</v>
      </c>
      <c r="K112" s="14">
        <v>2</v>
      </c>
      <c r="L112" s="14">
        <v>5</v>
      </c>
      <c r="M112" s="14">
        <v>3</v>
      </c>
      <c r="N112" s="14" t="s">
        <v>845</v>
      </c>
      <c r="O112">
        <v>1.62</v>
      </c>
      <c r="P112">
        <v>1.62</v>
      </c>
      <c r="Q112">
        <v>1.62</v>
      </c>
      <c r="R112">
        <v>1.62</v>
      </c>
      <c r="S112">
        <v>1.62</v>
      </c>
      <c r="T112" s="14"/>
      <c r="U112" s="14" t="str">
        <f t="shared" si="2"/>
        <v>ok</v>
      </c>
    </row>
    <row r="113" spans="1:21" x14ac:dyDescent="0.25">
      <c r="A113" t="s">
        <v>1001</v>
      </c>
      <c r="B113" t="str">
        <f t="shared" si="3"/>
        <v>RSVL5_PM</v>
      </c>
      <c r="C113" t="s">
        <v>9</v>
      </c>
      <c r="D113" t="s">
        <v>242</v>
      </c>
      <c r="E113" s="14" t="s">
        <v>846</v>
      </c>
      <c r="F113" s="14" t="s">
        <v>530</v>
      </c>
      <c r="G113" s="14" t="s">
        <v>662</v>
      </c>
      <c r="H113" s="14">
        <v>0</v>
      </c>
      <c r="I113" s="14" t="s">
        <v>618</v>
      </c>
      <c r="J113" s="14">
        <v>2.0099999999999998</v>
      </c>
      <c r="K113" s="14">
        <v>2</v>
      </c>
      <c r="L113" s="14">
        <v>5</v>
      </c>
      <c r="M113" s="14">
        <v>3</v>
      </c>
      <c r="N113" s="14" t="s">
        <v>845</v>
      </c>
      <c r="O113">
        <v>2.0099999999999998</v>
      </c>
      <c r="P113">
        <v>2.0099999999999998</v>
      </c>
      <c r="Q113">
        <v>2.0099999999999998</v>
      </c>
      <c r="R113">
        <v>2.0099999999999998</v>
      </c>
      <c r="S113">
        <v>2.0099999999999998</v>
      </c>
      <c r="T113" s="14"/>
      <c r="U113" s="14" t="str">
        <f t="shared" si="2"/>
        <v>ok</v>
      </c>
    </row>
    <row r="114" spans="1:21" x14ac:dyDescent="0.25">
      <c r="A114" t="s">
        <v>1002</v>
      </c>
      <c r="B114" t="str">
        <f t="shared" si="3"/>
        <v>RSVL6M</v>
      </c>
      <c r="C114" t="s">
        <v>9</v>
      </c>
      <c r="D114" t="s">
        <v>169</v>
      </c>
      <c r="E114" s="14" t="s">
        <v>846</v>
      </c>
      <c r="F114" s="14" t="s">
        <v>531</v>
      </c>
      <c r="G114" s="14" t="s">
        <v>663</v>
      </c>
      <c r="H114" s="14">
        <v>0</v>
      </c>
      <c r="I114" s="14" t="s">
        <v>618</v>
      </c>
      <c r="J114" s="14">
        <v>1.62</v>
      </c>
      <c r="K114" s="14">
        <v>2</v>
      </c>
      <c r="L114" s="14">
        <v>5</v>
      </c>
      <c r="M114" s="14">
        <v>3</v>
      </c>
      <c r="N114" s="14" t="s">
        <v>845</v>
      </c>
      <c r="O114">
        <v>1.62</v>
      </c>
      <c r="P114">
        <v>1.62</v>
      </c>
      <c r="Q114">
        <v>1.62</v>
      </c>
      <c r="R114">
        <v>1.62</v>
      </c>
      <c r="S114">
        <v>1.62</v>
      </c>
      <c r="T114" s="14"/>
      <c r="U114" s="14" t="str">
        <f t="shared" si="2"/>
        <v>ok</v>
      </c>
    </row>
    <row r="115" spans="1:21" x14ac:dyDescent="0.25">
      <c r="A115" t="s">
        <v>1003</v>
      </c>
      <c r="B115" t="str">
        <f t="shared" si="3"/>
        <v>RSVL6_PM</v>
      </c>
      <c r="C115" t="s">
        <v>9</v>
      </c>
      <c r="D115" t="s">
        <v>243</v>
      </c>
      <c r="E115" s="14" t="s">
        <v>846</v>
      </c>
      <c r="F115" s="14" t="s">
        <v>532</v>
      </c>
      <c r="G115" s="14" t="s">
        <v>663</v>
      </c>
      <c r="H115" s="14">
        <v>0</v>
      </c>
      <c r="I115" s="14" t="s">
        <v>618</v>
      </c>
      <c r="J115" s="14">
        <v>2.0099999999999998</v>
      </c>
      <c r="K115" s="14">
        <v>2</v>
      </c>
      <c r="L115" s="14">
        <v>5</v>
      </c>
      <c r="M115" s="14">
        <v>3</v>
      </c>
      <c r="N115" s="14" t="s">
        <v>845</v>
      </c>
      <c r="O115">
        <v>2.0099999999999998</v>
      </c>
      <c r="P115">
        <v>2.0099999999999998</v>
      </c>
      <c r="Q115">
        <v>2.0099999999999998</v>
      </c>
      <c r="R115">
        <v>2.0099999999999998</v>
      </c>
      <c r="S115">
        <v>2.0099999999999998</v>
      </c>
      <c r="T115" s="14"/>
      <c r="U115" s="14" t="str">
        <f t="shared" si="2"/>
        <v>ok</v>
      </c>
    </row>
    <row r="116" spans="1:21" x14ac:dyDescent="0.25">
      <c r="A116" t="s">
        <v>1004</v>
      </c>
      <c r="B116" t="str">
        <f t="shared" si="3"/>
        <v>RSVL7M</v>
      </c>
      <c r="C116" t="s">
        <v>9</v>
      </c>
      <c r="D116" t="s">
        <v>170</v>
      </c>
      <c r="E116" s="14" t="s">
        <v>846</v>
      </c>
      <c r="F116" s="14" t="s">
        <v>533</v>
      </c>
      <c r="G116" s="14" t="s">
        <v>664</v>
      </c>
      <c r="H116" s="14">
        <v>0</v>
      </c>
      <c r="I116" s="14" t="s">
        <v>618</v>
      </c>
      <c r="J116" s="14">
        <v>1.62</v>
      </c>
      <c r="K116" s="14">
        <v>2</v>
      </c>
      <c r="L116" s="14">
        <v>5</v>
      </c>
      <c r="M116" s="14">
        <v>3</v>
      </c>
      <c r="N116" s="14" t="s">
        <v>845</v>
      </c>
      <c r="O116">
        <v>1.62</v>
      </c>
      <c r="P116">
        <v>1.62</v>
      </c>
      <c r="Q116">
        <v>1.62</v>
      </c>
      <c r="R116">
        <v>1.62</v>
      </c>
      <c r="S116">
        <v>1.62</v>
      </c>
      <c r="T116" s="14"/>
      <c r="U116" s="14" t="str">
        <f t="shared" si="2"/>
        <v>ok</v>
      </c>
    </row>
    <row r="117" spans="1:21" x14ac:dyDescent="0.25">
      <c r="A117" t="s">
        <v>1005</v>
      </c>
      <c r="B117" t="str">
        <f t="shared" si="3"/>
        <v>RSVL7_PM</v>
      </c>
      <c r="C117" t="s">
        <v>9</v>
      </c>
      <c r="D117" t="s">
        <v>244</v>
      </c>
      <c r="E117" s="14" t="s">
        <v>846</v>
      </c>
      <c r="F117" s="14" t="s">
        <v>534</v>
      </c>
      <c r="G117" s="14" t="s">
        <v>664</v>
      </c>
      <c r="H117" s="14">
        <v>0</v>
      </c>
      <c r="I117" s="14" t="s">
        <v>618</v>
      </c>
      <c r="J117" s="14">
        <v>1.62</v>
      </c>
      <c r="K117" s="14">
        <v>2</v>
      </c>
      <c r="L117" s="14">
        <v>5</v>
      </c>
      <c r="M117" s="14">
        <v>3</v>
      </c>
      <c r="N117" s="14" t="s">
        <v>845</v>
      </c>
      <c r="O117">
        <v>2.0099999999999998</v>
      </c>
      <c r="P117">
        <v>2.0099999999999998</v>
      </c>
      <c r="Q117">
        <v>2.0099999999999998</v>
      </c>
      <c r="R117">
        <v>2.0099999999999998</v>
      </c>
      <c r="S117">
        <v>2.0099999999999998</v>
      </c>
      <c r="T117" s="14"/>
      <c r="U117" s="14" t="str">
        <f t="shared" si="2"/>
        <v>CHECK</v>
      </c>
    </row>
    <row r="118" spans="1:21" x14ac:dyDescent="0.25">
      <c r="A118" t="s">
        <v>1006</v>
      </c>
      <c r="B118" t="str">
        <f t="shared" si="3"/>
        <v>RSVL8M</v>
      </c>
      <c r="C118" t="s">
        <v>9</v>
      </c>
      <c r="D118" t="s">
        <v>171</v>
      </c>
      <c r="E118" s="14" t="s">
        <v>846</v>
      </c>
      <c r="F118" s="5" t="s">
        <v>535</v>
      </c>
      <c r="G118" t="s">
        <v>665</v>
      </c>
      <c r="H118" s="14">
        <v>0</v>
      </c>
      <c r="I118" s="14" t="s">
        <v>618</v>
      </c>
      <c r="J118" s="14">
        <v>1.62</v>
      </c>
      <c r="K118" s="14">
        <v>2</v>
      </c>
      <c r="L118" s="14">
        <v>5</v>
      </c>
      <c r="M118" s="14">
        <v>3</v>
      </c>
      <c r="N118" s="14" t="s">
        <v>845</v>
      </c>
      <c r="O118">
        <v>1.62</v>
      </c>
      <c r="P118">
        <v>1.62</v>
      </c>
      <c r="Q118">
        <v>1.62</v>
      </c>
      <c r="R118">
        <v>1.62</v>
      </c>
      <c r="S118">
        <v>1.62</v>
      </c>
      <c r="T118" s="14"/>
      <c r="U118" s="14" t="str">
        <f t="shared" si="2"/>
        <v>ok</v>
      </c>
    </row>
    <row r="119" spans="1:21" x14ac:dyDescent="0.25">
      <c r="A119" t="s">
        <v>1007</v>
      </c>
      <c r="B119" t="str">
        <f t="shared" si="3"/>
        <v>RSVL8_PM</v>
      </c>
      <c r="C119" t="s">
        <v>9</v>
      </c>
      <c r="D119" t="s">
        <v>245</v>
      </c>
      <c r="E119" s="14" t="s">
        <v>846</v>
      </c>
      <c r="F119" s="5" t="s">
        <v>536</v>
      </c>
      <c r="G119" t="s">
        <v>665</v>
      </c>
      <c r="H119" s="14">
        <v>0</v>
      </c>
      <c r="I119" s="14" t="s">
        <v>618</v>
      </c>
      <c r="J119" s="14">
        <v>2.0099999999999998</v>
      </c>
      <c r="K119" s="14">
        <v>2</v>
      </c>
      <c r="L119" s="14">
        <v>5</v>
      </c>
      <c r="M119" s="14">
        <v>3</v>
      </c>
      <c r="N119" s="14" t="s">
        <v>845</v>
      </c>
      <c r="O119">
        <v>2.0099999999999998</v>
      </c>
      <c r="P119">
        <v>2.0099999999999998</v>
      </c>
      <c r="Q119">
        <v>2.0099999999999998</v>
      </c>
      <c r="R119">
        <v>2.0099999999999998</v>
      </c>
      <c r="S119">
        <v>2.0099999999999998</v>
      </c>
      <c r="T119" s="14"/>
      <c r="U119" s="14" t="str">
        <f t="shared" si="2"/>
        <v>ok</v>
      </c>
    </row>
    <row r="120" spans="1:21" x14ac:dyDescent="0.25">
      <c r="A120" t="s">
        <v>1008</v>
      </c>
      <c r="B120" t="str">
        <f t="shared" si="3"/>
        <v>RSVL9M</v>
      </c>
      <c r="C120" t="s">
        <v>9</v>
      </c>
      <c r="D120" t="s">
        <v>172</v>
      </c>
      <c r="E120" s="14" t="s">
        <v>13</v>
      </c>
      <c r="F120" s="14" t="s">
        <v>13</v>
      </c>
      <c r="G120" s="14" t="s">
        <v>13</v>
      </c>
      <c r="H120" s="14" t="s">
        <v>13</v>
      </c>
      <c r="I120" s="14" t="s">
        <v>618</v>
      </c>
      <c r="J120" s="14">
        <v>2.0099999999999998</v>
      </c>
      <c r="K120" s="14">
        <v>2</v>
      </c>
      <c r="L120" s="14">
        <v>5</v>
      </c>
      <c r="M120" s="14">
        <v>3</v>
      </c>
      <c r="N120" s="14" t="s">
        <v>845</v>
      </c>
      <c r="O120">
        <v>2.0099999999999998</v>
      </c>
      <c r="P120">
        <v>2.0099999999999998</v>
      </c>
      <c r="Q120">
        <v>2.0099999999999998</v>
      </c>
      <c r="R120">
        <v>2.0099999999999998</v>
      </c>
      <c r="S120">
        <v>2.0099999999999998</v>
      </c>
      <c r="T120" s="14"/>
      <c r="U120" s="14" t="str">
        <f t="shared" si="2"/>
        <v>ok</v>
      </c>
    </row>
    <row r="121" spans="1:21" x14ac:dyDescent="0.25">
      <c r="A121" t="s">
        <v>1009</v>
      </c>
      <c r="B121" t="str">
        <f t="shared" si="3"/>
        <v>RSVL9_PM</v>
      </c>
      <c r="C121" t="s">
        <v>9</v>
      </c>
      <c r="D121" t="s">
        <v>246</v>
      </c>
      <c r="E121" s="14" t="s">
        <v>13</v>
      </c>
      <c r="F121" s="14" t="s">
        <v>13</v>
      </c>
      <c r="G121" s="14" t="s">
        <v>13</v>
      </c>
      <c r="H121" s="14" t="s">
        <v>13</v>
      </c>
      <c r="I121" s="14" t="s">
        <v>618</v>
      </c>
      <c r="J121" s="14">
        <v>2.0099999999999998</v>
      </c>
      <c r="K121" s="14">
        <v>2</v>
      </c>
      <c r="L121" s="14">
        <v>5</v>
      </c>
      <c r="M121" s="14">
        <v>3</v>
      </c>
      <c r="N121" s="14" t="s">
        <v>845</v>
      </c>
      <c r="O121">
        <v>2.0099999999999998</v>
      </c>
      <c r="P121">
        <v>2.0099999999999998</v>
      </c>
      <c r="Q121">
        <v>2.0099999999999998</v>
      </c>
      <c r="R121">
        <v>2.0099999999999998</v>
      </c>
      <c r="S121">
        <v>2.0099999999999998</v>
      </c>
      <c r="T121" s="14"/>
      <c r="U121" s="14" t="str">
        <f t="shared" si="2"/>
        <v>ok</v>
      </c>
    </row>
    <row r="122" spans="1:21" x14ac:dyDescent="0.25">
      <c r="A122" t="s">
        <v>1010</v>
      </c>
      <c r="B122" t="str">
        <f t="shared" si="3"/>
        <v>RSVLA</v>
      </c>
      <c r="C122" t="s">
        <v>9</v>
      </c>
      <c r="D122" t="s">
        <v>173</v>
      </c>
      <c r="E122" s="14" t="s">
        <v>845</v>
      </c>
      <c r="F122" s="14" t="s">
        <v>271</v>
      </c>
      <c r="G122" s="14" t="s">
        <v>278</v>
      </c>
      <c r="H122" s="14">
        <v>1</v>
      </c>
      <c r="I122" s="14" t="s">
        <v>618</v>
      </c>
      <c r="J122" s="14">
        <v>2.0099999999999998</v>
      </c>
      <c r="K122" s="14">
        <v>3</v>
      </c>
      <c r="L122" s="14">
        <v>6</v>
      </c>
      <c r="M122" s="14">
        <v>5</v>
      </c>
      <c r="N122" s="14" t="s">
        <v>846</v>
      </c>
      <c r="O122">
        <v>2.0099999999999998</v>
      </c>
      <c r="P122">
        <v>2.0099999999999998</v>
      </c>
      <c r="Q122">
        <v>2.0099999999999998</v>
      </c>
      <c r="R122">
        <v>2.0099999999999998</v>
      </c>
      <c r="S122">
        <v>2.0099999999999998</v>
      </c>
      <c r="T122" s="14"/>
      <c r="U122" s="14" t="str">
        <f t="shared" si="2"/>
        <v>ok</v>
      </c>
    </row>
    <row r="123" spans="1:21" x14ac:dyDescent="0.25">
      <c r="A123" t="s">
        <v>1011</v>
      </c>
      <c r="B123" t="str">
        <f t="shared" si="3"/>
        <v>RSVLB</v>
      </c>
      <c r="C123" t="s">
        <v>9</v>
      </c>
      <c r="D123" t="s">
        <v>174</v>
      </c>
      <c r="E123" s="14" t="s">
        <v>845</v>
      </c>
      <c r="F123" s="14" t="s">
        <v>271</v>
      </c>
      <c r="G123" s="14" t="s">
        <v>278</v>
      </c>
      <c r="H123" s="14">
        <v>1</v>
      </c>
      <c r="I123" s="14" t="s">
        <v>618</v>
      </c>
      <c r="J123" s="14">
        <v>2.0099999999999998</v>
      </c>
      <c r="K123" s="14">
        <v>3</v>
      </c>
      <c r="L123" s="14">
        <v>6</v>
      </c>
      <c r="M123" s="14">
        <v>5</v>
      </c>
      <c r="N123" s="14" t="s">
        <v>846</v>
      </c>
      <c r="O123">
        <v>2.0099999999999998</v>
      </c>
      <c r="P123">
        <v>2.0099999999999998</v>
      </c>
      <c r="Q123">
        <v>2.0099999999999998</v>
      </c>
      <c r="R123">
        <v>2.0099999999999998</v>
      </c>
      <c r="S123">
        <v>2.0099999999999998</v>
      </c>
      <c r="T123" s="14"/>
      <c r="U123" s="14" t="str">
        <f t="shared" si="2"/>
        <v>ok</v>
      </c>
    </row>
    <row r="124" spans="1:21" x14ac:dyDescent="0.25">
      <c r="A124" t="s">
        <v>1012</v>
      </c>
      <c r="B124" t="str">
        <f t="shared" si="3"/>
        <v>RSVLC</v>
      </c>
      <c r="C124" t="s">
        <v>9</v>
      </c>
      <c r="D124" t="s">
        <v>175</v>
      </c>
      <c r="E124" s="14" t="s">
        <v>846</v>
      </c>
      <c r="F124" s="14" t="s">
        <v>272</v>
      </c>
      <c r="G124" s="14" t="s">
        <v>666</v>
      </c>
      <c r="H124" s="14">
        <v>0</v>
      </c>
      <c r="I124" s="14" t="s">
        <v>618</v>
      </c>
      <c r="J124" s="14">
        <v>2.0099999999999998</v>
      </c>
      <c r="K124" s="14">
        <v>3</v>
      </c>
      <c r="L124" s="14">
        <v>6</v>
      </c>
      <c r="M124" s="14">
        <v>5</v>
      </c>
      <c r="N124" s="14" t="s">
        <v>846</v>
      </c>
      <c r="O124">
        <v>2.0099999999999998</v>
      </c>
      <c r="P124">
        <v>2.0099999999999998</v>
      </c>
      <c r="Q124">
        <v>2.0099999999999998</v>
      </c>
      <c r="R124">
        <v>2.0099999999999998</v>
      </c>
      <c r="S124">
        <v>2.0099999999999998</v>
      </c>
      <c r="T124" s="14"/>
      <c r="U124" s="14" t="str">
        <f t="shared" si="2"/>
        <v>ok</v>
      </c>
    </row>
    <row r="125" spans="1:21" x14ac:dyDescent="0.25">
      <c r="A125" s="14" t="s">
        <v>13</v>
      </c>
      <c r="B125" t="str">
        <f t="shared" si="3"/>
        <v>na</v>
      </c>
      <c r="C125" s="14" t="s">
        <v>13</v>
      </c>
      <c r="D125" s="14" t="s">
        <v>13</v>
      </c>
      <c r="E125" s="14" t="s">
        <v>845</v>
      </c>
      <c r="F125" s="14" t="s">
        <v>276</v>
      </c>
      <c r="G125" s="14" t="s">
        <v>279</v>
      </c>
      <c r="H125" s="14" t="s">
        <v>13</v>
      </c>
      <c r="I125" s="14" t="s">
        <v>13</v>
      </c>
      <c r="J125" s="14">
        <v>2.0099999999999998</v>
      </c>
      <c r="K125" s="14" t="s">
        <v>13</v>
      </c>
      <c r="L125" s="14" t="s">
        <v>13</v>
      </c>
      <c r="M125" s="14">
        <v>5</v>
      </c>
      <c r="N125" s="14" t="s">
        <v>846</v>
      </c>
      <c r="O125">
        <v>2.0099999999999998</v>
      </c>
      <c r="P125">
        <v>2.0099999999999998</v>
      </c>
      <c r="Q125">
        <v>2.0099999999999998</v>
      </c>
      <c r="R125">
        <v>2.0099999999999998</v>
      </c>
      <c r="S125">
        <v>2.0099999999999998</v>
      </c>
      <c r="T125" s="14"/>
      <c r="U125" s="14" t="str">
        <f t="shared" si="2"/>
        <v>ok</v>
      </c>
    </row>
    <row r="126" spans="1:21" x14ac:dyDescent="0.25">
      <c r="A126" t="s">
        <v>1013</v>
      </c>
      <c r="B126" t="str">
        <f t="shared" si="3"/>
        <v>RSVLD</v>
      </c>
      <c r="C126" t="s">
        <v>9</v>
      </c>
      <c r="D126" t="s">
        <v>176</v>
      </c>
      <c r="E126" s="14" t="s">
        <v>13</v>
      </c>
      <c r="F126" s="14" t="s">
        <v>13</v>
      </c>
      <c r="G126" s="14" t="s">
        <v>13</v>
      </c>
      <c r="H126" s="14" t="s">
        <v>13</v>
      </c>
      <c r="I126" s="14" t="s">
        <v>618</v>
      </c>
      <c r="J126" s="14">
        <v>2.0099999999999998</v>
      </c>
      <c r="K126" s="14">
        <v>3</v>
      </c>
      <c r="L126" s="14">
        <v>6</v>
      </c>
      <c r="M126" s="14">
        <v>5</v>
      </c>
      <c r="N126" s="14" t="s">
        <v>846</v>
      </c>
      <c r="O126">
        <v>2.0099999999999998</v>
      </c>
      <c r="P126">
        <v>2.0099999999999998</v>
      </c>
      <c r="Q126">
        <v>2.0099999999999998</v>
      </c>
      <c r="R126">
        <v>2.0099999999999998</v>
      </c>
      <c r="S126">
        <v>2.0099999999999998</v>
      </c>
      <c r="T126" s="14"/>
      <c r="U126" s="14" t="str">
        <f t="shared" si="2"/>
        <v>ok</v>
      </c>
    </row>
    <row r="127" spans="1:21" x14ac:dyDescent="0.25">
      <c r="A127" s="14" t="s">
        <v>13</v>
      </c>
      <c r="B127" t="str">
        <f t="shared" si="3"/>
        <v>na</v>
      </c>
      <c r="C127" t="s">
        <v>9</v>
      </c>
      <c r="D127" s="14" t="s">
        <v>13</v>
      </c>
      <c r="E127" s="14" t="s">
        <v>845</v>
      </c>
      <c r="F127" s="14" t="s">
        <v>277</v>
      </c>
      <c r="G127" s="14" t="s">
        <v>280</v>
      </c>
      <c r="H127" s="14" t="s">
        <v>13</v>
      </c>
      <c r="I127" s="14" t="s">
        <v>13</v>
      </c>
      <c r="J127" s="14">
        <v>2.0099999999999998</v>
      </c>
      <c r="K127" s="14">
        <v>3</v>
      </c>
      <c r="L127" s="14">
        <v>6</v>
      </c>
      <c r="M127" s="14">
        <v>5</v>
      </c>
      <c r="N127" s="14" t="s">
        <v>846</v>
      </c>
      <c r="O127">
        <v>2.0099999999999998</v>
      </c>
      <c r="P127">
        <v>2.0099999999999998</v>
      </c>
      <c r="Q127">
        <v>2.0099999999999998</v>
      </c>
      <c r="R127">
        <v>2.0099999999999998</v>
      </c>
      <c r="S127">
        <v>2.0099999999999998</v>
      </c>
      <c r="T127" s="14"/>
      <c r="U127" s="14" t="str">
        <f t="shared" si="2"/>
        <v>ok</v>
      </c>
    </row>
    <row r="128" spans="1:21" x14ac:dyDescent="0.25">
      <c r="A128" t="s">
        <v>1014</v>
      </c>
      <c r="B128" t="str">
        <f t="shared" si="3"/>
        <v>RSVLE</v>
      </c>
      <c r="C128" t="s">
        <v>9</v>
      </c>
      <c r="D128" t="s">
        <v>177</v>
      </c>
      <c r="E128" s="14" t="s">
        <v>846</v>
      </c>
      <c r="F128" s="14" t="s">
        <v>273</v>
      </c>
      <c r="G128" s="14" t="s">
        <v>667</v>
      </c>
      <c r="H128" s="14">
        <v>0</v>
      </c>
      <c r="I128" s="14" t="s">
        <v>618</v>
      </c>
      <c r="J128" s="14">
        <v>2.0099999999999998</v>
      </c>
      <c r="K128" s="14">
        <v>3</v>
      </c>
      <c r="L128" s="14">
        <v>6</v>
      </c>
      <c r="M128" s="14">
        <v>5</v>
      </c>
      <c r="N128" s="14" t="s">
        <v>846</v>
      </c>
      <c r="O128">
        <v>2.0099999999999998</v>
      </c>
      <c r="P128">
        <v>2.0099999999999998</v>
      </c>
      <c r="Q128">
        <v>2.0099999999999998</v>
      </c>
      <c r="R128">
        <v>2.0099999999999998</v>
      </c>
      <c r="S128">
        <v>2.0099999999999998</v>
      </c>
      <c r="T128" s="14"/>
      <c r="U128" s="14" t="str">
        <f t="shared" si="2"/>
        <v>ok</v>
      </c>
    </row>
    <row r="129" spans="1:21" x14ac:dyDescent="0.25">
      <c r="A129" t="s">
        <v>1015</v>
      </c>
      <c r="B129" t="str">
        <f t="shared" si="3"/>
        <v>RSVLF</v>
      </c>
      <c r="C129" t="s">
        <v>9</v>
      </c>
      <c r="D129" t="s">
        <v>178</v>
      </c>
      <c r="E129" s="14" t="s">
        <v>846</v>
      </c>
      <c r="F129" s="14" t="s">
        <v>274</v>
      </c>
      <c r="G129" s="14" t="s">
        <v>668</v>
      </c>
      <c r="H129" s="14">
        <v>0</v>
      </c>
      <c r="I129" s="14" t="s">
        <v>618</v>
      </c>
      <c r="J129" s="14">
        <v>2.0099999999999998</v>
      </c>
      <c r="K129" s="14">
        <v>3</v>
      </c>
      <c r="L129" s="14">
        <v>6</v>
      </c>
      <c r="M129" s="14">
        <v>5</v>
      </c>
      <c r="N129" s="14" t="s">
        <v>846</v>
      </c>
      <c r="O129">
        <v>2.0099999999999998</v>
      </c>
      <c r="P129">
        <v>2.0099999999999998</v>
      </c>
      <c r="Q129">
        <v>2.0099999999999998</v>
      </c>
      <c r="R129">
        <v>2.0099999999999998</v>
      </c>
      <c r="S129">
        <v>2.0099999999999998</v>
      </c>
      <c r="T129" s="14"/>
      <c r="U129" s="14" t="str">
        <f t="shared" si="2"/>
        <v>ok</v>
      </c>
    </row>
    <row r="130" spans="1:21" x14ac:dyDescent="0.25">
      <c r="A130" t="s">
        <v>1016</v>
      </c>
      <c r="B130" t="str">
        <f t="shared" si="3"/>
        <v>RSVLG</v>
      </c>
      <c r="C130" t="s">
        <v>9</v>
      </c>
      <c r="D130" t="s">
        <v>179</v>
      </c>
      <c r="E130" s="14" t="s">
        <v>846</v>
      </c>
      <c r="F130" s="14" t="s">
        <v>275</v>
      </c>
      <c r="G130" s="14" t="s">
        <v>669</v>
      </c>
      <c r="H130" s="14">
        <v>0</v>
      </c>
      <c r="I130" s="14" t="s">
        <v>618</v>
      </c>
      <c r="J130" s="14">
        <v>2.0099999999999998</v>
      </c>
      <c r="K130" s="14">
        <v>3</v>
      </c>
      <c r="L130" s="14">
        <v>6</v>
      </c>
      <c r="M130" s="14">
        <v>5</v>
      </c>
      <c r="N130" s="14" t="s">
        <v>846</v>
      </c>
      <c r="O130">
        <v>2.0099999999999998</v>
      </c>
      <c r="P130">
        <v>2.0099999999999998</v>
      </c>
      <c r="Q130">
        <v>2.0099999999999998</v>
      </c>
      <c r="R130">
        <v>2.0099999999999998</v>
      </c>
      <c r="S130">
        <v>2.0099999999999998</v>
      </c>
      <c r="T130" s="14"/>
      <c r="U130" s="14" t="str">
        <f t="shared" ref="U130:U193" si="4">IF(OR(J130&gt;MAX(O130:S130),J130&lt;MIN(O130:S130)),"CHECK","ok")</f>
        <v>ok</v>
      </c>
    </row>
    <row r="131" spans="1:21" x14ac:dyDescent="0.25">
      <c r="A131" s="14" t="s">
        <v>13</v>
      </c>
      <c r="B131" t="str">
        <f t="shared" si="3"/>
        <v>na</v>
      </c>
      <c r="C131" s="14" t="s">
        <v>13</v>
      </c>
      <c r="D131" s="14" t="s">
        <v>13</v>
      </c>
      <c r="E131" s="14" t="s">
        <v>846</v>
      </c>
      <c r="F131" s="8" t="s">
        <v>541</v>
      </c>
      <c r="G131" s="14" t="s">
        <v>1205</v>
      </c>
      <c r="H131" s="14" t="s">
        <v>13</v>
      </c>
      <c r="I131" s="14" t="s">
        <v>13</v>
      </c>
      <c r="J131" s="14">
        <v>2.0099999999999998</v>
      </c>
      <c r="K131" s="14">
        <v>3</v>
      </c>
      <c r="L131" s="14">
        <v>6</v>
      </c>
      <c r="M131" s="14">
        <v>5</v>
      </c>
      <c r="N131" s="14" t="s">
        <v>846</v>
      </c>
      <c r="O131">
        <v>2.0099999999999998</v>
      </c>
      <c r="P131">
        <v>2.0099999999999998</v>
      </c>
      <c r="Q131">
        <v>2.0099999999999998</v>
      </c>
      <c r="R131">
        <v>2.0099999999999998</v>
      </c>
      <c r="S131">
        <v>2.0099999999999998</v>
      </c>
      <c r="T131" s="14"/>
      <c r="U131" s="14" t="str">
        <f t="shared" si="4"/>
        <v>ok</v>
      </c>
    </row>
    <row r="132" spans="1:21" x14ac:dyDescent="0.25">
      <c r="A132" t="s">
        <v>13</v>
      </c>
      <c r="B132" t="str">
        <f t="shared" ref="B132:B195" si="5">SUBSTITUTE(SUBSTITUTE(A132,"_A",""),"_B","")</f>
        <v>na</v>
      </c>
      <c r="C132" t="s">
        <v>13</v>
      </c>
      <c r="D132" t="s">
        <v>13</v>
      </c>
      <c r="E132" s="14" t="s">
        <v>846</v>
      </c>
      <c r="F132" s="8" t="s">
        <v>542</v>
      </c>
      <c r="G132" s="14" t="s">
        <v>1205</v>
      </c>
      <c r="H132" s="14" t="s">
        <v>13</v>
      </c>
      <c r="I132" s="14" t="s">
        <v>13</v>
      </c>
      <c r="J132" s="14">
        <v>2.0099999999999998</v>
      </c>
      <c r="K132" s="14">
        <v>3</v>
      </c>
      <c r="L132" s="14">
        <v>6</v>
      </c>
      <c r="M132" s="14">
        <v>5</v>
      </c>
      <c r="N132" s="14" t="s">
        <v>846</v>
      </c>
      <c r="O132">
        <v>2.0099999999999998</v>
      </c>
      <c r="P132">
        <v>2.0099999999999998</v>
      </c>
      <c r="Q132">
        <v>2.0099999999999998</v>
      </c>
      <c r="R132">
        <v>2.0099999999999998</v>
      </c>
      <c r="S132">
        <v>2.0099999999999998</v>
      </c>
      <c r="T132" s="14"/>
      <c r="U132" s="14" t="str">
        <f t="shared" si="4"/>
        <v>ok</v>
      </c>
    </row>
    <row r="133" spans="1:21" x14ac:dyDescent="0.25">
      <c r="A133" t="s">
        <v>1017</v>
      </c>
      <c r="B133" t="str">
        <f t="shared" si="5"/>
        <v>RSVLL</v>
      </c>
      <c r="C133" t="s">
        <v>9</v>
      </c>
      <c r="D133" t="s">
        <v>180</v>
      </c>
      <c r="E133" s="14" t="s">
        <v>846</v>
      </c>
      <c r="F133" s="14" t="s">
        <v>282</v>
      </c>
      <c r="G133" s="14" t="s">
        <v>670</v>
      </c>
      <c r="H133" s="14">
        <v>0</v>
      </c>
      <c r="I133" s="14" t="s">
        <v>618</v>
      </c>
      <c r="J133" s="14">
        <v>2.0099999999999998</v>
      </c>
      <c r="K133" s="14">
        <v>3</v>
      </c>
      <c r="L133" s="14">
        <v>6</v>
      </c>
      <c r="M133" s="14">
        <v>5</v>
      </c>
      <c r="N133" s="14" t="s">
        <v>846</v>
      </c>
      <c r="O133">
        <v>2.0099999999999998</v>
      </c>
      <c r="P133">
        <v>2.0099999999999998</v>
      </c>
      <c r="Q133">
        <v>2.0099999999999998</v>
      </c>
      <c r="R133">
        <v>2.0099999999999998</v>
      </c>
      <c r="S133">
        <v>2.0099999999999998</v>
      </c>
      <c r="T133" s="14"/>
      <c r="U133" s="14" t="str">
        <f t="shared" si="4"/>
        <v>ok</v>
      </c>
    </row>
    <row r="134" spans="1:21" x14ac:dyDescent="0.25">
      <c r="A134" s="9" t="s">
        <v>1018</v>
      </c>
      <c r="B134" t="str">
        <f t="shared" si="5"/>
        <v>RSVLM</v>
      </c>
      <c r="C134" s="9" t="s">
        <v>9</v>
      </c>
      <c r="D134" s="9" t="s">
        <v>181</v>
      </c>
      <c r="E134" s="9" t="s">
        <v>845</v>
      </c>
      <c r="F134" s="9" t="s">
        <v>283</v>
      </c>
      <c r="G134" s="9" t="s">
        <v>671</v>
      </c>
      <c r="H134" s="9">
        <v>0</v>
      </c>
      <c r="I134" s="9" t="s">
        <v>618</v>
      </c>
      <c r="J134" s="9">
        <v>2.0099999999999998</v>
      </c>
      <c r="K134" s="9">
        <v>3</v>
      </c>
      <c r="L134" s="9">
        <v>6</v>
      </c>
      <c r="M134" s="14">
        <v>5</v>
      </c>
      <c r="N134" s="9" t="s">
        <v>845</v>
      </c>
      <c r="O134">
        <v>2.0099999999999998</v>
      </c>
      <c r="P134">
        <v>2.0099999999999998</v>
      </c>
      <c r="Q134">
        <v>2.0099999999999998</v>
      </c>
      <c r="R134">
        <v>2.0099999999999998</v>
      </c>
      <c r="S134">
        <v>2.0099999999999998</v>
      </c>
      <c r="T134" s="14" t="s">
        <v>851</v>
      </c>
      <c r="U134" s="14" t="str">
        <f t="shared" si="4"/>
        <v>ok</v>
      </c>
    </row>
    <row r="135" spans="1:21" x14ac:dyDescent="0.25">
      <c r="A135" s="9" t="s">
        <v>1019</v>
      </c>
      <c r="B135" t="str">
        <f t="shared" si="5"/>
        <v>RSVLR</v>
      </c>
      <c r="C135" s="9" t="s">
        <v>9</v>
      </c>
      <c r="D135" s="9" t="s">
        <v>182</v>
      </c>
      <c r="E135" s="9" t="s">
        <v>846</v>
      </c>
      <c r="F135" s="9" t="s">
        <v>286</v>
      </c>
      <c r="G135" s="9" t="s">
        <v>672</v>
      </c>
      <c r="H135" s="9">
        <v>0</v>
      </c>
      <c r="I135" s="9" t="s">
        <v>618</v>
      </c>
      <c r="J135" s="9">
        <v>2.0099999999999998</v>
      </c>
      <c r="K135" s="9">
        <v>3</v>
      </c>
      <c r="L135" s="9">
        <v>6</v>
      </c>
      <c r="M135" s="14">
        <v>5</v>
      </c>
      <c r="N135" s="9" t="s">
        <v>845</v>
      </c>
      <c r="O135">
        <v>2.0099999999999998</v>
      </c>
      <c r="P135">
        <v>2.0099999999999998</v>
      </c>
      <c r="Q135">
        <v>2.0099999999999998</v>
      </c>
      <c r="R135">
        <v>2.0099999999999998</v>
      </c>
      <c r="S135">
        <v>2.0099999999999998</v>
      </c>
      <c r="T135" s="14"/>
      <c r="U135" s="14" t="str">
        <f t="shared" si="4"/>
        <v>ok</v>
      </c>
    </row>
    <row r="136" spans="1:21" x14ac:dyDescent="0.25">
      <c r="A136" t="s">
        <v>1020</v>
      </c>
      <c r="B136" t="str">
        <f t="shared" si="5"/>
        <v>RSVLS</v>
      </c>
      <c r="C136" t="s">
        <v>9</v>
      </c>
      <c r="D136" t="s">
        <v>183</v>
      </c>
      <c r="E136" s="14" t="s">
        <v>846</v>
      </c>
      <c r="F136" s="14" t="s">
        <v>545</v>
      </c>
      <c r="G136" s="14" t="s">
        <v>673</v>
      </c>
      <c r="H136" s="14">
        <v>1</v>
      </c>
      <c r="I136" s="14" t="s">
        <v>618</v>
      </c>
      <c r="J136" s="14">
        <v>2.0099999999999998</v>
      </c>
      <c r="K136" s="14">
        <v>3</v>
      </c>
      <c r="L136" s="14">
        <v>6</v>
      </c>
      <c r="M136" s="14">
        <v>5</v>
      </c>
      <c r="N136" s="14" t="s">
        <v>845</v>
      </c>
      <c r="O136">
        <v>2.0099999999999998</v>
      </c>
      <c r="P136">
        <v>2.0099999999999998</v>
      </c>
      <c r="Q136">
        <v>2.0099999999999998</v>
      </c>
      <c r="R136">
        <v>2.0099999999999998</v>
      </c>
      <c r="S136">
        <v>2.0099999999999998</v>
      </c>
      <c r="T136" s="14"/>
      <c r="U136" s="14" t="str">
        <f t="shared" si="4"/>
        <v>ok</v>
      </c>
    </row>
    <row r="137" spans="1:21" x14ac:dyDescent="0.25">
      <c r="A137" t="s">
        <v>1021</v>
      </c>
      <c r="B137" t="str">
        <f t="shared" si="5"/>
        <v>RSVLS</v>
      </c>
      <c r="C137" t="s">
        <v>9</v>
      </c>
      <c r="D137" t="s">
        <v>183</v>
      </c>
      <c r="E137" s="14" t="s">
        <v>846</v>
      </c>
      <c r="F137" s="14" t="s">
        <v>545</v>
      </c>
      <c r="G137" s="14" t="s">
        <v>673</v>
      </c>
      <c r="H137" s="14">
        <v>1</v>
      </c>
      <c r="I137" s="14" t="s">
        <v>618</v>
      </c>
      <c r="J137" s="14">
        <v>2.0099999999999998</v>
      </c>
      <c r="K137" s="14">
        <v>3</v>
      </c>
      <c r="L137" s="14">
        <v>6</v>
      </c>
      <c r="M137" s="14">
        <v>5</v>
      </c>
      <c r="N137" s="14" t="s">
        <v>845</v>
      </c>
      <c r="O137">
        <v>2.0099999999999998</v>
      </c>
      <c r="P137">
        <v>2.0099999999999998</v>
      </c>
      <c r="Q137">
        <v>2.0099999999999998</v>
      </c>
      <c r="R137">
        <v>2.0099999999999998</v>
      </c>
      <c r="S137">
        <v>2.0099999999999998</v>
      </c>
      <c r="T137" s="14"/>
      <c r="U137" s="14" t="str">
        <f t="shared" si="4"/>
        <v>ok</v>
      </c>
    </row>
    <row r="138" spans="1:21" x14ac:dyDescent="0.25">
      <c r="A138" s="14" t="s">
        <v>13</v>
      </c>
      <c r="B138" t="str">
        <f t="shared" si="5"/>
        <v>na</v>
      </c>
      <c r="C138" s="14" t="s">
        <v>13</v>
      </c>
      <c r="D138" s="14" t="s">
        <v>13</v>
      </c>
      <c r="E138" s="14" t="s">
        <v>846</v>
      </c>
      <c r="F138" s="14" t="s">
        <v>543</v>
      </c>
      <c r="G138" s="14" t="s">
        <v>287</v>
      </c>
      <c r="H138" s="14" t="s">
        <v>13</v>
      </c>
      <c r="I138" s="14" t="s">
        <v>13</v>
      </c>
      <c r="J138" s="14">
        <v>2.0099999999999998</v>
      </c>
      <c r="K138" s="14">
        <v>4</v>
      </c>
      <c r="L138" s="14">
        <v>6</v>
      </c>
      <c r="M138" s="14">
        <v>5</v>
      </c>
      <c r="N138" s="14" t="s">
        <v>846</v>
      </c>
      <c r="O138">
        <v>2.0099999999999998</v>
      </c>
      <c r="P138">
        <v>2.0099999999999998</v>
      </c>
      <c r="Q138">
        <v>2.0099999999999998</v>
      </c>
      <c r="R138">
        <v>2.0099999999999998</v>
      </c>
      <c r="S138">
        <v>2.0099999999999998</v>
      </c>
      <c r="T138" s="14"/>
      <c r="U138" s="14" t="str">
        <f t="shared" si="4"/>
        <v>ok</v>
      </c>
    </row>
    <row r="139" spans="1:21" x14ac:dyDescent="0.25">
      <c r="A139" s="14" t="s">
        <v>13</v>
      </c>
      <c r="B139" t="str">
        <f t="shared" si="5"/>
        <v>na</v>
      </c>
      <c r="C139" s="14" t="s">
        <v>13</v>
      </c>
      <c r="D139" s="14" t="s">
        <v>13</v>
      </c>
      <c r="E139" s="14" t="s">
        <v>846</v>
      </c>
      <c r="F139" s="14" t="s">
        <v>544</v>
      </c>
      <c r="G139" s="14" t="s">
        <v>287</v>
      </c>
      <c r="H139" s="14" t="s">
        <v>13</v>
      </c>
      <c r="I139" s="14" t="s">
        <v>13</v>
      </c>
      <c r="J139" s="14">
        <v>2.0099999999999998</v>
      </c>
      <c r="K139" s="14">
        <v>5</v>
      </c>
      <c r="L139" s="14">
        <v>6</v>
      </c>
      <c r="M139" s="14">
        <v>5</v>
      </c>
      <c r="N139" s="14" t="s">
        <v>846</v>
      </c>
      <c r="O139">
        <v>2.0099999999999998</v>
      </c>
      <c r="P139">
        <v>2.0099999999999998</v>
      </c>
      <c r="Q139">
        <v>2.0099999999999998</v>
      </c>
      <c r="R139">
        <v>2.0099999999999998</v>
      </c>
      <c r="S139">
        <v>2.0099999999999998</v>
      </c>
      <c r="T139" s="14"/>
      <c r="U139" s="14" t="str">
        <f t="shared" si="4"/>
        <v>ok</v>
      </c>
    </row>
    <row r="140" spans="1:21" x14ac:dyDescent="0.25">
      <c r="A140" s="14" t="s">
        <v>13</v>
      </c>
      <c r="B140" t="str">
        <f t="shared" si="5"/>
        <v>na</v>
      </c>
      <c r="C140" s="14" t="s">
        <v>13</v>
      </c>
      <c r="D140" s="14" t="s">
        <v>13</v>
      </c>
      <c r="E140" s="14" t="s">
        <v>846</v>
      </c>
      <c r="F140" s="8" t="s">
        <v>537</v>
      </c>
      <c r="G140" s="14" t="s">
        <v>1198</v>
      </c>
      <c r="H140" s="14" t="s">
        <v>13</v>
      </c>
      <c r="I140" s="14" t="s">
        <v>13</v>
      </c>
      <c r="J140" s="14">
        <v>2.0099999999999998</v>
      </c>
      <c r="K140" s="14" t="s">
        <v>13</v>
      </c>
      <c r="L140" s="14">
        <v>5</v>
      </c>
      <c r="M140" s="14">
        <v>3</v>
      </c>
      <c r="N140" s="14" t="s">
        <v>845</v>
      </c>
      <c r="O140">
        <v>2.0099999999999998</v>
      </c>
      <c r="P140">
        <v>2.0099999999999998</v>
      </c>
      <c r="Q140">
        <v>2.0099999999999998</v>
      </c>
      <c r="R140">
        <v>2.0099999999999998</v>
      </c>
      <c r="S140">
        <v>2.0099999999999998</v>
      </c>
      <c r="T140" s="14"/>
      <c r="U140" s="14" t="str">
        <f t="shared" si="4"/>
        <v>ok</v>
      </c>
    </row>
    <row r="141" spans="1:21" x14ac:dyDescent="0.25">
      <c r="A141" s="14" t="s">
        <v>13</v>
      </c>
      <c r="B141" t="str">
        <f t="shared" si="5"/>
        <v>na</v>
      </c>
      <c r="C141" s="14" t="s">
        <v>13</v>
      </c>
      <c r="D141" s="14" t="s">
        <v>13</v>
      </c>
      <c r="E141" s="14" t="s">
        <v>846</v>
      </c>
      <c r="F141" s="8" t="s">
        <v>538</v>
      </c>
      <c r="G141" s="14" t="s">
        <v>1198</v>
      </c>
      <c r="H141" s="14" t="s">
        <v>13</v>
      </c>
      <c r="I141" s="14" t="s">
        <v>13</v>
      </c>
      <c r="J141" s="14">
        <v>2.0099999999999998</v>
      </c>
      <c r="K141" s="14" t="s">
        <v>13</v>
      </c>
      <c r="L141" s="14">
        <v>5</v>
      </c>
      <c r="M141" s="14">
        <v>3</v>
      </c>
      <c r="N141" s="14" t="s">
        <v>845</v>
      </c>
      <c r="O141">
        <v>2.0099999999999998</v>
      </c>
      <c r="P141">
        <v>2.0099999999999998</v>
      </c>
      <c r="Q141">
        <v>2.0099999999999998</v>
      </c>
      <c r="R141">
        <v>2.0099999999999998</v>
      </c>
      <c r="S141">
        <v>2.0099999999999998</v>
      </c>
      <c r="T141" s="14"/>
      <c r="U141" s="14" t="str">
        <f t="shared" si="4"/>
        <v>ok</v>
      </c>
    </row>
    <row r="142" spans="1:21" x14ac:dyDescent="0.25">
      <c r="A142" t="s">
        <v>1022</v>
      </c>
      <c r="B142" t="str">
        <f t="shared" si="5"/>
        <v>SRTD103</v>
      </c>
      <c r="C142" t="s">
        <v>10</v>
      </c>
      <c r="D142" t="s">
        <v>138</v>
      </c>
      <c r="E142" s="14" t="s">
        <v>846</v>
      </c>
      <c r="F142" s="8" t="s">
        <v>461</v>
      </c>
      <c r="G142" s="14" t="s">
        <v>592</v>
      </c>
      <c r="H142" s="14">
        <v>0</v>
      </c>
      <c r="I142" s="14" t="s">
        <v>618</v>
      </c>
      <c r="J142" s="14">
        <v>2.0099999999999998</v>
      </c>
      <c r="K142" s="14">
        <v>3</v>
      </c>
      <c r="L142" s="14">
        <v>2</v>
      </c>
      <c r="M142" s="14">
        <v>5</v>
      </c>
      <c r="N142" s="14" t="s">
        <v>845</v>
      </c>
      <c r="O142">
        <v>2.0099999999999998</v>
      </c>
      <c r="P142">
        <v>2.0099999999999998</v>
      </c>
      <c r="Q142">
        <v>2.0099999999999998</v>
      </c>
      <c r="R142">
        <v>2.0099999999999998</v>
      </c>
      <c r="S142">
        <v>2.0099999999999998</v>
      </c>
      <c r="T142" s="14"/>
      <c r="U142" s="14" t="str">
        <f t="shared" si="4"/>
        <v>ok</v>
      </c>
    </row>
    <row r="143" spans="1:21" x14ac:dyDescent="0.25">
      <c r="A143" t="s">
        <v>1023</v>
      </c>
      <c r="B143" t="str">
        <f t="shared" si="5"/>
        <v>SRTD103</v>
      </c>
      <c r="C143" t="s">
        <v>10</v>
      </c>
      <c r="D143" t="s">
        <v>138</v>
      </c>
      <c r="E143" s="14" t="s">
        <v>846</v>
      </c>
      <c r="F143" s="8" t="s">
        <v>462</v>
      </c>
      <c r="G143" s="14" t="s">
        <v>592</v>
      </c>
      <c r="H143" s="14">
        <v>0</v>
      </c>
      <c r="I143" s="14" t="s">
        <v>618</v>
      </c>
      <c r="J143" s="14">
        <v>1.18</v>
      </c>
      <c r="K143" s="14">
        <v>3</v>
      </c>
      <c r="L143" s="14">
        <v>2</v>
      </c>
      <c r="M143" s="14">
        <v>5</v>
      </c>
      <c r="N143" s="14" t="s">
        <v>845</v>
      </c>
      <c r="O143">
        <v>1.18</v>
      </c>
      <c r="P143">
        <v>1.18</v>
      </c>
      <c r="Q143">
        <v>1.18</v>
      </c>
      <c r="R143">
        <v>1.18</v>
      </c>
      <c r="S143">
        <v>1.18</v>
      </c>
      <c r="T143" s="14"/>
      <c r="U143" s="14" t="str">
        <f t="shared" si="4"/>
        <v>ok</v>
      </c>
    </row>
    <row r="144" spans="1:21" x14ac:dyDescent="0.25">
      <c r="A144" t="s">
        <v>1024</v>
      </c>
      <c r="B144" t="str">
        <f t="shared" si="5"/>
        <v>SRTD109</v>
      </c>
      <c r="C144" t="s">
        <v>10</v>
      </c>
      <c r="D144" t="s">
        <v>139</v>
      </c>
      <c r="E144" s="14" t="s">
        <v>846</v>
      </c>
      <c r="F144" s="8" t="s">
        <v>469</v>
      </c>
      <c r="G144" s="14" t="s">
        <v>593</v>
      </c>
      <c r="H144" s="14">
        <v>0</v>
      </c>
      <c r="I144" s="14" t="s">
        <v>618</v>
      </c>
      <c r="J144" s="14">
        <v>2.0099999999999998</v>
      </c>
      <c r="K144" s="14">
        <v>2</v>
      </c>
      <c r="L144" s="14">
        <v>2</v>
      </c>
      <c r="M144" s="14">
        <v>5</v>
      </c>
      <c r="N144" s="14" t="s">
        <v>845</v>
      </c>
      <c r="O144">
        <v>2.0099999999999998</v>
      </c>
      <c r="P144">
        <v>2.0099999999999998</v>
      </c>
      <c r="Q144">
        <v>2.0099999999999998</v>
      </c>
      <c r="R144">
        <v>2.0099999999999998</v>
      </c>
      <c r="S144">
        <v>2.0099999999999998</v>
      </c>
      <c r="T144" s="14"/>
      <c r="U144" s="14" t="str">
        <f t="shared" si="4"/>
        <v>ok</v>
      </c>
    </row>
    <row r="145" spans="1:21" x14ac:dyDescent="0.25">
      <c r="A145" t="s">
        <v>1025</v>
      </c>
      <c r="B145" t="str">
        <f t="shared" si="5"/>
        <v>SRTD109</v>
      </c>
      <c r="C145" t="s">
        <v>10</v>
      </c>
      <c r="D145" t="s">
        <v>139</v>
      </c>
      <c r="E145" s="14" t="s">
        <v>846</v>
      </c>
      <c r="F145" s="8" t="s">
        <v>470</v>
      </c>
      <c r="G145" s="14" t="s">
        <v>593</v>
      </c>
      <c r="H145" s="14">
        <v>0</v>
      </c>
      <c r="I145" s="14" t="s">
        <v>618</v>
      </c>
      <c r="J145" s="14">
        <v>2.0099999999999998</v>
      </c>
      <c r="K145" s="14">
        <v>2</v>
      </c>
      <c r="L145" s="14">
        <v>2</v>
      </c>
      <c r="M145" s="14">
        <v>5</v>
      </c>
      <c r="N145" s="14" t="s">
        <v>845</v>
      </c>
      <c r="O145">
        <v>2.0099999999999998</v>
      </c>
      <c r="P145">
        <v>2.0099999999999998</v>
      </c>
      <c r="Q145">
        <v>2.0099999999999998</v>
      </c>
      <c r="R145">
        <v>2.0099999999999998</v>
      </c>
      <c r="S145">
        <v>2.0099999999999998</v>
      </c>
      <c r="T145" s="14"/>
      <c r="U145" s="14" t="str">
        <f t="shared" si="4"/>
        <v>ok</v>
      </c>
    </row>
    <row r="146" spans="1:21" x14ac:dyDescent="0.25">
      <c r="A146" t="s">
        <v>1026</v>
      </c>
      <c r="B146" t="str">
        <f t="shared" si="5"/>
        <v>SRTD11</v>
      </c>
      <c r="C146" t="s">
        <v>10</v>
      </c>
      <c r="D146" t="s">
        <v>99</v>
      </c>
      <c r="E146" s="14" t="s">
        <v>846</v>
      </c>
      <c r="F146" s="8" t="s">
        <v>423</v>
      </c>
      <c r="G146" s="14" t="s">
        <v>580</v>
      </c>
      <c r="H146" s="14">
        <v>0</v>
      </c>
      <c r="I146" s="14" t="s">
        <v>618</v>
      </c>
      <c r="J146" s="14">
        <v>2.0099999999999998</v>
      </c>
      <c r="K146" s="14">
        <v>3</v>
      </c>
      <c r="L146" s="14">
        <v>2</v>
      </c>
      <c r="M146" s="14">
        <v>5</v>
      </c>
      <c r="N146" s="14" t="s">
        <v>845</v>
      </c>
      <c r="O146">
        <v>2.0099999999999998</v>
      </c>
      <c r="P146">
        <v>2.0099999999999998</v>
      </c>
      <c r="Q146">
        <v>2.0099999999999998</v>
      </c>
      <c r="R146">
        <v>2.0099999999999998</v>
      </c>
      <c r="S146">
        <v>2.0099999999999998</v>
      </c>
      <c r="T146" s="14"/>
      <c r="U146" s="14" t="str">
        <f t="shared" si="4"/>
        <v>ok</v>
      </c>
    </row>
    <row r="147" spans="1:21" x14ac:dyDescent="0.25">
      <c r="A147" t="s">
        <v>1027</v>
      </c>
      <c r="B147" t="str">
        <f t="shared" si="5"/>
        <v>SRTD11</v>
      </c>
      <c r="C147" t="s">
        <v>10</v>
      </c>
      <c r="D147" t="s">
        <v>99</v>
      </c>
      <c r="E147" s="14" t="s">
        <v>846</v>
      </c>
      <c r="F147" s="8" t="s">
        <v>424</v>
      </c>
      <c r="G147" s="14" t="s">
        <v>580</v>
      </c>
      <c r="H147" s="14">
        <v>0</v>
      </c>
      <c r="I147" s="14" t="s">
        <v>618</v>
      </c>
      <c r="J147" s="14">
        <v>2.0099999999999998</v>
      </c>
      <c r="K147" s="14">
        <v>3</v>
      </c>
      <c r="L147" s="14">
        <v>2</v>
      </c>
      <c r="M147" s="14">
        <v>5</v>
      </c>
      <c r="N147" s="14" t="s">
        <v>845</v>
      </c>
      <c r="O147">
        <v>2.0099999999999998</v>
      </c>
      <c r="P147">
        <v>2.0099999999999998</v>
      </c>
      <c r="Q147">
        <v>2.0099999999999998</v>
      </c>
      <c r="R147">
        <v>2.0099999999999998</v>
      </c>
      <c r="S147">
        <v>2.0099999999999998</v>
      </c>
      <c r="T147" s="14"/>
      <c r="U147" s="14" t="str">
        <f t="shared" si="4"/>
        <v>ok</v>
      </c>
    </row>
    <row r="148" spans="1:21" x14ac:dyDescent="0.25">
      <c r="A148" t="s">
        <v>1028</v>
      </c>
      <c r="B148" t="str">
        <f t="shared" si="5"/>
        <v>SRTD13</v>
      </c>
      <c r="C148" t="s">
        <v>10</v>
      </c>
      <c r="D148" t="s">
        <v>100</v>
      </c>
      <c r="E148" s="14" t="s">
        <v>845</v>
      </c>
      <c r="F148" s="8" t="s">
        <v>291</v>
      </c>
      <c r="G148" s="14" t="s">
        <v>628</v>
      </c>
      <c r="H148" s="14">
        <v>1</v>
      </c>
      <c r="I148" s="14" t="s">
        <v>618</v>
      </c>
      <c r="J148" s="14">
        <v>2.0099999999999998</v>
      </c>
      <c r="K148" s="14">
        <v>3</v>
      </c>
      <c r="L148" s="14">
        <v>2</v>
      </c>
      <c r="M148" s="14">
        <v>5</v>
      </c>
      <c r="N148" s="14" t="s">
        <v>845</v>
      </c>
      <c r="O148">
        <v>2.0099999999999998</v>
      </c>
      <c r="P148">
        <v>2.0099999999999998</v>
      </c>
      <c r="Q148">
        <v>2.0099999999999998</v>
      </c>
      <c r="R148">
        <v>2.0099999999999998</v>
      </c>
      <c r="S148">
        <v>2.0099999999999998</v>
      </c>
      <c r="T148" s="14"/>
      <c r="U148" s="14" t="str">
        <f t="shared" si="4"/>
        <v>ok</v>
      </c>
    </row>
    <row r="149" spans="1:21" x14ac:dyDescent="0.25">
      <c r="A149" t="s">
        <v>1029</v>
      </c>
      <c r="B149" t="str">
        <f t="shared" si="5"/>
        <v>SRTD13</v>
      </c>
      <c r="C149" t="s">
        <v>10</v>
      </c>
      <c r="D149" t="s">
        <v>100</v>
      </c>
      <c r="E149" s="14" t="s">
        <v>845</v>
      </c>
      <c r="F149" s="8" t="s">
        <v>291</v>
      </c>
      <c r="G149" s="14" t="s">
        <v>628</v>
      </c>
      <c r="H149" s="14">
        <v>1</v>
      </c>
      <c r="I149" s="14" t="s">
        <v>618</v>
      </c>
      <c r="J149" s="14">
        <v>2.0099999999999998</v>
      </c>
      <c r="K149" s="14">
        <v>3</v>
      </c>
      <c r="L149" s="14">
        <v>2</v>
      </c>
      <c r="M149" s="14">
        <v>5</v>
      </c>
      <c r="N149" s="14" t="s">
        <v>845</v>
      </c>
      <c r="O149">
        <v>2.0099999999999998</v>
      </c>
      <c r="P149">
        <v>2.0099999999999998</v>
      </c>
      <c r="Q149">
        <v>2.0099999999999998</v>
      </c>
      <c r="R149">
        <v>2.0099999999999998</v>
      </c>
      <c r="S149">
        <v>2.0099999999999998</v>
      </c>
      <c r="T149" s="14"/>
      <c r="U149" s="14" t="str">
        <f t="shared" si="4"/>
        <v>ok</v>
      </c>
    </row>
    <row r="150" spans="1:21" x14ac:dyDescent="0.25">
      <c r="A150" t="s">
        <v>1030</v>
      </c>
      <c r="B150" t="str">
        <f t="shared" si="5"/>
        <v>SRTD15</v>
      </c>
      <c r="C150" t="s">
        <v>10</v>
      </c>
      <c r="D150" t="s">
        <v>101</v>
      </c>
      <c r="E150" s="14" t="s">
        <v>846</v>
      </c>
      <c r="F150" s="8" t="s">
        <v>425</v>
      </c>
      <c r="G150" s="14" t="s">
        <v>581</v>
      </c>
      <c r="H150" s="14">
        <v>0</v>
      </c>
      <c r="I150" s="14" t="s">
        <v>618</v>
      </c>
      <c r="J150" s="14">
        <v>2.0099999999999998</v>
      </c>
      <c r="K150" s="14">
        <v>3</v>
      </c>
      <c r="L150" s="14">
        <v>2</v>
      </c>
      <c r="M150" s="14">
        <v>5</v>
      </c>
      <c r="N150" s="14" t="s">
        <v>845</v>
      </c>
      <c r="O150">
        <v>2.0099999999999998</v>
      </c>
      <c r="P150">
        <v>2.0099999999999998</v>
      </c>
      <c r="Q150">
        <v>2.0099999999999998</v>
      </c>
      <c r="R150">
        <v>2.0099999999999998</v>
      </c>
      <c r="S150">
        <v>2.0099999999999998</v>
      </c>
      <c r="T150" s="14"/>
      <c r="U150" s="14" t="str">
        <f t="shared" si="4"/>
        <v>ok</v>
      </c>
    </row>
    <row r="151" spans="1:21" x14ac:dyDescent="0.25">
      <c r="A151" t="s">
        <v>1031</v>
      </c>
      <c r="B151" t="str">
        <f t="shared" si="5"/>
        <v>SRTD15</v>
      </c>
      <c r="C151" t="s">
        <v>10</v>
      </c>
      <c r="D151" t="s">
        <v>101</v>
      </c>
      <c r="E151" s="14" t="s">
        <v>846</v>
      </c>
      <c r="F151" s="8" t="s">
        <v>426</v>
      </c>
      <c r="G151" s="14" t="s">
        <v>581</v>
      </c>
      <c r="H151" s="14">
        <v>0</v>
      </c>
      <c r="I151" s="14" t="s">
        <v>618</v>
      </c>
      <c r="J151" s="14">
        <v>2.0099999999999998</v>
      </c>
      <c r="K151" s="14">
        <v>3</v>
      </c>
      <c r="L151" s="14">
        <v>2</v>
      </c>
      <c r="M151" s="14">
        <v>5</v>
      </c>
      <c r="N151" s="14" t="s">
        <v>845</v>
      </c>
      <c r="O151">
        <v>2.0099999999999998</v>
      </c>
      <c r="P151">
        <v>2.0099999999999998</v>
      </c>
      <c r="Q151">
        <v>2.0099999999999998</v>
      </c>
      <c r="R151">
        <v>2.0099999999999998</v>
      </c>
      <c r="S151">
        <v>2.0099999999999998</v>
      </c>
      <c r="T151" s="14"/>
      <c r="U151" s="14" t="str">
        <f t="shared" si="4"/>
        <v>ok</v>
      </c>
    </row>
    <row r="152" spans="1:21" x14ac:dyDescent="0.25">
      <c r="A152" t="s">
        <v>1032</v>
      </c>
      <c r="B152" t="str">
        <f t="shared" si="5"/>
        <v>SRTD170</v>
      </c>
      <c r="C152" t="s">
        <v>10</v>
      </c>
      <c r="D152" t="s">
        <v>140</v>
      </c>
      <c r="E152" s="14" t="s">
        <v>13</v>
      </c>
      <c r="F152" s="14" t="s">
        <v>13</v>
      </c>
      <c r="G152" s="14" t="s">
        <v>13</v>
      </c>
      <c r="H152" s="14" t="s">
        <v>13</v>
      </c>
      <c r="I152" s="14" t="s">
        <v>618</v>
      </c>
      <c r="J152" s="14">
        <v>2.0099999999999998</v>
      </c>
      <c r="K152" s="14">
        <v>2</v>
      </c>
      <c r="L152" s="14">
        <v>3</v>
      </c>
      <c r="M152" s="14">
        <v>3</v>
      </c>
      <c r="N152" s="14" t="s">
        <v>845</v>
      </c>
      <c r="O152">
        <v>2.0099999999999998</v>
      </c>
      <c r="P152">
        <v>2.0099999999999998</v>
      </c>
      <c r="Q152">
        <v>2.0099999999999998</v>
      </c>
      <c r="R152">
        <v>2.0099999999999998</v>
      </c>
      <c r="S152">
        <v>2.0099999999999998</v>
      </c>
      <c r="T152" s="14"/>
      <c r="U152" s="14" t="str">
        <f t="shared" si="4"/>
        <v>ok</v>
      </c>
    </row>
    <row r="153" spans="1:21" x14ac:dyDescent="0.25">
      <c r="A153" t="s">
        <v>1033</v>
      </c>
      <c r="B153" t="str">
        <f t="shared" si="5"/>
        <v>SRTD170</v>
      </c>
      <c r="C153" t="s">
        <v>10</v>
      </c>
      <c r="D153" t="s">
        <v>140</v>
      </c>
      <c r="E153" s="14" t="s">
        <v>13</v>
      </c>
      <c r="F153" s="14" t="s">
        <v>13</v>
      </c>
      <c r="G153" s="14" t="s">
        <v>13</v>
      </c>
      <c r="H153" s="14" t="s">
        <v>13</v>
      </c>
      <c r="I153" s="14" t="s">
        <v>618</v>
      </c>
      <c r="J153" s="14">
        <v>2.0099999999999998</v>
      </c>
      <c r="K153" s="14">
        <v>2</v>
      </c>
      <c r="L153" s="14">
        <v>3</v>
      </c>
      <c r="M153" s="14">
        <v>3</v>
      </c>
      <c r="N153" s="14" t="s">
        <v>845</v>
      </c>
      <c r="O153">
        <v>2.0099999999999998</v>
      </c>
      <c r="P153">
        <v>2.0099999999999998</v>
      </c>
      <c r="Q153">
        <v>2.0099999999999998</v>
      </c>
      <c r="R153">
        <v>2.0099999999999998</v>
      </c>
      <c r="S153">
        <v>2.0099999999999998</v>
      </c>
      <c r="T153" s="14"/>
      <c r="U153" s="14" t="str">
        <f t="shared" si="4"/>
        <v>ok</v>
      </c>
    </row>
    <row r="154" spans="1:21" x14ac:dyDescent="0.25">
      <c r="A154" t="s">
        <v>1034</v>
      </c>
      <c r="B154" t="str">
        <f t="shared" si="5"/>
        <v>SRTD171</v>
      </c>
      <c r="C154" t="s">
        <v>10</v>
      </c>
      <c r="D154" t="s">
        <v>141</v>
      </c>
      <c r="E154" s="14" t="s">
        <v>13</v>
      </c>
      <c r="F154" s="14" t="s">
        <v>13</v>
      </c>
      <c r="G154" s="14" t="s">
        <v>13</v>
      </c>
      <c r="H154" s="14" t="s">
        <v>13</v>
      </c>
      <c r="I154" s="14" t="s">
        <v>618</v>
      </c>
      <c r="J154" s="14">
        <v>2.0099999999999998</v>
      </c>
      <c r="K154" s="14">
        <v>2</v>
      </c>
      <c r="L154" s="14">
        <v>3</v>
      </c>
      <c r="M154" s="14">
        <v>3</v>
      </c>
      <c r="N154" s="14" t="s">
        <v>845</v>
      </c>
      <c r="O154">
        <v>2.0099999999999998</v>
      </c>
      <c r="P154">
        <v>2.0099999999999998</v>
      </c>
      <c r="Q154">
        <v>2.0099999999999998</v>
      </c>
      <c r="R154">
        <v>2.0099999999999998</v>
      </c>
      <c r="S154">
        <v>2.0099999999999998</v>
      </c>
      <c r="T154" s="14"/>
      <c r="U154" s="14" t="str">
        <f t="shared" si="4"/>
        <v>ok</v>
      </c>
    </row>
    <row r="155" spans="1:21" x14ac:dyDescent="0.25">
      <c r="A155" t="s">
        <v>1035</v>
      </c>
      <c r="B155" t="str">
        <f t="shared" si="5"/>
        <v>SRTD171</v>
      </c>
      <c r="C155" t="s">
        <v>10</v>
      </c>
      <c r="D155" t="s">
        <v>141</v>
      </c>
      <c r="E155" s="14" t="s">
        <v>13</v>
      </c>
      <c r="F155" s="14" t="s">
        <v>13</v>
      </c>
      <c r="G155" s="14" t="s">
        <v>13</v>
      </c>
      <c r="H155" s="14" t="s">
        <v>13</v>
      </c>
      <c r="I155" s="14" t="s">
        <v>618</v>
      </c>
      <c r="J155" s="14">
        <v>2.0099999999999998</v>
      </c>
      <c r="K155" s="14">
        <v>2</v>
      </c>
      <c r="L155" s="14">
        <v>3</v>
      </c>
      <c r="M155" s="14">
        <v>3</v>
      </c>
      <c r="N155" s="14" t="s">
        <v>845</v>
      </c>
      <c r="O155">
        <v>2.0099999999999998</v>
      </c>
      <c r="P155">
        <v>2.0099999999999998</v>
      </c>
      <c r="Q155">
        <v>2.0099999999999998</v>
      </c>
      <c r="R155">
        <v>2.0099999999999998</v>
      </c>
      <c r="S155">
        <v>2.0099999999999998</v>
      </c>
      <c r="T155" s="14"/>
      <c r="U155" s="14" t="str">
        <f t="shared" si="4"/>
        <v>ok</v>
      </c>
    </row>
    <row r="156" spans="1:21" x14ac:dyDescent="0.25">
      <c r="A156" t="s">
        <v>1036</v>
      </c>
      <c r="B156" t="str">
        <f t="shared" si="5"/>
        <v>SRTD172</v>
      </c>
      <c r="C156" t="s">
        <v>10</v>
      </c>
      <c r="D156" t="s">
        <v>142</v>
      </c>
      <c r="E156" s="14" t="s">
        <v>13</v>
      </c>
      <c r="F156" s="14" t="s">
        <v>13</v>
      </c>
      <c r="G156" s="14" t="s">
        <v>13</v>
      </c>
      <c r="H156" s="14" t="s">
        <v>13</v>
      </c>
      <c r="I156" s="14" t="s">
        <v>618</v>
      </c>
      <c r="J156" s="14">
        <v>2.0099999999999998</v>
      </c>
      <c r="K156" s="14">
        <v>2</v>
      </c>
      <c r="L156" s="14">
        <v>3</v>
      </c>
      <c r="M156" s="14">
        <v>3</v>
      </c>
      <c r="N156" s="14" t="s">
        <v>845</v>
      </c>
      <c r="O156">
        <v>2.0099999999999998</v>
      </c>
      <c r="P156">
        <v>2.0099999999999998</v>
      </c>
      <c r="Q156">
        <v>2.0099999999999998</v>
      </c>
      <c r="R156">
        <v>2.0099999999999998</v>
      </c>
      <c r="S156">
        <v>2.0099999999999998</v>
      </c>
      <c r="T156" s="14"/>
      <c r="U156" s="14" t="str">
        <f t="shared" si="4"/>
        <v>ok</v>
      </c>
    </row>
    <row r="157" spans="1:21" x14ac:dyDescent="0.25">
      <c r="A157" t="s">
        <v>1037</v>
      </c>
      <c r="B157" t="str">
        <f t="shared" si="5"/>
        <v>SRTD172</v>
      </c>
      <c r="C157" t="s">
        <v>10</v>
      </c>
      <c r="D157" t="s">
        <v>142</v>
      </c>
      <c r="E157" s="14" t="s">
        <v>13</v>
      </c>
      <c r="F157" s="14" t="s">
        <v>13</v>
      </c>
      <c r="G157" s="14" t="s">
        <v>13</v>
      </c>
      <c r="H157" s="14" t="s">
        <v>13</v>
      </c>
      <c r="I157" s="14" t="s">
        <v>618</v>
      </c>
      <c r="J157" s="14">
        <v>2.0099999999999998</v>
      </c>
      <c r="K157" s="14">
        <v>2</v>
      </c>
      <c r="L157" s="14">
        <v>3</v>
      </c>
      <c r="M157" s="14">
        <v>3</v>
      </c>
      <c r="N157" s="14" t="s">
        <v>845</v>
      </c>
      <c r="O157">
        <v>2.0099999999999998</v>
      </c>
      <c r="P157">
        <v>2.0099999999999998</v>
      </c>
      <c r="Q157">
        <v>2.0099999999999998</v>
      </c>
      <c r="R157">
        <v>2.0099999999999998</v>
      </c>
      <c r="S157">
        <v>2.0099999999999998</v>
      </c>
      <c r="T157" s="14"/>
      <c r="U157" s="14" t="str">
        <f t="shared" si="4"/>
        <v>ok</v>
      </c>
    </row>
    <row r="158" spans="1:21" x14ac:dyDescent="0.25">
      <c r="A158" t="s">
        <v>1038</v>
      </c>
      <c r="B158" t="str">
        <f t="shared" si="5"/>
        <v>SRTD173</v>
      </c>
      <c r="C158" t="s">
        <v>10</v>
      </c>
      <c r="D158" t="s">
        <v>143</v>
      </c>
      <c r="E158" s="14" t="s">
        <v>13</v>
      </c>
      <c r="F158" s="14" t="s">
        <v>13</v>
      </c>
      <c r="G158" s="14" t="s">
        <v>13</v>
      </c>
      <c r="H158" s="14" t="s">
        <v>13</v>
      </c>
      <c r="I158" s="14" t="s">
        <v>618</v>
      </c>
      <c r="J158" s="14">
        <v>2.0099999999999998</v>
      </c>
      <c r="K158" s="14">
        <v>2</v>
      </c>
      <c r="L158" s="14">
        <v>3</v>
      </c>
      <c r="M158" s="14">
        <v>3</v>
      </c>
      <c r="N158" s="14" t="s">
        <v>845</v>
      </c>
      <c r="O158">
        <v>2.0099999999999998</v>
      </c>
      <c r="P158">
        <v>2.0099999999999998</v>
      </c>
      <c r="Q158">
        <v>2.0099999999999998</v>
      </c>
      <c r="R158">
        <v>2.0099999999999998</v>
      </c>
      <c r="S158">
        <v>2.0099999999999998</v>
      </c>
      <c r="T158" s="14"/>
      <c r="U158" s="14" t="str">
        <f t="shared" si="4"/>
        <v>ok</v>
      </c>
    </row>
    <row r="159" spans="1:21" x14ac:dyDescent="0.25">
      <c r="A159" t="s">
        <v>1039</v>
      </c>
      <c r="B159" t="str">
        <f t="shared" si="5"/>
        <v>SRTD173</v>
      </c>
      <c r="C159" t="s">
        <v>10</v>
      </c>
      <c r="D159" t="s">
        <v>143</v>
      </c>
      <c r="E159" s="14" t="s">
        <v>13</v>
      </c>
      <c r="F159" s="14" t="s">
        <v>13</v>
      </c>
      <c r="G159" s="14" t="s">
        <v>13</v>
      </c>
      <c r="H159" s="14" t="s">
        <v>13</v>
      </c>
      <c r="I159" s="14" t="s">
        <v>618</v>
      </c>
      <c r="J159" s="14">
        <v>2.0099999999999998</v>
      </c>
      <c r="K159" s="14">
        <v>2</v>
      </c>
      <c r="L159" s="14">
        <v>3</v>
      </c>
      <c r="M159" s="14">
        <v>3</v>
      </c>
      <c r="N159" s="14" t="s">
        <v>845</v>
      </c>
      <c r="O159">
        <v>2.0099999999999998</v>
      </c>
      <c r="P159">
        <v>2.0099999999999998</v>
      </c>
      <c r="Q159">
        <v>2.0099999999999998</v>
      </c>
      <c r="R159">
        <v>2.0099999999999998</v>
      </c>
      <c r="S159">
        <v>2.0099999999999998</v>
      </c>
      <c r="T159" s="14"/>
      <c r="U159" s="14" t="str">
        <f t="shared" si="4"/>
        <v>ok</v>
      </c>
    </row>
    <row r="160" spans="1:21" x14ac:dyDescent="0.25">
      <c r="A160" t="s">
        <v>1040</v>
      </c>
      <c r="B160" t="str">
        <f t="shared" si="5"/>
        <v>SRTD175</v>
      </c>
      <c r="C160" t="s">
        <v>10</v>
      </c>
      <c r="D160" t="s">
        <v>144</v>
      </c>
      <c r="E160" s="14" t="s">
        <v>13</v>
      </c>
      <c r="F160" s="14" t="s">
        <v>13</v>
      </c>
      <c r="G160" s="14" t="s">
        <v>13</v>
      </c>
      <c r="H160" s="14" t="s">
        <v>13</v>
      </c>
      <c r="I160" s="14" t="s">
        <v>618</v>
      </c>
      <c r="J160" s="14">
        <v>2.0099999999999998</v>
      </c>
      <c r="K160" s="14">
        <v>3</v>
      </c>
      <c r="L160" s="14">
        <v>3</v>
      </c>
      <c r="M160" s="14">
        <v>5</v>
      </c>
      <c r="N160" s="14" t="s">
        <v>845</v>
      </c>
      <c r="O160">
        <v>2.0099999999999998</v>
      </c>
      <c r="P160">
        <v>2.0099999999999998</v>
      </c>
      <c r="Q160">
        <v>2.0099999999999998</v>
      </c>
      <c r="R160">
        <v>2.0099999999999998</v>
      </c>
      <c r="S160">
        <v>2.0099999999999998</v>
      </c>
      <c r="T160" s="14"/>
      <c r="U160" s="14" t="str">
        <f t="shared" si="4"/>
        <v>ok</v>
      </c>
    </row>
    <row r="161" spans="1:21" x14ac:dyDescent="0.25">
      <c r="A161" t="s">
        <v>1041</v>
      </c>
      <c r="B161" t="str">
        <f t="shared" si="5"/>
        <v>SRTD175</v>
      </c>
      <c r="C161" t="s">
        <v>10</v>
      </c>
      <c r="D161" t="s">
        <v>144</v>
      </c>
      <c r="E161" s="14" t="s">
        <v>13</v>
      </c>
      <c r="F161" s="14" t="s">
        <v>13</v>
      </c>
      <c r="G161" s="14" t="s">
        <v>13</v>
      </c>
      <c r="H161" s="14" t="s">
        <v>13</v>
      </c>
      <c r="I161" s="14" t="s">
        <v>618</v>
      </c>
      <c r="J161" s="14">
        <v>2.0099999999999998</v>
      </c>
      <c r="K161" s="14">
        <v>3</v>
      </c>
      <c r="L161" s="14">
        <v>3</v>
      </c>
      <c r="M161" s="14">
        <v>5</v>
      </c>
      <c r="N161" s="14" t="s">
        <v>845</v>
      </c>
      <c r="O161">
        <v>2.0099999999999998</v>
      </c>
      <c r="P161">
        <v>2.0099999999999998</v>
      </c>
      <c r="Q161">
        <v>2.0099999999999998</v>
      </c>
      <c r="R161">
        <v>2.0099999999999998</v>
      </c>
      <c r="S161">
        <v>2.0099999999999998</v>
      </c>
      <c r="T161" s="14"/>
      <c r="U161" s="14" t="str">
        <f t="shared" si="4"/>
        <v>ok</v>
      </c>
    </row>
    <row r="162" spans="1:21" x14ac:dyDescent="0.25">
      <c r="A162" t="s">
        <v>1042</v>
      </c>
      <c r="B162" t="str">
        <f t="shared" si="5"/>
        <v>SRTD176</v>
      </c>
      <c r="C162" t="s">
        <v>10</v>
      </c>
      <c r="D162" t="s">
        <v>145</v>
      </c>
      <c r="E162" s="14" t="s">
        <v>13</v>
      </c>
      <c r="F162" s="14" t="s">
        <v>13</v>
      </c>
      <c r="G162" s="14" t="s">
        <v>13</v>
      </c>
      <c r="H162" s="14" t="s">
        <v>13</v>
      </c>
      <c r="I162" s="14" t="s">
        <v>618</v>
      </c>
      <c r="J162" s="14">
        <v>2.0099999999999998</v>
      </c>
      <c r="K162" s="14">
        <v>3</v>
      </c>
      <c r="L162" s="14">
        <v>3</v>
      </c>
      <c r="M162" s="14">
        <v>5</v>
      </c>
      <c r="N162" s="14" t="s">
        <v>845</v>
      </c>
      <c r="O162">
        <v>2.0099999999999998</v>
      </c>
      <c r="P162">
        <v>2.0099999999999998</v>
      </c>
      <c r="Q162">
        <v>2.0099999999999998</v>
      </c>
      <c r="R162">
        <v>2.0099999999999998</v>
      </c>
      <c r="S162">
        <v>2.0099999999999998</v>
      </c>
      <c r="T162" s="14"/>
      <c r="U162" s="14" t="str">
        <f t="shared" si="4"/>
        <v>ok</v>
      </c>
    </row>
    <row r="163" spans="1:21" x14ac:dyDescent="0.25">
      <c r="A163" t="s">
        <v>1043</v>
      </c>
      <c r="B163" t="str">
        <f t="shared" si="5"/>
        <v>SRTD176</v>
      </c>
      <c r="C163" t="s">
        <v>10</v>
      </c>
      <c r="D163" t="s">
        <v>145</v>
      </c>
      <c r="E163" s="14" t="s">
        <v>13</v>
      </c>
      <c r="F163" s="14" t="s">
        <v>13</v>
      </c>
      <c r="G163" s="14" t="s">
        <v>13</v>
      </c>
      <c r="H163" s="14" t="s">
        <v>13</v>
      </c>
      <c r="I163" s="14" t="s">
        <v>618</v>
      </c>
      <c r="J163" s="14">
        <v>2.0099999999999998</v>
      </c>
      <c r="K163" s="14">
        <v>3</v>
      </c>
      <c r="L163" s="14">
        <v>3</v>
      </c>
      <c r="M163" s="14">
        <v>5</v>
      </c>
      <c r="N163" s="14" t="s">
        <v>845</v>
      </c>
      <c r="O163">
        <v>2.0099999999999998</v>
      </c>
      <c r="P163">
        <v>2.0099999999999998</v>
      </c>
      <c r="Q163">
        <v>2.0099999999999998</v>
      </c>
      <c r="R163">
        <v>2.0099999999999998</v>
      </c>
      <c r="S163">
        <v>2.0099999999999998</v>
      </c>
      <c r="T163" s="14"/>
      <c r="U163" s="14" t="str">
        <f t="shared" si="4"/>
        <v>ok</v>
      </c>
    </row>
    <row r="164" spans="1:21" x14ac:dyDescent="0.25">
      <c r="A164" t="s">
        <v>1044</v>
      </c>
      <c r="B164" t="str">
        <f t="shared" si="5"/>
        <v>SRTD177</v>
      </c>
      <c r="C164" t="s">
        <v>10</v>
      </c>
      <c r="D164" t="s">
        <v>146</v>
      </c>
      <c r="E164" s="14" t="s">
        <v>13</v>
      </c>
      <c r="F164" s="14" t="s">
        <v>13</v>
      </c>
      <c r="G164" s="14" t="s">
        <v>13</v>
      </c>
      <c r="H164" s="14" t="s">
        <v>13</v>
      </c>
      <c r="I164" s="14" t="s">
        <v>618</v>
      </c>
      <c r="J164" s="14">
        <v>2.0099999999999998</v>
      </c>
      <c r="K164" s="14">
        <v>3</v>
      </c>
      <c r="L164" s="14">
        <v>3</v>
      </c>
      <c r="M164" s="14">
        <v>5</v>
      </c>
      <c r="N164" s="14" t="s">
        <v>845</v>
      </c>
      <c r="O164">
        <v>2.0099999999999998</v>
      </c>
      <c r="P164">
        <v>2.0099999999999998</v>
      </c>
      <c r="Q164">
        <v>2.0099999999999998</v>
      </c>
      <c r="R164">
        <v>2.0099999999999998</v>
      </c>
      <c r="S164">
        <v>2.0099999999999998</v>
      </c>
      <c r="T164" s="14"/>
      <c r="U164" s="14" t="str">
        <f t="shared" si="4"/>
        <v>ok</v>
      </c>
    </row>
    <row r="165" spans="1:21" x14ac:dyDescent="0.25">
      <c r="A165" t="s">
        <v>1045</v>
      </c>
      <c r="B165" t="str">
        <f t="shared" si="5"/>
        <v>SRTD177</v>
      </c>
      <c r="C165" t="s">
        <v>10</v>
      </c>
      <c r="D165" t="s">
        <v>146</v>
      </c>
      <c r="E165" s="14" t="s">
        <v>13</v>
      </c>
      <c r="F165" s="14" t="s">
        <v>13</v>
      </c>
      <c r="G165" s="14" t="s">
        <v>13</v>
      </c>
      <c r="H165" s="14" t="s">
        <v>13</v>
      </c>
      <c r="I165" s="14" t="s">
        <v>618</v>
      </c>
      <c r="J165" s="14">
        <v>2.0099999999999998</v>
      </c>
      <c r="K165" s="14">
        <v>3</v>
      </c>
      <c r="L165" s="14">
        <v>3</v>
      </c>
      <c r="M165" s="14">
        <v>5</v>
      </c>
      <c r="N165" s="14" t="s">
        <v>845</v>
      </c>
      <c r="O165">
        <v>2.0099999999999998</v>
      </c>
      <c r="P165">
        <v>2.0099999999999998</v>
      </c>
      <c r="Q165">
        <v>2.0099999999999998</v>
      </c>
      <c r="R165">
        <v>2.0099999999999998</v>
      </c>
      <c r="S165">
        <v>2.0099999999999998</v>
      </c>
      <c r="T165" s="14"/>
      <c r="U165" s="14" t="str">
        <f t="shared" si="4"/>
        <v>ok</v>
      </c>
    </row>
    <row r="166" spans="1:21" x14ac:dyDescent="0.25">
      <c r="A166" t="s">
        <v>1046</v>
      </c>
      <c r="B166" t="str">
        <f t="shared" si="5"/>
        <v>SRTD178</v>
      </c>
      <c r="C166" t="s">
        <v>10</v>
      </c>
      <c r="D166" t="s">
        <v>147</v>
      </c>
      <c r="E166" s="14" t="s">
        <v>13</v>
      </c>
      <c r="F166" s="14" t="s">
        <v>13</v>
      </c>
      <c r="G166" s="14" t="s">
        <v>13</v>
      </c>
      <c r="H166" s="14" t="s">
        <v>13</v>
      </c>
      <c r="I166" s="14" t="s">
        <v>618</v>
      </c>
      <c r="J166" s="14">
        <v>2.0099999999999998</v>
      </c>
      <c r="K166" s="14">
        <v>3</v>
      </c>
      <c r="L166" s="14">
        <v>3</v>
      </c>
      <c r="M166" s="14">
        <v>5</v>
      </c>
      <c r="N166" s="14" t="s">
        <v>845</v>
      </c>
      <c r="O166">
        <v>2.0099999999999998</v>
      </c>
      <c r="P166">
        <v>2.0099999999999998</v>
      </c>
      <c r="Q166">
        <v>2.0099999999999998</v>
      </c>
      <c r="R166">
        <v>2.0099999999999998</v>
      </c>
      <c r="S166">
        <v>2.0099999999999998</v>
      </c>
      <c r="T166" s="14"/>
      <c r="U166" s="14" t="str">
        <f t="shared" si="4"/>
        <v>ok</v>
      </c>
    </row>
    <row r="167" spans="1:21" x14ac:dyDescent="0.25">
      <c r="A167" t="s">
        <v>1047</v>
      </c>
      <c r="B167" t="str">
        <f t="shared" si="5"/>
        <v>SRTD19</v>
      </c>
      <c r="C167" t="s">
        <v>10</v>
      </c>
      <c r="D167" t="s">
        <v>102</v>
      </c>
      <c r="E167" s="14" t="s">
        <v>845</v>
      </c>
      <c r="F167" s="8" t="s">
        <v>292</v>
      </c>
      <c r="G167" s="14" t="s">
        <v>581</v>
      </c>
      <c r="H167" s="14">
        <v>1</v>
      </c>
      <c r="I167" s="14" t="s">
        <v>618</v>
      </c>
      <c r="J167" s="14">
        <v>2.0099999999999998</v>
      </c>
      <c r="K167" s="14">
        <v>3</v>
      </c>
      <c r="L167" s="14">
        <v>3</v>
      </c>
      <c r="M167" s="14">
        <v>5</v>
      </c>
      <c r="N167" s="14" t="s">
        <v>845</v>
      </c>
      <c r="O167">
        <v>2.0099999999999998</v>
      </c>
      <c r="P167">
        <v>2.0099999999999998</v>
      </c>
      <c r="Q167">
        <v>2.0099999999999998</v>
      </c>
      <c r="R167">
        <v>2.0099999999999998</v>
      </c>
      <c r="S167">
        <v>2.0099999999999998</v>
      </c>
      <c r="T167" s="14"/>
      <c r="U167" s="14" t="str">
        <f t="shared" si="4"/>
        <v>ok</v>
      </c>
    </row>
    <row r="168" spans="1:21" x14ac:dyDescent="0.25">
      <c r="A168" t="s">
        <v>1048</v>
      </c>
      <c r="B168" t="str">
        <f t="shared" si="5"/>
        <v>SRTD19</v>
      </c>
      <c r="C168" t="s">
        <v>10</v>
      </c>
      <c r="D168" t="s">
        <v>102</v>
      </c>
      <c r="E168" s="14" t="s">
        <v>845</v>
      </c>
      <c r="F168" s="8" t="s">
        <v>292</v>
      </c>
      <c r="G168" s="14" t="s">
        <v>581</v>
      </c>
      <c r="H168" s="14">
        <v>1</v>
      </c>
      <c r="I168" s="14" t="s">
        <v>618</v>
      </c>
      <c r="J168" s="14">
        <v>2.0099999999999998</v>
      </c>
      <c r="K168" s="14">
        <v>3</v>
      </c>
      <c r="L168" s="14">
        <v>3</v>
      </c>
      <c r="M168" s="14">
        <v>5</v>
      </c>
      <c r="N168" s="14" t="s">
        <v>845</v>
      </c>
      <c r="O168">
        <v>2.0099999999999998</v>
      </c>
      <c r="P168">
        <v>2.0099999999999998</v>
      </c>
      <c r="Q168">
        <v>2.0099999999999998</v>
      </c>
      <c r="R168">
        <v>2.0099999999999998</v>
      </c>
      <c r="S168">
        <v>2.0099999999999998</v>
      </c>
      <c r="T168" s="14"/>
      <c r="U168" s="14" t="str">
        <f t="shared" si="4"/>
        <v>ok</v>
      </c>
    </row>
    <row r="169" spans="1:21" x14ac:dyDescent="0.25">
      <c r="A169" t="s">
        <v>1049</v>
      </c>
      <c r="B169" t="str">
        <f t="shared" si="5"/>
        <v>SRTD1</v>
      </c>
      <c r="C169" t="s">
        <v>10</v>
      </c>
      <c r="D169" t="s">
        <v>93</v>
      </c>
      <c r="E169" s="14" t="s">
        <v>845</v>
      </c>
      <c r="F169" s="8" t="s">
        <v>288</v>
      </c>
      <c r="G169" s="14" t="s">
        <v>629</v>
      </c>
      <c r="H169" s="14">
        <v>1</v>
      </c>
      <c r="I169" s="14" t="s">
        <v>618</v>
      </c>
      <c r="J169" s="14">
        <v>2.0099999999999998</v>
      </c>
      <c r="K169" s="14">
        <v>3</v>
      </c>
      <c r="L169" s="14">
        <v>2</v>
      </c>
      <c r="M169" s="14">
        <v>5</v>
      </c>
      <c r="N169" s="14" t="s">
        <v>845</v>
      </c>
      <c r="O169">
        <v>2.0099999999999998</v>
      </c>
      <c r="P169">
        <v>2.0099999999999998</v>
      </c>
      <c r="Q169">
        <v>2.0099999999999998</v>
      </c>
      <c r="R169">
        <v>2.0099999999999998</v>
      </c>
      <c r="S169">
        <v>2.0099999999999998</v>
      </c>
      <c r="T169" s="14"/>
      <c r="U169" s="14" t="str">
        <f t="shared" si="4"/>
        <v>ok</v>
      </c>
    </row>
    <row r="170" spans="1:21" x14ac:dyDescent="0.25">
      <c r="A170" t="s">
        <v>1050</v>
      </c>
      <c r="B170" t="str">
        <f t="shared" si="5"/>
        <v>SRTD1</v>
      </c>
      <c r="C170" t="s">
        <v>10</v>
      </c>
      <c r="D170" t="s">
        <v>93</v>
      </c>
      <c r="E170" s="14" t="s">
        <v>845</v>
      </c>
      <c r="F170" s="8" t="s">
        <v>288</v>
      </c>
      <c r="G170" s="14" t="s">
        <v>629</v>
      </c>
      <c r="H170" s="14">
        <v>1</v>
      </c>
      <c r="I170" s="14" t="s">
        <v>618</v>
      </c>
      <c r="J170" s="14">
        <v>2.0099999999999998</v>
      </c>
      <c r="K170" s="14">
        <v>3</v>
      </c>
      <c r="L170" s="14">
        <v>2</v>
      </c>
      <c r="M170" s="14">
        <v>5</v>
      </c>
      <c r="N170" s="14" t="s">
        <v>845</v>
      </c>
      <c r="O170">
        <v>2.0099999999999998</v>
      </c>
      <c r="P170">
        <v>2.0099999999999998</v>
      </c>
      <c r="Q170">
        <v>2.0099999999999998</v>
      </c>
      <c r="R170">
        <v>2.0099999999999998</v>
      </c>
      <c r="S170">
        <v>2.0099999999999998</v>
      </c>
      <c r="T170" s="14"/>
      <c r="U170" s="14" t="str">
        <f t="shared" si="4"/>
        <v>ok</v>
      </c>
    </row>
    <row r="171" spans="1:21" x14ac:dyDescent="0.25">
      <c r="A171" t="s">
        <v>1051</v>
      </c>
      <c r="B171" t="str">
        <f t="shared" si="5"/>
        <v>SRTD205</v>
      </c>
      <c r="C171" t="s">
        <v>10</v>
      </c>
      <c r="D171" t="s">
        <v>148</v>
      </c>
      <c r="E171" s="14" t="s">
        <v>13</v>
      </c>
      <c r="F171" s="14" t="s">
        <v>13</v>
      </c>
      <c r="G171" s="14" t="s">
        <v>13</v>
      </c>
      <c r="H171" s="14" t="s">
        <v>13</v>
      </c>
      <c r="I171" s="14" t="s">
        <v>618</v>
      </c>
      <c r="J171" s="14">
        <v>2.0099999999999998</v>
      </c>
      <c r="K171" s="14">
        <v>3</v>
      </c>
      <c r="L171" s="14">
        <v>2</v>
      </c>
      <c r="M171" s="14">
        <v>5</v>
      </c>
      <c r="N171" s="14" t="s">
        <v>845</v>
      </c>
      <c r="O171">
        <v>2.0099999999999998</v>
      </c>
      <c r="P171">
        <v>2.0099999999999998</v>
      </c>
      <c r="Q171">
        <v>2.0099999999999998</v>
      </c>
      <c r="R171">
        <v>2.0099999999999998</v>
      </c>
      <c r="S171">
        <v>2.0099999999999998</v>
      </c>
      <c r="T171" s="14"/>
      <c r="U171" s="14" t="str">
        <f t="shared" si="4"/>
        <v>ok</v>
      </c>
    </row>
    <row r="172" spans="1:21" x14ac:dyDescent="0.25">
      <c r="A172" t="s">
        <v>1052</v>
      </c>
      <c r="B172" t="str">
        <f t="shared" si="5"/>
        <v>SRTD205</v>
      </c>
      <c r="C172" t="s">
        <v>10</v>
      </c>
      <c r="D172" t="s">
        <v>148</v>
      </c>
      <c r="E172" s="14" t="s">
        <v>13</v>
      </c>
      <c r="F172" s="14" t="s">
        <v>13</v>
      </c>
      <c r="G172" s="14" t="s">
        <v>13</v>
      </c>
      <c r="H172" s="14" t="s">
        <v>13</v>
      </c>
      <c r="I172" s="14" t="s">
        <v>618</v>
      </c>
      <c r="J172" s="14">
        <v>2.0099999999999998</v>
      </c>
      <c r="K172" s="14">
        <v>3</v>
      </c>
      <c r="L172" s="14">
        <v>2</v>
      </c>
      <c r="M172" s="14">
        <v>5</v>
      </c>
      <c r="N172" s="14" t="s">
        <v>845</v>
      </c>
      <c r="O172">
        <v>2.0099999999999998</v>
      </c>
      <c r="P172">
        <v>2.0099999999999998</v>
      </c>
      <c r="Q172">
        <v>2.0099999999999998</v>
      </c>
      <c r="R172">
        <v>2.0099999999999998</v>
      </c>
      <c r="S172">
        <v>2.0099999999999998</v>
      </c>
      <c r="T172" s="14"/>
      <c r="U172" s="14" t="str">
        <f t="shared" si="4"/>
        <v>ok</v>
      </c>
    </row>
    <row r="173" spans="1:21" x14ac:dyDescent="0.25">
      <c r="A173" t="s">
        <v>1053</v>
      </c>
      <c r="B173" t="str">
        <f t="shared" si="5"/>
        <v>SRTD206</v>
      </c>
      <c r="C173" t="s">
        <v>10</v>
      </c>
      <c r="D173" t="s">
        <v>149</v>
      </c>
      <c r="E173" s="14" t="s">
        <v>13</v>
      </c>
      <c r="F173" s="14" t="s">
        <v>13</v>
      </c>
      <c r="G173" s="14" t="s">
        <v>13</v>
      </c>
      <c r="H173" s="14" t="s">
        <v>13</v>
      </c>
      <c r="I173" s="14" t="s">
        <v>618</v>
      </c>
      <c r="J173" s="14">
        <v>2.0099999999999998</v>
      </c>
      <c r="K173" s="14">
        <v>3</v>
      </c>
      <c r="L173" s="14">
        <v>2</v>
      </c>
      <c r="M173" s="14">
        <v>5</v>
      </c>
      <c r="N173" s="14" t="s">
        <v>845</v>
      </c>
      <c r="O173">
        <v>2.0099999999999998</v>
      </c>
      <c r="P173">
        <v>2.0099999999999998</v>
      </c>
      <c r="Q173">
        <v>2.0099999999999998</v>
      </c>
      <c r="R173">
        <v>2.0099999999999998</v>
      </c>
      <c r="S173">
        <v>2.0099999999999998</v>
      </c>
      <c r="T173" s="14"/>
      <c r="U173" s="14" t="str">
        <f t="shared" si="4"/>
        <v>ok</v>
      </c>
    </row>
    <row r="174" spans="1:21" x14ac:dyDescent="0.25">
      <c r="A174" t="s">
        <v>1054</v>
      </c>
      <c r="B174" t="str">
        <f t="shared" si="5"/>
        <v>SRTD206</v>
      </c>
      <c r="C174" t="s">
        <v>10</v>
      </c>
      <c r="D174" t="s">
        <v>149</v>
      </c>
      <c r="E174" s="14" t="s">
        <v>13</v>
      </c>
      <c r="F174" s="14" t="s">
        <v>13</v>
      </c>
      <c r="G174" s="14" t="s">
        <v>13</v>
      </c>
      <c r="H174" s="14" t="s">
        <v>13</v>
      </c>
      <c r="I174" s="14" t="s">
        <v>618</v>
      </c>
      <c r="J174" s="14">
        <v>2.0099999999999998</v>
      </c>
      <c r="K174" s="14">
        <v>3</v>
      </c>
      <c r="L174" s="14">
        <v>2</v>
      </c>
      <c r="M174" s="14">
        <v>5</v>
      </c>
      <c r="N174" s="14" t="s">
        <v>845</v>
      </c>
      <c r="O174">
        <v>2.0099999999999998</v>
      </c>
      <c r="P174">
        <v>2.0099999999999998</v>
      </c>
      <c r="Q174">
        <v>2.0099999999999998</v>
      </c>
      <c r="R174">
        <v>2.0099999999999998</v>
      </c>
      <c r="S174">
        <v>2.0099999999999998</v>
      </c>
      <c r="T174" s="14"/>
      <c r="U174" s="14" t="str">
        <f t="shared" si="4"/>
        <v>ok</v>
      </c>
    </row>
    <row r="175" spans="1:21" x14ac:dyDescent="0.25">
      <c r="A175" t="s">
        <v>1055</v>
      </c>
      <c r="B175" t="str">
        <f t="shared" si="5"/>
        <v>SRTD210</v>
      </c>
      <c r="C175" t="s">
        <v>10</v>
      </c>
      <c r="D175" t="s">
        <v>150</v>
      </c>
      <c r="E175" s="14" t="s">
        <v>13</v>
      </c>
      <c r="F175" s="14" t="s">
        <v>13</v>
      </c>
      <c r="G175" s="14" t="s">
        <v>13</v>
      </c>
      <c r="H175" s="14" t="s">
        <v>13</v>
      </c>
      <c r="I175" s="14" t="s">
        <v>618</v>
      </c>
      <c r="J175" s="14">
        <v>2.0099999999999998</v>
      </c>
      <c r="K175" s="14">
        <v>3</v>
      </c>
      <c r="L175" s="14">
        <v>2</v>
      </c>
      <c r="M175" s="14">
        <v>5</v>
      </c>
      <c r="N175" s="14" t="s">
        <v>845</v>
      </c>
      <c r="O175">
        <v>2.0099999999999998</v>
      </c>
      <c r="P175">
        <v>2.0099999999999998</v>
      </c>
      <c r="Q175">
        <v>2.0099999999999998</v>
      </c>
      <c r="R175">
        <v>2.0099999999999998</v>
      </c>
      <c r="S175">
        <v>2.0099999999999998</v>
      </c>
      <c r="T175" s="14"/>
      <c r="U175" s="14" t="str">
        <f t="shared" si="4"/>
        <v>ok</v>
      </c>
    </row>
    <row r="176" spans="1:21" x14ac:dyDescent="0.25">
      <c r="A176" t="s">
        <v>1056</v>
      </c>
      <c r="B176" t="str">
        <f t="shared" si="5"/>
        <v>SRTD210</v>
      </c>
      <c r="C176" t="s">
        <v>10</v>
      </c>
      <c r="D176" t="s">
        <v>150</v>
      </c>
      <c r="E176" s="14" t="s">
        <v>13</v>
      </c>
      <c r="F176" s="14" t="s">
        <v>13</v>
      </c>
      <c r="G176" s="14" t="s">
        <v>13</v>
      </c>
      <c r="H176" s="14" t="s">
        <v>13</v>
      </c>
      <c r="I176" s="14" t="s">
        <v>618</v>
      </c>
      <c r="J176" s="14">
        <v>2.0099999999999998</v>
      </c>
      <c r="K176" s="14">
        <v>3</v>
      </c>
      <c r="L176" s="14">
        <v>2</v>
      </c>
      <c r="M176" s="14">
        <v>5</v>
      </c>
      <c r="N176" s="14" t="s">
        <v>845</v>
      </c>
      <c r="O176">
        <v>2.0099999999999998</v>
      </c>
      <c r="P176">
        <v>2.0099999999999998</v>
      </c>
      <c r="Q176">
        <v>2.0099999999999998</v>
      </c>
      <c r="R176">
        <v>2.0099999999999998</v>
      </c>
      <c r="S176">
        <v>2.0099999999999998</v>
      </c>
      <c r="T176" s="14"/>
      <c r="U176" s="14" t="str">
        <f t="shared" si="4"/>
        <v>ok</v>
      </c>
    </row>
    <row r="177" spans="1:21" x14ac:dyDescent="0.25">
      <c r="A177" t="s">
        <v>1057</v>
      </c>
      <c r="B177" t="str">
        <f t="shared" si="5"/>
        <v>SRTD211</v>
      </c>
      <c r="C177" t="s">
        <v>10</v>
      </c>
      <c r="D177" t="s">
        <v>151</v>
      </c>
      <c r="E177" s="14" t="s">
        <v>13</v>
      </c>
      <c r="F177" s="14" t="s">
        <v>13</v>
      </c>
      <c r="G177" s="14" t="s">
        <v>13</v>
      </c>
      <c r="H177" s="14" t="s">
        <v>13</v>
      </c>
      <c r="I177" s="14" t="s">
        <v>618</v>
      </c>
      <c r="J177" s="14">
        <v>2.0099999999999998</v>
      </c>
      <c r="K177" s="14">
        <v>3</v>
      </c>
      <c r="L177" s="14">
        <v>2</v>
      </c>
      <c r="M177" s="14">
        <v>5</v>
      </c>
      <c r="N177" s="14" t="s">
        <v>845</v>
      </c>
      <c r="O177">
        <v>2.0099999999999998</v>
      </c>
      <c r="P177">
        <v>2.0099999999999998</v>
      </c>
      <c r="Q177">
        <v>2.0099999999999998</v>
      </c>
      <c r="R177">
        <v>2.0099999999999998</v>
      </c>
      <c r="S177">
        <v>2.0099999999999998</v>
      </c>
      <c r="T177" s="14"/>
      <c r="U177" s="14" t="str">
        <f t="shared" si="4"/>
        <v>ok</v>
      </c>
    </row>
    <row r="178" spans="1:21" x14ac:dyDescent="0.25">
      <c r="A178" t="s">
        <v>1058</v>
      </c>
      <c r="B178" t="str">
        <f t="shared" si="5"/>
        <v>SRTD211</v>
      </c>
      <c r="C178" t="s">
        <v>10</v>
      </c>
      <c r="D178" t="s">
        <v>151</v>
      </c>
      <c r="E178" s="14" t="s">
        <v>13</v>
      </c>
      <c r="F178" s="14" t="s">
        <v>13</v>
      </c>
      <c r="G178" s="14" t="s">
        <v>13</v>
      </c>
      <c r="H178" s="14" t="s">
        <v>13</v>
      </c>
      <c r="I178" s="14" t="s">
        <v>618</v>
      </c>
      <c r="J178" s="14">
        <v>2.0099999999999998</v>
      </c>
      <c r="K178" s="14">
        <v>3</v>
      </c>
      <c r="L178" s="14">
        <v>2</v>
      </c>
      <c r="M178" s="14">
        <v>5</v>
      </c>
      <c r="N178" s="14" t="s">
        <v>845</v>
      </c>
      <c r="O178">
        <v>2.0099999999999998</v>
      </c>
      <c r="P178">
        <v>2.0099999999999998</v>
      </c>
      <c r="Q178">
        <v>2.0099999999999998</v>
      </c>
      <c r="R178">
        <v>2.0099999999999998</v>
      </c>
      <c r="S178">
        <v>2.0099999999999998</v>
      </c>
      <c r="T178" s="14"/>
      <c r="U178" s="14" t="str">
        <f t="shared" si="4"/>
        <v>ok</v>
      </c>
    </row>
    <row r="179" spans="1:21" x14ac:dyDescent="0.25">
      <c r="A179" t="s">
        <v>1059</v>
      </c>
      <c r="B179" t="str">
        <f t="shared" si="5"/>
        <v>SRTD212</v>
      </c>
      <c r="C179" t="s">
        <v>10</v>
      </c>
      <c r="D179" t="s">
        <v>152</v>
      </c>
      <c r="E179" s="14" t="s">
        <v>13</v>
      </c>
      <c r="F179" s="14" t="s">
        <v>13</v>
      </c>
      <c r="G179" s="14" t="s">
        <v>13</v>
      </c>
      <c r="H179" s="14" t="s">
        <v>13</v>
      </c>
      <c r="I179" s="14" t="s">
        <v>618</v>
      </c>
      <c r="J179" s="14">
        <v>2.0099999999999998</v>
      </c>
      <c r="K179" s="14">
        <v>3</v>
      </c>
      <c r="L179" s="14">
        <v>2</v>
      </c>
      <c r="M179" s="14">
        <v>5</v>
      </c>
      <c r="N179" s="14" t="s">
        <v>845</v>
      </c>
      <c r="O179">
        <v>2.0099999999999998</v>
      </c>
      <c r="P179">
        <v>2.0099999999999998</v>
      </c>
      <c r="Q179">
        <v>2.0099999999999998</v>
      </c>
      <c r="R179">
        <v>2.0099999999999998</v>
      </c>
      <c r="S179">
        <v>2.0099999999999998</v>
      </c>
      <c r="T179" s="14"/>
      <c r="U179" s="14" t="str">
        <f t="shared" si="4"/>
        <v>ok</v>
      </c>
    </row>
    <row r="180" spans="1:21" x14ac:dyDescent="0.25">
      <c r="A180" t="s">
        <v>1060</v>
      </c>
      <c r="B180" t="str">
        <f t="shared" si="5"/>
        <v>SRTD212</v>
      </c>
      <c r="C180" t="s">
        <v>10</v>
      </c>
      <c r="D180" t="s">
        <v>152</v>
      </c>
      <c r="E180" s="14" t="s">
        <v>13</v>
      </c>
      <c r="F180" s="14" t="s">
        <v>13</v>
      </c>
      <c r="G180" s="14" t="s">
        <v>13</v>
      </c>
      <c r="H180" s="14" t="s">
        <v>13</v>
      </c>
      <c r="I180" s="14" t="s">
        <v>618</v>
      </c>
      <c r="J180" s="14">
        <v>2.0099999999999998</v>
      </c>
      <c r="K180" s="14">
        <v>3</v>
      </c>
      <c r="L180" s="14">
        <v>2</v>
      </c>
      <c r="M180" s="14">
        <v>5</v>
      </c>
      <c r="N180" s="14" t="s">
        <v>845</v>
      </c>
      <c r="O180">
        <v>2.0099999999999998</v>
      </c>
      <c r="P180">
        <v>2.0099999999999998</v>
      </c>
      <c r="Q180">
        <v>2.0099999999999998</v>
      </c>
      <c r="R180">
        <v>2.0099999999999998</v>
      </c>
      <c r="S180">
        <v>2.0099999999999998</v>
      </c>
      <c r="T180" s="14"/>
      <c r="U180" s="14" t="str">
        <f t="shared" si="4"/>
        <v>ok</v>
      </c>
    </row>
    <row r="181" spans="1:21" x14ac:dyDescent="0.25">
      <c r="A181" t="s">
        <v>1061</v>
      </c>
      <c r="B181" t="str">
        <f t="shared" si="5"/>
        <v>SRTD213</v>
      </c>
      <c r="C181" t="s">
        <v>10</v>
      </c>
      <c r="D181" t="s">
        <v>153</v>
      </c>
      <c r="E181" s="14" t="s">
        <v>13</v>
      </c>
      <c r="F181" s="14" t="s">
        <v>13</v>
      </c>
      <c r="G181" s="14" t="s">
        <v>13</v>
      </c>
      <c r="H181" s="14" t="s">
        <v>13</v>
      </c>
      <c r="I181" s="14" t="s">
        <v>618</v>
      </c>
      <c r="J181" s="14">
        <v>2.0099999999999998</v>
      </c>
      <c r="K181" s="14">
        <v>3</v>
      </c>
      <c r="L181" s="14">
        <v>2</v>
      </c>
      <c r="M181" s="14">
        <v>5</v>
      </c>
      <c r="N181" s="14" t="s">
        <v>845</v>
      </c>
      <c r="O181">
        <v>2.0099999999999998</v>
      </c>
      <c r="P181">
        <v>2.0099999999999998</v>
      </c>
      <c r="Q181">
        <v>2.0099999999999998</v>
      </c>
      <c r="R181">
        <v>2.0099999999999998</v>
      </c>
      <c r="S181">
        <v>2.0099999999999998</v>
      </c>
      <c r="T181" s="14"/>
      <c r="U181" s="14" t="str">
        <f t="shared" si="4"/>
        <v>ok</v>
      </c>
    </row>
    <row r="182" spans="1:21" x14ac:dyDescent="0.25">
      <c r="A182" t="s">
        <v>1062</v>
      </c>
      <c r="B182" t="str">
        <f t="shared" si="5"/>
        <v>SRTD213</v>
      </c>
      <c r="C182" t="s">
        <v>10</v>
      </c>
      <c r="D182" t="s">
        <v>153</v>
      </c>
      <c r="E182" s="14" t="s">
        <v>13</v>
      </c>
      <c r="F182" s="14" t="s">
        <v>13</v>
      </c>
      <c r="G182" s="14" t="s">
        <v>13</v>
      </c>
      <c r="H182" s="14" t="s">
        <v>13</v>
      </c>
      <c r="I182" s="14" t="s">
        <v>618</v>
      </c>
      <c r="J182" s="14">
        <v>2.0099999999999998</v>
      </c>
      <c r="K182" s="14">
        <v>3</v>
      </c>
      <c r="L182" s="14">
        <v>2</v>
      </c>
      <c r="M182" s="14">
        <v>5</v>
      </c>
      <c r="N182" s="14" t="s">
        <v>845</v>
      </c>
      <c r="O182">
        <v>2.0099999999999998</v>
      </c>
      <c r="P182">
        <v>2.0099999999999998</v>
      </c>
      <c r="Q182">
        <v>2.0099999999999998</v>
      </c>
      <c r="R182">
        <v>2.0099999999999998</v>
      </c>
      <c r="S182">
        <v>2.0099999999999998</v>
      </c>
      <c r="T182" s="14"/>
      <c r="U182" s="14" t="str">
        <f t="shared" si="4"/>
        <v>ok</v>
      </c>
    </row>
    <row r="183" spans="1:21" x14ac:dyDescent="0.25">
      <c r="A183" t="s">
        <v>1063</v>
      </c>
      <c r="B183" t="str">
        <f t="shared" si="5"/>
        <v>SRTD214</v>
      </c>
      <c r="C183" t="s">
        <v>10</v>
      </c>
      <c r="D183" t="s">
        <v>154</v>
      </c>
      <c r="E183" s="14" t="s">
        <v>13</v>
      </c>
      <c r="F183" s="14" t="s">
        <v>13</v>
      </c>
      <c r="G183" s="14" t="s">
        <v>13</v>
      </c>
      <c r="H183" s="14" t="s">
        <v>13</v>
      </c>
      <c r="I183" s="14" t="s">
        <v>618</v>
      </c>
      <c r="J183" s="14">
        <v>2.0099999999999998</v>
      </c>
      <c r="K183" s="14">
        <v>3</v>
      </c>
      <c r="L183" s="14">
        <v>2</v>
      </c>
      <c r="M183" s="14">
        <v>5</v>
      </c>
      <c r="N183" s="14" t="s">
        <v>845</v>
      </c>
      <c r="O183">
        <v>2.0099999999999998</v>
      </c>
      <c r="P183">
        <v>2.0099999999999998</v>
      </c>
      <c r="Q183">
        <v>2.0099999999999998</v>
      </c>
      <c r="R183">
        <v>2.0099999999999998</v>
      </c>
      <c r="S183">
        <v>2.0099999999999998</v>
      </c>
      <c r="T183" s="14"/>
      <c r="U183" s="14" t="str">
        <f t="shared" si="4"/>
        <v>ok</v>
      </c>
    </row>
    <row r="184" spans="1:21" x14ac:dyDescent="0.25">
      <c r="A184" t="s">
        <v>1064</v>
      </c>
      <c r="B184" t="str">
        <f t="shared" si="5"/>
        <v>SRTD214</v>
      </c>
      <c r="C184" t="s">
        <v>10</v>
      </c>
      <c r="D184" t="s">
        <v>154</v>
      </c>
      <c r="E184" s="14" t="s">
        <v>13</v>
      </c>
      <c r="F184" s="14" t="s">
        <v>13</v>
      </c>
      <c r="G184" s="14" t="s">
        <v>13</v>
      </c>
      <c r="H184" s="14" t="s">
        <v>13</v>
      </c>
      <c r="I184" s="14" t="s">
        <v>618</v>
      </c>
      <c r="J184" s="14">
        <v>2.0099999999999998</v>
      </c>
      <c r="K184" s="14">
        <v>3</v>
      </c>
      <c r="L184" s="14">
        <v>2</v>
      </c>
      <c r="M184" s="14">
        <v>5</v>
      </c>
      <c r="N184" s="14" t="s">
        <v>845</v>
      </c>
      <c r="O184">
        <v>2.0099999999999998</v>
      </c>
      <c r="P184">
        <v>2.0099999999999998</v>
      </c>
      <c r="Q184">
        <v>2.0099999999999998</v>
      </c>
      <c r="R184">
        <v>2.0099999999999998</v>
      </c>
      <c r="S184">
        <v>2.0099999999999998</v>
      </c>
      <c r="T184" s="14"/>
      <c r="U184" s="14" t="str">
        <f t="shared" si="4"/>
        <v>ok</v>
      </c>
    </row>
    <row r="185" spans="1:21" x14ac:dyDescent="0.25">
      <c r="A185" t="s">
        <v>1065</v>
      </c>
      <c r="B185" t="str">
        <f t="shared" si="5"/>
        <v>SRTD21</v>
      </c>
      <c r="C185" t="s">
        <v>10</v>
      </c>
      <c r="D185" t="s">
        <v>103</v>
      </c>
      <c r="E185" s="14" t="s">
        <v>845</v>
      </c>
      <c r="F185" s="8" t="s">
        <v>293</v>
      </c>
      <c r="G185" s="14" t="s">
        <v>630</v>
      </c>
      <c r="H185" s="14">
        <v>1</v>
      </c>
      <c r="I185" s="14" t="s">
        <v>618</v>
      </c>
      <c r="J185" s="14">
        <v>2.0099999999999998</v>
      </c>
      <c r="K185" s="14">
        <v>3</v>
      </c>
      <c r="L185" s="14">
        <v>2</v>
      </c>
      <c r="M185" s="14">
        <v>5</v>
      </c>
      <c r="N185" s="14" t="s">
        <v>845</v>
      </c>
      <c r="O185">
        <v>2.0099999999999998</v>
      </c>
      <c r="P185">
        <v>2.0099999999999998</v>
      </c>
      <c r="Q185">
        <v>2.0099999999999998</v>
      </c>
      <c r="R185">
        <v>2.0099999999999998</v>
      </c>
      <c r="S185">
        <v>2.0099999999999998</v>
      </c>
      <c r="T185" s="14"/>
      <c r="U185" s="14" t="str">
        <f t="shared" si="4"/>
        <v>ok</v>
      </c>
    </row>
    <row r="186" spans="1:21" x14ac:dyDescent="0.25">
      <c r="A186" t="s">
        <v>1066</v>
      </c>
      <c r="B186" t="str">
        <f t="shared" si="5"/>
        <v>SRTD21</v>
      </c>
      <c r="C186" t="s">
        <v>10</v>
      </c>
      <c r="D186" t="s">
        <v>103</v>
      </c>
      <c r="E186" s="14" t="s">
        <v>845</v>
      </c>
      <c r="F186" s="8" t="s">
        <v>293</v>
      </c>
      <c r="G186" s="14" t="s">
        <v>630</v>
      </c>
      <c r="H186" s="14">
        <v>1</v>
      </c>
      <c r="I186" s="14" t="s">
        <v>618</v>
      </c>
      <c r="J186" s="14">
        <v>2.0099999999999998</v>
      </c>
      <c r="K186" s="14">
        <v>3</v>
      </c>
      <c r="L186" s="14">
        <v>2</v>
      </c>
      <c r="M186" s="14">
        <v>5</v>
      </c>
      <c r="N186" s="14" t="s">
        <v>845</v>
      </c>
      <c r="O186">
        <v>2.0099999999999998</v>
      </c>
      <c r="P186">
        <v>2.0099999999999998</v>
      </c>
      <c r="Q186">
        <v>2.0099999999999998</v>
      </c>
      <c r="R186">
        <v>2.0099999999999998</v>
      </c>
      <c r="S186">
        <v>2.0099999999999998</v>
      </c>
      <c r="T186" s="14"/>
      <c r="U186" s="14" t="str">
        <f t="shared" si="4"/>
        <v>ok</v>
      </c>
    </row>
    <row r="187" spans="1:21" x14ac:dyDescent="0.25">
      <c r="A187" s="14" t="s">
        <v>1067</v>
      </c>
      <c r="B187" t="str">
        <f t="shared" si="5"/>
        <v>SRTD226</v>
      </c>
      <c r="C187" s="14" t="s">
        <v>10</v>
      </c>
      <c r="D187" s="14" t="s">
        <v>234</v>
      </c>
      <c r="E187" s="14" t="s">
        <v>13</v>
      </c>
      <c r="F187" s="14" t="s">
        <v>13</v>
      </c>
      <c r="G187" s="14" t="s">
        <v>13</v>
      </c>
      <c r="H187" s="14" t="s">
        <v>13</v>
      </c>
      <c r="I187" s="14" t="s">
        <v>618</v>
      </c>
      <c r="J187" s="14">
        <v>2.0099999999999998</v>
      </c>
      <c r="K187" s="14">
        <v>3</v>
      </c>
      <c r="L187" s="14">
        <v>2</v>
      </c>
      <c r="M187" s="14">
        <v>5</v>
      </c>
      <c r="N187" s="14" t="s">
        <v>845</v>
      </c>
      <c r="O187">
        <v>2.0099999999999998</v>
      </c>
      <c r="P187">
        <v>2.0099999999999998</v>
      </c>
      <c r="Q187">
        <v>2.0099999999999998</v>
      </c>
      <c r="R187">
        <v>2.0099999999999998</v>
      </c>
      <c r="S187">
        <v>2.0099999999999998</v>
      </c>
      <c r="T187" s="14"/>
      <c r="U187" s="14" t="str">
        <f t="shared" si="4"/>
        <v>ok</v>
      </c>
    </row>
    <row r="188" spans="1:21" x14ac:dyDescent="0.25">
      <c r="A188" s="14" t="s">
        <v>1068</v>
      </c>
      <c r="B188" t="str">
        <f t="shared" si="5"/>
        <v>SRTD227</v>
      </c>
      <c r="C188" s="14" t="s">
        <v>10</v>
      </c>
      <c r="D188" s="14" t="s">
        <v>235</v>
      </c>
      <c r="E188" s="14" t="s">
        <v>13</v>
      </c>
      <c r="F188" s="14" t="s">
        <v>13</v>
      </c>
      <c r="G188" s="14" t="s">
        <v>13</v>
      </c>
      <c r="H188" s="14" t="s">
        <v>13</v>
      </c>
      <c r="I188" s="14" t="s">
        <v>618</v>
      </c>
      <c r="J188" s="14">
        <v>2.0099999999999998</v>
      </c>
      <c r="K188" s="14">
        <v>3</v>
      </c>
      <c r="L188" s="14">
        <v>2</v>
      </c>
      <c r="M188" s="14">
        <v>5</v>
      </c>
      <c r="N188" s="14" t="s">
        <v>845</v>
      </c>
      <c r="O188">
        <v>2.0099999999999998</v>
      </c>
      <c r="P188">
        <v>2.0099999999999998</v>
      </c>
      <c r="Q188">
        <v>2.0099999999999998</v>
      </c>
      <c r="R188">
        <v>2.0099999999999998</v>
      </c>
      <c r="S188">
        <v>2.0099999999999998</v>
      </c>
      <c r="T188" s="14"/>
      <c r="U188" s="14" t="str">
        <f t="shared" si="4"/>
        <v>ok</v>
      </c>
    </row>
    <row r="189" spans="1:21" x14ac:dyDescent="0.25">
      <c r="A189" s="14" t="s">
        <v>1069</v>
      </c>
      <c r="B189" t="str">
        <f t="shared" si="5"/>
        <v>SRTD228</v>
      </c>
      <c r="C189" s="14" t="s">
        <v>10</v>
      </c>
      <c r="D189" s="14" t="s">
        <v>236</v>
      </c>
      <c r="E189" s="14" t="s">
        <v>13</v>
      </c>
      <c r="F189" s="14" t="s">
        <v>13</v>
      </c>
      <c r="G189" s="14" t="s">
        <v>13</v>
      </c>
      <c r="H189" s="14" t="s">
        <v>13</v>
      </c>
      <c r="I189" s="14" t="s">
        <v>618</v>
      </c>
      <c r="J189" s="14">
        <v>2.0099999999999998</v>
      </c>
      <c r="K189" s="14">
        <v>3</v>
      </c>
      <c r="L189" s="14">
        <v>2</v>
      </c>
      <c r="M189" s="14">
        <v>5</v>
      </c>
      <c r="N189" s="14" t="s">
        <v>845</v>
      </c>
      <c r="O189">
        <v>2.0099999999999998</v>
      </c>
      <c r="P189">
        <v>2.0099999999999998</v>
      </c>
      <c r="Q189">
        <v>2.0099999999999998</v>
      </c>
      <c r="R189">
        <v>2.0099999999999998</v>
      </c>
      <c r="S189">
        <v>2.0099999999999998</v>
      </c>
      <c r="T189" s="14"/>
      <c r="U189" s="14" t="str">
        <f t="shared" si="4"/>
        <v>ok</v>
      </c>
    </row>
    <row r="190" spans="1:21" x14ac:dyDescent="0.25">
      <c r="A190" t="s">
        <v>1070</v>
      </c>
      <c r="B190" t="str">
        <f t="shared" si="5"/>
        <v>SRTD22</v>
      </c>
      <c r="C190" t="s">
        <v>10</v>
      </c>
      <c r="D190" t="s">
        <v>104</v>
      </c>
      <c r="E190" s="14" t="s">
        <v>845</v>
      </c>
      <c r="F190" s="8" t="s">
        <v>294</v>
      </c>
      <c r="G190" s="14" t="s">
        <v>631</v>
      </c>
      <c r="H190" s="14">
        <v>1</v>
      </c>
      <c r="I190" s="14" t="s">
        <v>618</v>
      </c>
      <c r="J190" s="14">
        <v>2.0099999999999998</v>
      </c>
      <c r="K190" s="14">
        <v>3</v>
      </c>
      <c r="L190" s="14">
        <v>2</v>
      </c>
      <c r="M190" s="14">
        <v>5</v>
      </c>
      <c r="N190" s="14" t="s">
        <v>845</v>
      </c>
      <c r="O190">
        <v>2.0099999999999998</v>
      </c>
      <c r="P190">
        <v>2.0099999999999998</v>
      </c>
      <c r="Q190">
        <v>2.0099999999999998</v>
      </c>
      <c r="R190">
        <v>2.0099999999999998</v>
      </c>
      <c r="S190">
        <v>2.0099999999999998</v>
      </c>
      <c r="T190" s="14"/>
      <c r="U190" s="14" t="str">
        <f t="shared" si="4"/>
        <v>ok</v>
      </c>
    </row>
    <row r="191" spans="1:21" x14ac:dyDescent="0.25">
      <c r="A191" t="s">
        <v>1071</v>
      </c>
      <c r="B191" t="str">
        <f t="shared" si="5"/>
        <v>SRTD22</v>
      </c>
      <c r="C191" t="s">
        <v>10</v>
      </c>
      <c r="D191" t="s">
        <v>104</v>
      </c>
      <c r="E191" s="14" t="s">
        <v>845</v>
      </c>
      <c r="F191" s="8" t="s">
        <v>294</v>
      </c>
      <c r="G191" s="14" t="s">
        <v>631</v>
      </c>
      <c r="H191" s="14">
        <v>1</v>
      </c>
      <c r="I191" s="14" t="s">
        <v>618</v>
      </c>
      <c r="J191" s="14">
        <v>2.0099999999999998</v>
      </c>
      <c r="K191" s="14">
        <v>3</v>
      </c>
      <c r="L191" s="14">
        <v>2</v>
      </c>
      <c r="M191" s="14">
        <v>5</v>
      </c>
      <c r="N191" s="14" t="s">
        <v>845</v>
      </c>
      <c r="O191">
        <v>2.0099999999999998</v>
      </c>
      <c r="P191">
        <v>2.0099999999999998</v>
      </c>
      <c r="Q191">
        <v>2.0099999999999998</v>
      </c>
      <c r="R191">
        <v>2.0099999999999998</v>
      </c>
      <c r="S191">
        <v>2.0099999999999998</v>
      </c>
      <c r="T191" s="14"/>
      <c r="U191" s="14" t="str">
        <f t="shared" si="4"/>
        <v>ok</v>
      </c>
    </row>
    <row r="192" spans="1:21" x14ac:dyDescent="0.25">
      <c r="A192" t="s">
        <v>1072</v>
      </c>
      <c r="B192" t="str">
        <f t="shared" si="5"/>
        <v>SRTD23</v>
      </c>
      <c r="C192" t="s">
        <v>10</v>
      </c>
      <c r="D192" t="s">
        <v>105</v>
      </c>
      <c r="E192" s="14" t="s">
        <v>845</v>
      </c>
      <c r="F192" s="8" t="s">
        <v>295</v>
      </c>
      <c r="G192" s="14" t="s">
        <v>632</v>
      </c>
      <c r="H192" s="14">
        <v>1</v>
      </c>
      <c r="I192" s="14" t="s">
        <v>618</v>
      </c>
      <c r="J192" s="14">
        <v>2.0099999999999998</v>
      </c>
      <c r="K192" s="14">
        <v>3</v>
      </c>
      <c r="L192" s="14">
        <v>2</v>
      </c>
      <c r="M192" s="14">
        <v>5</v>
      </c>
      <c r="N192" s="14" t="s">
        <v>845</v>
      </c>
      <c r="O192">
        <v>2.2000000000000002</v>
      </c>
      <c r="P192">
        <v>2.2000000000000002</v>
      </c>
      <c r="Q192">
        <v>2.2000000000000002</v>
      </c>
      <c r="R192">
        <v>2.2000000000000002</v>
      </c>
      <c r="S192">
        <v>2.2000000000000002</v>
      </c>
      <c r="T192" s="14"/>
      <c r="U192" s="14" t="str">
        <f t="shared" si="4"/>
        <v>CHECK</v>
      </c>
    </row>
    <row r="193" spans="1:21" x14ac:dyDescent="0.25">
      <c r="A193" t="s">
        <v>1073</v>
      </c>
      <c r="B193" t="str">
        <f t="shared" si="5"/>
        <v>SRTD23</v>
      </c>
      <c r="C193" t="s">
        <v>10</v>
      </c>
      <c r="D193" t="s">
        <v>105</v>
      </c>
      <c r="E193" s="14" t="s">
        <v>845</v>
      </c>
      <c r="F193" s="8" t="s">
        <v>295</v>
      </c>
      <c r="G193" s="14" t="s">
        <v>632</v>
      </c>
      <c r="H193" s="14">
        <v>1</v>
      </c>
      <c r="I193" s="14" t="s">
        <v>618</v>
      </c>
      <c r="J193" s="14">
        <v>2.0099999999999998</v>
      </c>
      <c r="K193" s="14">
        <v>3</v>
      </c>
      <c r="L193" s="14">
        <v>2</v>
      </c>
      <c r="M193" s="14">
        <v>5</v>
      </c>
      <c r="N193" s="14" t="s">
        <v>845</v>
      </c>
      <c r="O193">
        <v>2.2000000000000002</v>
      </c>
      <c r="P193">
        <v>2.2000000000000002</v>
      </c>
      <c r="Q193">
        <v>2.2000000000000002</v>
      </c>
      <c r="R193">
        <v>2.2000000000000002</v>
      </c>
      <c r="S193">
        <v>2.2000000000000002</v>
      </c>
      <c r="T193" s="14"/>
      <c r="U193" s="14" t="str">
        <f t="shared" si="4"/>
        <v>CHECK</v>
      </c>
    </row>
    <row r="194" spans="1:21" x14ac:dyDescent="0.25">
      <c r="A194" t="s">
        <v>1074</v>
      </c>
      <c r="B194" t="str">
        <f t="shared" si="5"/>
        <v>SRTD246</v>
      </c>
      <c r="C194" t="s">
        <v>10</v>
      </c>
      <c r="D194" t="s">
        <v>155</v>
      </c>
      <c r="E194" s="14" t="s">
        <v>13</v>
      </c>
      <c r="F194" s="14" t="s">
        <v>13</v>
      </c>
      <c r="G194" s="14" t="s">
        <v>13</v>
      </c>
      <c r="H194" s="14" t="s">
        <v>13</v>
      </c>
      <c r="I194" s="14" t="s">
        <v>618</v>
      </c>
      <c r="J194" s="14">
        <v>2.0099999999999998</v>
      </c>
      <c r="K194" s="14">
        <v>3</v>
      </c>
      <c r="L194" s="14">
        <v>2</v>
      </c>
      <c r="M194" s="14">
        <v>5</v>
      </c>
      <c r="N194" s="14" t="s">
        <v>845</v>
      </c>
      <c r="O194">
        <v>2.0099999999999998</v>
      </c>
      <c r="P194">
        <v>2.0099999999999998</v>
      </c>
      <c r="Q194">
        <v>2.0099999999999998</v>
      </c>
      <c r="R194">
        <v>2.0099999999999998</v>
      </c>
      <c r="S194">
        <v>2.0099999999999998</v>
      </c>
      <c r="T194" s="14"/>
      <c r="U194" s="14" t="str">
        <f t="shared" ref="U194:U257" si="6">IF(OR(J194&gt;MAX(O194:S194),J194&lt;MIN(O194:S194)),"CHECK","ok")</f>
        <v>ok</v>
      </c>
    </row>
    <row r="195" spans="1:21" x14ac:dyDescent="0.25">
      <c r="A195" t="s">
        <v>1075</v>
      </c>
      <c r="B195" t="str">
        <f t="shared" si="5"/>
        <v>SRTD246</v>
      </c>
      <c r="C195" t="s">
        <v>10</v>
      </c>
      <c r="D195" t="s">
        <v>155</v>
      </c>
      <c r="E195" s="14" t="s">
        <v>13</v>
      </c>
      <c r="F195" s="14" t="s">
        <v>13</v>
      </c>
      <c r="G195" s="14" t="s">
        <v>13</v>
      </c>
      <c r="H195" s="14" t="s">
        <v>13</v>
      </c>
      <c r="I195" s="14" t="s">
        <v>618</v>
      </c>
      <c r="J195" s="14">
        <v>2.0099999999999998</v>
      </c>
      <c r="K195" s="14">
        <v>3</v>
      </c>
      <c r="L195" s="14">
        <v>2</v>
      </c>
      <c r="M195" s="14">
        <v>5</v>
      </c>
      <c r="N195" s="14" t="s">
        <v>845</v>
      </c>
      <c r="O195">
        <v>2.0099999999999998</v>
      </c>
      <c r="P195">
        <v>2.0099999999999998</v>
      </c>
      <c r="Q195">
        <v>2.0099999999999998</v>
      </c>
      <c r="R195">
        <v>2.0099999999999998</v>
      </c>
      <c r="S195">
        <v>2.0099999999999998</v>
      </c>
      <c r="T195" s="14"/>
      <c r="U195" s="14" t="str">
        <f t="shared" si="6"/>
        <v>ok</v>
      </c>
    </row>
    <row r="196" spans="1:21" x14ac:dyDescent="0.25">
      <c r="A196" t="s">
        <v>1076</v>
      </c>
      <c r="B196" t="str">
        <f t="shared" ref="B196:B259" si="7">SUBSTITUTE(SUBSTITUTE(A196,"_A",""),"_B","")</f>
        <v>SRTD247</v>
      </c>
      <c r="C196" t="s">
        <v>10</v>
      </c>
      <c r="D196" t="s">
        <v>156</v>
      </c>
      <c r="E196" s="14" t="s">
        <v>13</v>
      </c>
      <c r="F196" s="14" t="s">
        <v>13</v>
      </c>
      <c r="G196" s="14" t="s">
        <v>13</v>
      </c>
      <c r="H196" s="14" t="s">
        <v>13</v>
      </c>
      <c r="I196" s="14" t="s">
        <v>618</v>
      </c>
      <c r="J196" s="14">
        <v>2.0099999999999998</v>
      </c>
      <c r="K196" s="14">
        <v>3</v>
      </c>
      <c r="L196" s="14">
        <v>2</v>
      </c>
      <c r="M196" s="14">
        <v>5</v>
      </c>
      <c r="N196" s="14" t="s">
        <v>845</v>
      </c>
      <c r="O196">
        <v>2.0099999999999998</v>
      </c>
      <c r="P196">
        <v>2.0099999999999998</v>
      </c>
      <c r="Q196">
        <v>2.0099999999999998</v>
      </c>
      <c r="R196">
        <v>2.0099999999999998</v>
      </c>
      <c r="S196">
        <v>2.0099999999999998</v>
      </c>
      <c r="T196" s="14"/>
      <c r="U196" s="14" t="str">
        <f t="shared" si="6"/>
        <v>ok</v>
      </c>
    </row>
    <row r="197" spans="1:21" x14ac:dyDescent="0.25">
      <c r="A197" t="s">
        <v>1077</v>
      </c>
      <c r="B197" t="str">
        <f t="shared" si="7"/>
        <v>SRTD248</v>
      </c>
      <c r="C197" t="s">
        <v>10</v>
      </c>
      <c r="D197" t="s">
        <v>157</v>
      </c>
      <c r="E197" s="14" t="s">
        <v>13</v>
      </c>
      <c r="F197" s="14" t="s">
        <v>13</v>
      </c>
      <c r="G197" s="14" t="s">
        <v>13</v>
      </c>
      <c r="H197" s="14" t="s">
        <v>13</v>
      </c>
      <c r="I197" s="14" t="s">
        <v>618</v>
      </c>
      <c r="J197" s="14">
        <v>2.0099999999999998</v>
      </c>
      <c r="K197" s="14">
        <v>3</v>
      </c>
      <c r="L197" s="14">
        <v>2</v>
      </c>
      <c r="M197" s="14">
        <v>5</v>
      </c>
      <c r="N197" s="14" t="s">
        <v>845</v>
      </c>
      <c r="O197">
        <v>2.0099999999999998</v>
      </c>
      <c r="P197">
        <v>2.0099999999999998</v>
      </c>
      <c r="Q197">
        <v>2.0099999999999998</v>
      </c>
      <c r="R197">
        <v>2.0099999999999998</v>
      </c>
      <c r="S197">
        <v>2.0099999999999998</v>
      </c>
      <c r="T197" s="14"/>
      <c r="U197" s="14" t="str">
        <f t="shared" si="6"/>
        <v>ok</v>
      </c>
    </row>
    <row r="198" spans="1:21" x14ac:dyDescent="0.25">
      <c r="A198" t="s">
        <v>1078</v>
      </c>
      <c r="B198" t="str">
        <f t="shared" si="7"/>
        <v>SRTD248</v>
      </c>
      <c r="C198" t="s">
        <v>10</v>
      </c>
      <c r="D198" t="s">
        <v>157</v>
      </c>
      <c r="E198" s="14" t="s">
        <v>13</v>
      </c>
      <c r="F198" s="14" t="s">
        <v>13</v>
      </c>
      <c r="G198" s="14" t="s">
        <v>13</v>
      </c>
      <c r="H198" s="14" t="s">
        <v>13</v>
      </c>
      <c r="I198" s="14" t="s">
        <v>618</v>
      </c>
      <c r="J198" s="14">
        <v>2.0099999999999998</v>
      </c>
      <c r="K198" s="14">
        <v>3</v>
      </c>
      <c r="L198" s="14">
        <v>2</v>
      </c>
      <c r="M198" s="14">
        <v>5</v>
      </c>
      <c r="N198" s="14" t="s">
        <v>845</v>
      </c>
      <c r="O198">
        <v>2.0099999999999998</v>
      </c>
      <c r="P198">
        <v>2.0099999999999998</v>
      </c>
      <c r="Q198">
        <v>2.0099999999999998</v>
      </c>
      <c r="R198">
        <v>2.0099999999999998</v>
      </c>
      <c r="S198">
        <v>2.0099999999999998</v>
      </c>
      <c r="T198" s="14"/>
      <c r="U198" s="14" t="str">
        <f t="shared" si="6"/>
        <v>ok</v>
      </c>
    </row>
    <row r="199" spans="1:21" x14ac:dyDescent="0.25">
      <c r="A199" s="14" t="s">
        <v>1079</v>
      </c>
      <c r="B199" t="str">
        <f t="shared" si="7"/>
        <v>SRTD24</v>
      </c>
      <c r="C199" s="14" t="s">
        <v>10</v>
      </c>
      <c r="D199" s="14" t="s">
        <v>106</v>
      </c>
      <c r="E199" s="14" t="s">
        <v>845</v>
      </c>
      <c r="F199" s="32" t="s">
        <v>296</v>
      </c>
      <c r="G199" s="14" t="s">
        <v>633</v>
      </c>
      <c r="H199" s="14">
        <v>1</v>
      </c>
      <c r="I199" s="14" t="s">
        <v>618</v>
      </c>
      <c r="J199" s="14">
        <v>2.0099999999999998</v>
      </c>
      <c r="K199" s="14">
        <v>3</v>
      </c>
      <c r="L199" s="14">
        <v>2</v>
      </c>
      <c r="M199" s="14">
        <v>5</v>
      </c>
      <c r="N199" s="14" t="s">
        <v>846</v>
      </c>
      <c r="O199">
        <v>2.0099999999999998</v>
      </c>
      <c r="P199">
        <v>2.0099999999999998</v>
      </c>
      <c r="Q199">
        <v>2.0099999999999998</v>
      </c>
      <c r="R199">
        <v>2.0099999999999998</v>
      </c>
      <c r="S199">
        <v>2.0099999999999998</v>
      </c>
      <c r="T199" s="14"/>
      <c r="U199" s="14" t="str">
        <f t="shared" si="6"/>
        <v>ok</v>
      </c>
    </row>
    <row r="200" spans="1:21" x14ac:dyDescent="0.25">
      <c r="A200" s="14" t="s">
        <v>1080</v>
      </c>
      <c r="B200" t="str">
        <f t="shared" si="7"/>
        <v>SRTD24</v>
      </c>
      <c r="C200" s="14" t="s">
        <v>10</v>
      </c>
      <c r="D200" s="14" t="s">
        <v>106</v>
      </c>
      <c r="E200" s="14" t="s">
        <v>845</v>
      </c>
      <c r="F200" s="32" t="s">
        <v>296</v>
      </c>
      <c r="G200" s="14" t="s">
        <v>633</v>
      </c>
      <c r="H200" s="14">
        <v>1</v>
      </c>
      <c r="I200" s="14" t="s">
        <v>618</v>
      </c>
      <c r="J200" s="14">
        <v>2.0099999999999998</v>
      </c>
      <c r="K200" s="14">
        <v>3</v>
      </c>
      <c r="L200" s="14">
        <v>2</v>
      </c>
      <c r="M200" s="14">
        <v>5</v>
      </c>
      <c r="N200" s="14" t="s">
        <v>846</v>
      </c>
      <c r="O200">
        <v>2.0099999999999998</v>
      </c>
      <c r="P200">
        <v>2.0099999999999998</v>
      </c>
      <c r="Q200">
        <v>2.0099999999999998</v>
      </c>
      <c r="R200">
        <v>2.0099999999999998</v>
      </c>
      <c r="S200">
        <v>2.0099999999999998</v>
      </c>
      <c r="T200" s="14"/>
      <c r="U200" s="14" t="str">
        <f t="shared" si="6"/>
        <v>ok</v>
      </c>
    </row>
    <row r="201" spans="1:21" x14ac:dyDescent="0.25">
      <c r="A201" t="s">
        <v>1081</v>
      </c>
      <c r="B201" t="str">
        <f t="shared" si="7"/>
        <v>SRTD252</v>
      </c>
      <c r="C201" t="s">
        <v>10</v>
      </c>
      <c r="D201" t="s">
        <v>158</v>
      </c>
      <c r="E201" s="14" t="s">
        <v>13</v>
      </c>
      <c r="F201" s="14" t="s">
        <v>13</v>
      </c>
      <c r="G201" s="14" t="s">
        <v>13</v>
      </c>
      <c r="H201" s="14" t="s">
        <v>13</v>
      </c>
      <c r="I201" s="14" t="s">
        <v>618</v>
      </c>
      <c r="J201" s="14">
        <v>2.0099999999999998</v>
      </c>
      <c r="K201" s="14">
        <v>3</v>
      </c>
      <c r="L201" s="14">
        <v>2</v>
      </c>
      <c r="M201" s="14">
        <v>5</v>
      </c>
      <c r="N201" s="14" t="s">
        <v>845</v>
      </c>
      <c r="O201">
        <v>2.0099999999999998</v>
      </c>
      <c r="P201">
        <v>2.0099999999999998</v>
      </c>
      <c r="Q201">
        <v>2.0099999999999998</v>
      </c>
      <c r="R201">
        <v>2.0099999999999998</v>
      </c>
      <c r="S201">
        <v>2.0099999999999998</v>
      </c>
      <c r="T201" s="14"/>
      <c r="U201" s="14" t="str">
        <f t="shared" si="6"/>
        <v>ok</v>
      </c>
    </row>
    <row r="202" spans="1:21" x14ac:dyDescent="0.25">
      <c r="A202" t="s">
        <v>1082</v>
      </c>
      <c r="B202" t="str">
        <f t="shared" si="7"/>
        <v>SRTD252</v>
      </c>
      <c r="C202" t="s">
        <v>10</v>
      </c>
      <c r="D202" t="s">
        <v>158</v>
      </c>
      <c r="E202" s="14" t="s">
        <v>13</v>
      </c>
      <c r="F202" s="14" t="s">
        <v>13</v>
      </c>
      <c r="G202" s="14" t="s">
        <v>13</v>
      </c>
      <c r="H202" s="14" t="s">
        <v>13</v>
      </c>
      <c r="I202" s="14" t="s">
        <v>618</v>
      </c>
      <c r="J202" s="14">
        <v>2.0099999999999998</v>
      </c>
      <c r="K202" s="14">
        <v>3</v>
      </c>
      <c r="L202" s="14">
        <v>2</v>
      </c>
      <c r="M202" s="14">
        <v>5</v>
      </c>
      <c r="N202" s="14" t="s">
        <v>845</v>
      </c>
      <c r="O202">
        <v>2.0099999999999998</v>
      </c>
      <c r="P202">
        <v>2.0099999999999998</v>
      </c>
      <c r="Q202">
        <v>2.0099999999999998</v>
      </c>
      <c r="R202">
        <v>2.0099999999999998</v>
      </c>
      <c r="S202">
        <v>2.0099999999999998</v>
      </c>
      <c r="T202" s="14"/>
      <c r="U202" s="14" t="str">
        <f t="shared" si="6"/>
        <v>ok</v>
      </c>
    </row>
    <row r="203" spans="1:21" x14ac:dyDescent="0.25">
      <c r="A203" t="s">
        <v>1083</v>
      </c>
      <c r="B203" t="str">
        <f t="shared" si="7"/>
        <v>SRTD255</v>
      </c>
      <c r="C203" t="s">
        <v>10</v>
      </c>
      <c r="D203" t="s">
        <v>159</v>
      </c>
      <c r="E203" s="14" t="s">
        <v>13</v>
      </c>
      <c r="F203" s="14" t="s">
        <v>13</v>
      </c>
      <c r="G203" s="14" t="s">
        <v>13</v>
      </c>
      <c r="H203" s="14" t="s">
        <v>13</v>
      </c>
      <c r="I203" s="14" t="s">
        <v>618</v>
      </c>
      <c r="J203" s="14">
        <v>2.0099999999999998</v>
      </c>
      <c r="K203" s="14">
        <v>3</v>
      </c>
      <c r="L203" s="14">
        <v>2</v>
      </c>
      <c r="M203" s="14">
        <v>5</v>
      </c>
      <c r="N203" s="14" t="s">
        <v>845</v>
      </c>
      <c r="O203">
        <v>2.0099999999999998</v>
      </c>
      <c r="P203">
        <v>2.0099999999999998</v>
      </c>
      <c r="Q203">
        <v>2.0099999999999998</v>
      </c>
      <c r="R203">
        <v>2.0099999999999998</v>
      </c>
      <c r="S203">
        <v>2.0099999999999998</v>
      </c>
      <c r="T203" s="14"/>
      <c r="U203" s="14" t="str">
        <f t="shared" si="6"/>
        <v>ok</v>
      </c>
    </row>
    <row r="204" spans="1:21" x14ac:dyDescent="0.25">
      <c r="A204" t="s">
        <v>1084</v>
      </c>
      <c r="B204" t="str">
        <f t="shared" si="7"/>
        <v>SRTD255</v>
      </c>
      <c r="C204" t="s">
        <v>10</v>
      </c>
      <c r="D204" t="s">
        <v>159</v>
      </c>
      <c r="E204" s="14" t="s">
        <v>13</v>
      </c>
      <c r="F204" s="14" t="s">
        <v>13</v>
      </c>
      <c r="G204" s="14" t="s">
        <v>13</v>
      </c>
      <c r="H204" s="14" t="s">
        <v>13</v>
      </c>
      <c r="I204" s="14" t="s">
        <v>618</v>
      </c>
      <c r="J204" s="14">
        <v>2.0099999999999998</v>
      </c>
      <c r="K204" s="14">
        <v>3</v>
      </c>
      <c r="L204" s="14">
        <v>2</v>
      </c>
      <c r="M204" s="14">
        <v>5</v>
      </c>
      <c r="N204" s="14" t="s">
        <v>845</v>
      </c>
      <c r="O204">
        <v>2.0099999999999998</v>
      </c>
      <c r="P204">
        <v>2.0099999999999998</v>
      </c>
      <c r="Q204">
        <v>2.0099999999999998</v>
      </c>
      <c r="R204">
        <v>2.0099999999999998</v>
      </c>
      <c r="S204">
        <v>2.0099999999999998</v>
      </c>
      <c r="T204" s="14"/>
      <c r="U204" s="14" t="str">
        <f t="shared" si="6"/>
        <v>ok</v>
      </c>
    </row>
    <row r="205" spans="1:21" x14ac:dyDescent="0.25">
      <c r="A205" t="s">
        <v>1085</v>
      </c>
      <c r="B205" t="str">
        <f t="shared" si="7"/>
        <v>SRTD25</v>
      </c>
      <c r="C205" t="s">
        <v>10</v>
      </c>
      <c r="D205" t="s">
        <v>107</v>
      </c>
      <c r="E205" s="14" t="s">
        <v>845</v>
      </c>
      <c r="F205" s="8" t="s">
        <v>297</v>
      </c>
      <c r="G205" s="14" t="s">
        <v>634</v>
      </c>
      <c r="H205" s="14">
        <v>1</v>
      </c>
      <c r="I205" s="14" t="s">
        <v>618</v>
      </c>
      <c r="J205" s="14">
        <v>2.0099999999999998</v>
      </c>
      <c r="K205" s="14">
        <v>3</v>
      </c>
      <c r="L205" s="14">
        <v>2</v>
      </c>
      <c r="M205" s="14">
        <v>5</v>
      </c>
      <c r="N205" s="14" t="str">
        <f>VLOOKUP(VALUE(F205),[1]cc12_tranline_4p_routeCSV!$A:$G,7,FALSE)</f>
        <v>F</v>
      </c>
      <c r="O205">
        <v>2.2000000000000002</v>
      </c>
      <c r="P205">
        <v>2.2000000000000002</v>
      </c>
      <c r="Q205">
        <v>2.2000000000000002</v>
      </c>
      <c r="R205">
        <v>2.2000000000000002</v>
      </c>
      <c r="S205">
        <v>2.2000000000000002</v>
      </c>
      <c r="T205" s="14"/>
      <c r="U205" s="14" t="str">
        <f t="shared" si="6"/>
        <v>CHECK</v>
      </c>
    </row>
    <row r="206" spans="1:21" x14ac:dyDescent="0.25">
      <c r="A206" t="s">
        <v>1086</v>
      </c>
      <c r="B206" t="str">
        <f t="shared" si="7"/>
        <v>SRTD25</v>
      </c>
      <c r="C206" t="s">
        <v>10</v>
      </c>
      <c r="D206" t="s">
        <v>107</v>
      </c>
      <c r="E206" s="14" t="s">
        <v>845</v>
      </c>
      <c r="F206" s="8" t="s">
        <v>297</v>
      </c>
      <c r="G206" s="14" t="s">
        <v>634</v>
      </c>
      <c r="H206" s="14">
        <v>1</v>
      </c>
      <c r="I206" s="14" t="s">
        <v>618</v>
      </c>
      <c r="J206" s="14">
        <v>2.0099999999999998</v>
      </c>
      <c r="K206" s="14">
        <v>3</v>
      </c>
      <c r="L206" s="14">
        <v>2</v>
      </c>
      <c r="M206" s="14">
        <v>5</v>
      </c>
      <c r="N206" s="14" t="str">
        <f>VLOOKUP(VALUE(F206),[1]cc12_tranline_4p_routeCSV!$A:$G,7,FALSE)</f>
        <v>F</v>
      </c>
      <c r="O206">
        <v>2.2000000000000002</v>
      </c>
      <c r="P206">
        <v>2.2000000000000002</v>
      </c>
      <c r="Q206">
        <v>2.2000000000000002</v>
      </c>
      <c r="R206">
        <v>2.2000000000000002</v>
      </c>
      <c r="S206">
        <v>2.2000000000000002</v>
      </c>
      <c r="T206" s="14"/>
      <c r="U206" s="14" t="str">
        <f t="shared" si="6"/>
        <v>CHECK</v>
      </c>
    </row>
    <row r="207" spans="1:21" x14ac:dyDescent="0.25">
      <c r="A207" t="s">
        <v>1087</v>
      </c>
      <c r="B207" t="str">
        <f t="shared" si="7"/>
        <v>SRTD26</v>
      </c>
      <c r="C207" t="s">
        <v>10</v>
      </c>
      <c r="D207" t="s">
        <v>108</v>
      </c>
      <c r="E207" s="14" t="s">
        <v>845</v>
      </c>
      <c r="F207" s="14" t="s">
        <v>298</v>
      </c>
      <c r="G207" s="14" t="s">
        <v>635</v>
      </c>
      <c r="H207" s="14">
        <v>1</v>
      </c>
      <c r="I207" s="14" t="s">
        <v>618</v>
      </c>
      <c r="J207" s="14">
        <v>2.0099999999999998</v>
      </c>
      <c r="K207" s="14">
        <v>3</v>
      </c>
      <c r="L207" s="14">
        <v>2</v>
      </c>
      <c r="M207" s="14">
        <v>5</v>
      </c>
      <c r="N207" s="14" t="str">
        <f>VLOOKUP(VALUE(F207),[1]cc12_tranline_4p_routeCSV!$A:$G,7,FALSE)</f>
        <v>F</v>
      </c>
      <c r="O207">
        <v>2.2000000000000002</v>
      </c>
      <c r="P207">
        <v>2.2000000000000002</v>
      </c>
      <c r="Q207">
        <v>2.2000000000000002</v>
      </c>
      <c r="R207">
        <v>2.2000000000000002</v>
      </c>
      <c r="S207">
        <v>2.2000000000000002</v>
      </c>
      <c r="T207" s="14"/>
      <c r="U207" s="14" t="str">
        <f t="shared" si="6"/>
        <v>CHECK</v>
      </c>
    </row>
    <row r="208" spans="1:21" x14ac:dyDescent="0.25">
      <c r="A208" t="s">
        <v>1088</v>
      </c>
      <c r="B208" t="str">
        <f t="shared" si="7"/>
        <v>SRTD26</v>
      </c>
      <c r="C208" t="s">
        <v>10</v>
      </c>
      <c r="D208" t="s">
        <v>108</v>
      </c>
      <c r="E208" s="14" t="s">
        <v>845</v>
      </c>
      <c r="F208" s="14" t="s">
        <v>298</v>
      </c>
      <c r="G208" s="14" t="s">
        <v>635</v>
      </c>
      <c r="H208" s="14">
        <v>1</v>
      </c>
      <c r="I208" s="14" t="s">
        <v>618</v>
      </c>
      <c r="J208" s="14">
        <v>2.0099999999999998</v>
      </c>
      <c r="K208" s="14">
        <v>3</v>
      </c>
      <c r="L208" s="14">
        <v>2</v>
      </c>
      <c r="M208" s="14">
        <v>5</v>
      </c>
      <c r="N208" s="14" t="str">
        <f>VLOOKUP(VALUE(F208),[1]cc12_tranline_4p_routeCSV!$A:$G,7,FALSE)</f>
        <v>F</v>
      </c>
      <c r="O208">
        <v>2.2000000000000002</v>
      </c>
      <c r="P208">
        <v>2.2000000000000002</v>
      </c>
      <c r="Q208">
        <v>2.2000000000000002</v>
      </c>
      <c r="R208">
        <v>2.2000000000000002</v>
      </c>
      <c r="S208">
        <v>2.2000000000000002</v>
      </c>
      <c r="T208" s="14"/>
      <c r="U208" s="14" t="str">
        <f t="shared" si="6"/>
        <v>CHECK</v>
      </c>
    </row>
    <row r="209" spans="1:21" x14ac:dyDescent="0.25">
      <c r="A209" t="s">
        <v>1089</v>
      </c>
      <c r="B209" t="str">
        <f t="shared" si="7"/>
        <v>SRTD28</v>
      </c>
      <c r="C209" t="s">
        <v>10</v>
      </c>
      <c r="D209" t="s">
        <v>109</v>
      </c>
      <c r="E209" s="14" t="s">
        <v>845</v>
      </c>
      <c r="F209" s="14" t="s">
        <v>299</v>
      </c>
      <c r="G209" s="14" t="s">
        <v>636</v>
      </c>
      <c r="H209" s="14">
        <v>1</v>
      </c>
      <c r="I209" s="14" t="s">
        <v>618</v>
      </c>
      <c r="J209" s="14">
        <v>2.0099999999999998</v>
      </c>
      <c r="K209" s="14">
        <v>3</v>
      </c>
      <c r="L209" s="14">
        <v>2</v>
      </c>
      <c r="M209" s="14">
        <v>5</v>
      </c>
      <c r="N209" s="14" t="str">
        <f>VLOOKUP(VALUE(F209),[1]cc12_tranline_4p_routeCSV!$A:$G,7,FALSE)</f>
        <v>F</v>
      </c>
      <c r="O209">
        <v>2.0099999999999998</v>
      </c>
      <c r="P209">
        <v>2.0099999999999998</v>
      </c>
      <c r="Q209">
        <v>2.0099999999999998</v>
      </c>
      <c r="R209">
        <v>2.0099999999999998</v>
      </c>
      <c r="S209">
        <v>2.0099999999999998</v>
      </c>
      <c r="T209" s="14"/>
      <c r="U209" s="14" t="str">
        <f t="shared" si="6"/>
        <v>ok</v>
      </c>
    </row>
    <row r="210" spans="1:21" x14ac:dyDescent="0.25">
      <c r="A210" t="s">
        <v>1090</v>
      </c>
      <c r="B210" t="str">
        <f t="shared" si="7"/>
        <v>SRTD28</v>
      </c>
      <c r="C210" t="s">
        <v>10</v>
      </c>
      <c r="D210" t="s">
        <v>109</v>
      </c>
      <c r="E210" s="14" t="s">
        <v>845</v>
      </c>
      <c r="F210" s="14" t="s">
        <v>299</v>
      </c>
      <c r="G210" s="14" t="s">
        <v>636</v>
      </c>
      <c r="H210" s="14">
        <v>1</v>
      </c>
      <c r="I210" s="14" t="s">
        <v>618</v>
      </c>
      <c r="J210" s="14">
        <v>2.0099999999999998</v>
      </c>
      <c r="K210" s="14">
        <v>3</v>
      </c>
      <c r="L210" s="14">
        <v>2</v>
      </c>
      <c r="M210" s="14">
        <v>5</v>
      </c>
      <c r="N210" s="14" t="str">
        <f>VLOOKUP(VALUE(F210),[1]cc12_tranline_4p_routeCSV!$A:$G,7,FALSE)</f>
        <v>F</v>
      </c>
      <c r="O210">
        <v>2.0099999999999998</v>
      </c>
      <c r="P210">
        <v>2.0099999999999998</v>
      </c>
      <c r="Q210">
        <v>2.0099999999999998</v>
      </c>
      <c r="R210">
        <v>2.0099999999999998</v>
      </c>
      <c r="S210">
        <v>2.0099999999999998</v>
      </c>
      <c r="T210" s="14"/>
      <c r="U210" s="14" t="str">
        <f t="shared" si="6"/>
        <v>ok</v>
      </c>
    </row>
    <row r="211" spans="1:21" x14ac:dyDescent="0.25">
      <c r="A211" t="s">
        <v>1091</v>
      </c>
      <c r="B211" t="str">
        <f t="shared" si="7"/>
        <v>SRTD29</v>
      </c>
      <c r="C211" t="s">
        <v>10</v>
      </c>
      <c r="D211" t="s">
        <v>110</v>
      </c>
      <c r="E211" s="14" t="s">
        <v>846</v>
      </c>
      <c r="F211" s="14" t="s">
        <v>427</v>
      </c>
      <c r="G211" s="14" t="s">
        <v>582</v>
      </c>
      <c r="H211" s="14">
        <v>0</v>
      </c>
      <c r="I211" s="14" t="s">
        <v>618</v>
      </c>
      <c r="J211" s="14">
        <v>2.0099999999999998</v>
      </c>
      <c r="K211" s="14">
        <v>3</v>
      </c>
      <c r="L211" s="14">
        <v>2</v>
      </c>
      <c r="M211" s="14">
        <v>5</v>
      </c>
      <c r="N211" s="14" t="s">
        <v>845</v>
      </c>
      <c r="O211">
        <v>2.0099999999999998</v>
      </c>
      <c r="P211">
        <v>2.0099999999999998</v>
      </c>
      <c r="Q211">
        <v>2.0099999999999998</v>
      </c>
      <c r="R211">
        <v>2.0099999999999998</v>
      </c>
      <c r="S211">
        <v>2.0099999999999998</v>
      </c>
      <c r="T211" s="14"/>
      <c r="U211" s="14" t="str">
        <f t="shared" si="6"/>
        <v>ok</v>
      </c>
    </row>
    <row r="212" spans="1:21" x14ac:dyDescent="0.25">
      <c r="A212" t="s">
        <v>1092</v>
      </c>
      <c r="B212" t="str">
        <f t="shared" si="7"/>
        <v>SRTD29</v>
      </c>
      <c r="C212" t="s">
        <v>10</v>
      </c>
      <c r="D212" t="s">
        <v>110</v>
      </c>
      <c r="E212" s="14" t="s">
        <v>846</v>
      </c>
      <c r="F212" s="14" t="s">
        <v>428</v>
      </c>
      <c r="G212" s="14" t="s">
        <v>582</v>
      </c>
      <c r="H212" s="14">
        <v>0</v>
      </c>
      <c r="I212" s="14" t="s">
        <v>618</v>
      </c>
      <c r="J212" s="14">
        <v>2.0099999999999998</v>
      </c>
      <c r="K212" s="14">
        <v>3</v>
      </c>
      <c r="L212" s="14">
        <v>2</v>
      </c>
      <c r="M212" s="14">
        <v>5</v>
      </c>
      <c r="N212" s="14" t="s">
        <v>845</v>
      </c>
      <c r="O212">
        <v>2.0099999999999998</v>
      </c>
      <c r="P212">
        <v>2.0099999999999998</v>
      </c>
      <c r="Q212">
        <v>2.0099999999999998</v>
      </c>
      <c r="R212">
        <v>2.0099999999999998</v>
      </c>
      <c r="S212">
        <v>2.0099999999999998</v>
      </c>
      <c r="T212" s="14"/>
      <c r="U212" s="14" t="str">
        <f t="shared" si="6"/>
        <v>ok</v>
      </c>
    </row>
    <row r="213" spans="1:21" x14ac:dyDescent="0.25">
      <c r="A213" t="s">
        <v>1093</v>
      </c>
      <c r="B213" t="str">
        <f t="shared" si="7"/>
        <v>SRTD2</v>
      </c>
      <c r="C213" t="s">
        <v>10</v>
      </c>
      <c r="D213" t="s">
        <v>94</v>
      </c>
      <c r="E213" s="14" t="s">
        <v>845</v>
      </c>
      <c r="F213" s="8" t="s">
        <v>289</v>
      </c>
      <c r="G213" s="14" t="s">
        <v>637</v>
      </c>
      <c r="H213" s="14">
        <v>1</v>
      </c>
      <c r="I213" s="14" t="s">
        <v>618</v>
      </c>
      <c r="J213" s="14">
        <v>2.0099999999999998</v>
      </c>
      <c r="K213" s="14">
        <v>3</v>
      </c>
      <c r="L213" s="14">
        <v>2</v>
      </c>
      <c r="M213" s="14">
        <v>5</v>
      </c>
      <c r="N213" s="14" t="str">
        <f>VLOOKUP(VALUE(F213),[1]cc12_tranline_4p_routeCSV!$A:$G,7,FALSE)</f>
        <v>F</v>
      </c>
      <c r="O213">
        <v>2.0099999999999998</v>
      </c>
      <c r="P213">
        <v>2.0099999999999998</v>
      </c>
      <c r="Q213">
        <v>2.0099999999999998</v>
      </c>
      <c r="R213">
        <v>2.0099999999999998</v>
      </c>
      <c r="S213">
        <v>2.0099999999999998</v>
      </c>
      <c r="T213" s="14"/>
      <c r="U213" s="14" t="str">
        <f t="shared" si="6"/>
        <v>ok</v>
      </c>
    </row>
    <row r="214" spans="1:21" x14ac:dyDescent="0.25">
      <c r="A214" t="s">
        <v>1094</v>
      </c>
      <c r="B214" t="str">
        <f t="shared" si="7"/>
        <v>SRTD2</v>
      </c>
      <c r="C214" t="s">
        <v>10</v>
      </c>
      <c r="D214" t="s">
        <v>94</v>
      </c>
      <c r="E214" s="14" t="s">
        <v>845</v>
      </c>
      <c r="F214" s="8" t="s">
        <v>289</v>
      </c>
      <c r="G214" s="14" t="s">
        <v>637</v>
      </c>
      <c r="H214" s="14">
        <v>1</v>
      </c>
      <c r="I214" s="14" t="s">
        <v>618</v>
      </c>
      <c r="J214" s="14">
        <v>2.0099999999999998</v>
      </c>
      <c r="K214" s="14">
        <v>3</v>
      </c>
      <c r="L214" s="14">
        <v>2</v>
      </c>
      <c r="M214" s="14">
        <v>5</v>
      </c>
      <c r="N214" s="14" t="str">
        <f>VLOOKUP(VALUE(F214),[1]cc12_tranline_4p_routeCSV!$A:$G,7,FALSE)</f>
        <v>F</v>
      </c>
      <c r="O214">
        <v>2.0099999999999998</v>
      </c>
      <c r="P214">
        <v>2.0099999999999998</v>
      </c>
      <c r="Q214">
        <v>2.0099999999999998</v>
      </c>
      <c r="R214">
        <v>2.0099999999999998</v>
      </c>
      <c r="S214">
        <v>2.0099999999999998</v>
      </c>
      <c r="T214" s="14"/>
      <c r="U214" s="14" t="str">
        <f t="shared" si="6"/>
        <v>ok</v>
      </c>
    </row>
    <row r="215" spans="1:21" x14ac:dyDescent="0.25">
      <c r="A215" t="s">
        <v>1095</v>
      </c>
      <c r="B215" t="str">
        <f t="shared" si="7"/>
        <v>SRTD30</v>
      </c>
      <c r="C215" t="s">
        <v>10</v>
      </c>
      <c r="D215" t="s">
        <v>111</v>
      </c>
      <c r="E215" s="14" t="s">
        <v>846</v>
      </c>
      <c r="F215" s="14" t="s">
        <v>429</v>
      </c>
      <c r="G215" s="14" t="s">
        <v>583</v>
      </c>
      <c r="H215" s="14">
        <v>0</v>
      </c>
      <c r="I215" s="14" t="s">
        <v>618</v>
      </c>
      <c r="J215" s="14">
        <v>2.2000000000000002</v>
      </c>
      <c r="K215" s="14">
        <v>3</v>
      </c>
      <c r="L215" s="14">
        <v>2</v>
      </c>
      <c r="M215" s="14">
        <v>5</v>
      </c>
      <c r="N215" s="14" t="s">
        <v>845</v>
      </c>
      <c r="O215">
        <v>2.0099999999999998</v>
      </c>
      <c r="P215">
        <v>2.0099999999999998</v>
      </c>
      <c r="Q215">
        <v>2.0099999999999998</v>
      </c>
      <c r="R215">
        <v>2.0099999999999998</v>
      </c>
      <c r="S215">
        <v>2.0099999999999998</v>
      </c>
      <c r="T215" s="14"/>
      <c r="U215" s="14" t="str">
        <f t="shared" si="6"/>
        <v>CHECK</v>
      </c>
    </row>
    <row r="216" spans="1:21" x14ac:dyDescent="0.25">
      <c r="A216" t="s">
        <v>1096</v>
      </c>
      <c r="B216" t="str">
        <f t="shared" si="7"/>
        <v>SRTD30</v>
      </c>
      <c r="C216" t="s">
        <v>10</v>
      </c>
      <c r="D216" t="s">
        <v>111</v>
      </c>
      <c r="E216" s="14" t="s">
        <v>846</v>
      </c>
      <c r="F216" s="14" t="s">
        <v>430</v>
      </c>
      <c r="G216" s="14" t="s">
        <v>583</v>
      </c>
      <c r="H216" s="14">
        <v>0</v>
      </c>
      <c r="I216" s="14" t="s">
        <v>618</v>
      </c>
      <c r="J216" s="14">
        <v>2.2000000000000002</v>
      </c>
      <c r="K216" s="14">
        <v>3</v>
      </c>
      <c r="L216" s="14">
        <v>2</v>
      </c>
      <c r="M216" s="14">
        <v>5</v>
      </c>
      <c r="N216" s="14" t="s">
        <v>845</v>
      </c>
      <c r="O216">
        <v>2.0099999999999998</v>
      </c>
      <c r="P216">
        <v>2.0099999999999998</v>
      </c>
      <c r="Q216">
        <v>2.0099999999999998</v>
      </c>
      <c r="R216">
        <v>2.0099999999999998</v>
      </c>
      <c r="S216">
        <v>2.0099999999999998</v>
      </c>
      <c r="T216" s="14"/>
      <c r="U216" s="14" t="str">
        <f t="shared" si="6"/>
        <v>CHECK</v>
      </c>
    </row>
    <row r="217" spans="1:21" x14ac:dyDescent="0.25">
      <c r="A217" t="s">
        <v>1097</v>
      </c>
      <c r="B217" t="str">
        <f t="shared" si="7"/>
        <v>SRTD33</v>
      </c>
      <c r="C217" t="s">
        <v>10</v>
      </c>
      <c r="D217" t="s">
        <v>112</v>
      </c>
      <c r="E217" s="14" t="s">
        <v>846</v>
      </c>
      <c r="F217" s="14" t="s">
        <v>300</v>
      </c>
      <c r="G217" s="14" t="s">
        <v>638</v>
      </c>
      <c r="H217" s="14">
        <v>0</v>
      </c>
      <c r="I217" s="14" t="s">
        <v>1215</v>
      </c>
      <c r="J217" s="14">
        <v>2.0099999999999998</v>
      </c>
      <c r="K217" s="14">
        <v>3</v>
      </c>
      <c r="L217" s="14">
        <v>2</v>
      </c>
      <c r="M217" s="14">
        <v>5</v>
      </c>
      <c r="N217" s="14" t="s">
        <v>845</v>
      </c>
      <c r="O217">
        <v>2.0099999999999998</v>
      </c>
      <c r="P217">
        <v>2.0099999999999998</v>
      </c>
      <c r="Q217">
        <v>2.0099999999999998</v>
      </c>
      <c r="R217">
        <v>2.0099999999999998</v>
      </c>
      <c r="S217">
        <v>2.0099999999999998</v>
      </c>
      <c r="T217" s="14"/>
      <c r="U217" s="14" t="str">
        <f t="shared" si="6"/>
        <v>ok</v>
      </c>
    </row>
    <row r="218" spans="1:21" x14ac:dyDescent="0.25">
      <c r="A218" t="s">
        <v>1098</v>
      </c>
      <c r="B218" t="str">
        <f t="shared" si="7"/>
        <v>SRTD33</v>
      </c>
      <c r="C218" t="s">
        <v>10</v>
      </c>
      <c r="D218" t="s">
        <v>112</v>
      </c>
      <c r="E218" s="14" t="s">
        <v>846</v>
      </c>
      <c r="F218" s="14" t="s">
        <v>300</v>
      </c>
      <c r="G218" s="14" t="s">
        <v>638</v>
      </c>
      <c r="H218" s="14">
        <v>0</v>
      </c>
      <c r="I218" s="14" t="s">
        <v>1214</v>
      </c>
      <c r="J218" s="14">
        <v>2.0099999999999998</v>
      </c>
      <c r="K218" s="14">
        <v>3</v>
      </c>
      <c r="L218" s="14">
        <v>2</v>
      </c>
      <c r="M218" s="14">
        <v>5</v>
      </c>
      <c r="N218" s="14" t="s">
        <v>845</v>
      </c>
      <c r="O218">
        <v>2.0099999999999998</v>
      </c>
      <c r="P218">
        <v>2.0099999999999998</v>
      </c>
      <c r="Q218">
        <v>2.0099999999999998</v>
      </c>
      <c r="R218">
        <v>2.0099999999999998</v>
      </c>
      <c r="S218">
        <v>2.0099999999999998</v>
      </c>
      <c r="T218" s="14"/>
      <c r="U218" s="14" t="str">
        <f t="shared" si="6"/>
        <v>ok</v>
      </c>
    </row>
    <row r="219" spans="1:21" x14ac:dyDescent="0.25">
      <c r="A219" t="s">
        <v>1099</v>
      </c>
      <c r="B219" t="str">
        <f t="shared" si="7"/>
        <v>SRTD34</v>
      </c>
      <c r="C219" t="s">
        <v>10</v>
      </c>
      <c r="D219" t="s">
        <v>113</v>
      </c>
      <c r="E219" s="14" t="s">
        <v>846</v>
      </c>
      <c r="F219" s="14" t="s">
        <v>433</v>
      </c>
      <c r="G219" s="14" t="s">
        <v>584</v>
      </c>
      <c r="H219" s="14">
        <v>0</v>
      </c>
      <c r="I219" s="14" t="s">
        <v>618</v>
      </c>
      <c r="J219" s="14">
        <v>2.2000000000000002</v>
      </c>
      <c r="K219" s="14">
        <v>3</v>
      </c>
      <c r="L219" s="14">
        <v>2</v>
      </c>
      <c r="M219" s="14">
        <v>5</v>
      </c>
      <c r="N219" s="14" t="s">
        <v>845</v>
      </c>
      <c r="O219">
        <v>2.0099999999999998</v>
      </c>
      <c r="P219">
        <v>2.0099999999999998</v>
      </c>
      <c r="Q219">
        <v>2.0099999999999998</v>
      </c>
      <c r="R219">
        <v>2.0099999999999998</v>
      </c>
      <c r="S219">
        <v>2.0099999999999998</v>
      </c>
      <c r="T219" s="14"/>
      <c r="U219" s="14" t="str">
        <f t="shared" si="6"/>
        <v>CHECK</v>
      </c>
    </row>
    <row r="220" spans="1:21" x14ac:dyDescent="0.25">
      <c r="A220" t="s">
        <v>1100</v>
      </c>
      <c r="B220" t="str">
        <f t="shared" si="7"/>
        <v>SRTD34</v>
      </c>
      <c r="C220" t="s">
        <v>10</v>
      </c>
      <c r="D220" t="s">
        <v>113</v>
      </c>
      <c r="E220" s="14" t="s">
        <v>846</v>
      </c>
      <c r="F220" s="14" t="s">
        <v>434</v>
      </c>
      <c r="G220" s="14" t="s">
        <v>584</v>
      </c>
      <c r="H220" s="14">
        <v>0</v>
      </c>
      <c r="I220" s="14" t="s">
        <v>618</v>
      </c>
      <c r="J220" s="14">
        <v>2.2000000000000002</v>
      </c>
      <c r="K220" s="14">
        <v>3</v>
      </c>
      <c r="L220" s="14">
        <v>2</v>
      </c>
      <c r="M220" s="14">
        <v>5</v>
      </c>
      <c r="N220" s="14" t="s">
        <v>845</v>
      </c>
      <c r="O220">
        <v>2.0099999999999998</v>
      </c>
      <c r="P220">
        <v>2.0099999999999998</v>
      </c>
      <c r="Q220">
        <v>2.0099999999999998</v>
      </c>
      <c r="R220">
        <v>2.0099999999999998</v>
      </c>
      <c r="S220">
        <v>2.0099999999999998</v>
      </c>
      <c r="T220" s="14"/>
      <c r="U220" s="14" t="str">
        <f t="shared" si="6"/>
        <v>CHECK</v>
      </c>
    </row>
    <row r="221" spans="1:21" x14ac:dyDescent="0.25">
      <c r="A221" t="s">
        <v>1101</v>
      </c>
      <c r="B221" t="str">
        <f t="shared" si="7"/>
        <v>SRTD38</v>
      </c>
      <c r="C221" t="s">
        <v>10</v>
      </c>
      <c r="D221" t="s">
        <v>114</v>
      </c>
      <c r="E221" s="14" t="s">
        <v>846</v>
      </c>
      <c r="F221" s="14" t="s">
        <v>437</v>
      </c>
      <c r="G221" s="14" t="s">
        <v>585</v>
      </c>
      <c r="H221" s="14">
        <v>0</v>
      </c>
      <c r="I221" s="14" t="s">
        <v>618</v>
      </c>
      <c r="J221" s="14">
        <v>2.2000000000000002</v>
      </c>
      <c r="K221" s="14">
        <v>3</v>
      </c>
      <c r="L221" s="14">
        <v>2</v>
      </c>
      <c r="M221" s="14">
        <v>5</v>
      </c>
      <c r="N221" s="14" t="s">
        <v>845</v>
      </c>
      <c r="O221">
        <v>2.0099999999999998</v>
      </c>
      <c r="P221">
        <v>2.0099999999999998</v>
      </c>
      <c r="Q221">
        <v>2.0099999999999998</v>
      </c>
      <c r="R221">
        <v>2.0099999999999998</v>
      </c>
      <c r="S221">
        <v>2.0099999999999998</v>
      </c>
      <c r="T221" s="14"/>
      <c r="U221" s="14" t="str">
        <f t="shared" si="6"/>
        <v>CHECK</v>
      </c>
    </row>
    <row r="222" spans="1:21" x14ac:dyDescent="0.25">
      <c r="A222" t="s">
        <v>1102</v>
      </c>
      <c r="B222" t="str">
        <f t="shared" si="7"/>
        <v>SRTD38</v>
      </c>
      <c r="C222" t="s">
        <v>10</v>
      </c>
      <c r="D222" t="s">
        <v>114</v>
      </c>
      <c r="E222" s="14" t="s">
        <v>846</v>
      </c>
      <c r="F222" s="14" t="s">
        <v>438</v>
      </c>
      <c r="G222" s="14" t="s">
        <v>585</v>
      </c>
      <c r="H222" s="14">
        <v>0</v>
      </c>
      <c r="I222" s="14" t="s">
        <v>618</v>
      </c>
      <c r="J222" s="14">
        <v>2.2000000000000002</v>
      </c>
      <c r="K222" s="14">
        <v>3</v>
      </c>
      <c r="L222" s="14">
        <v>2</v>
      </c>
      <c r="M222" s="14">
        <v>5</v>
      </c>
      <c r="N222" s="14" t="s">
        <v>845</v>
      </c>
      <c r="O222">
        <v>2.0099999999999998</v>
      </c>
      <c r="P222">
        <v>2.0099999999999998</v>
      </c>
      <c r="Q222">
        <v>2.0099999999999998</v>
      </c>
      <c r="R222">
        <v>2.0099999999999998</v>
      </c>
      <c r="S222">
        <v>2.0099999999999998</v>
      </c>
      <c r="T222" s="14"/>
      <c r="U222" s="14" t="str">
        <f t="shared" si="6"/>
        <v>CHECK</v>
      </c>
    </row>
    <row r="223" spans="1:21" x14ac:dyDescent="0.25">
      <c r="A223" t="s">
        <v>1103</v>
      </c>
      <c r="B223" t="str">
        <f t="shared" si="7"/>
        <v>SRTD3</v>
      </c>
      <c r="C223" t="s">
        <v>10</v>
      </c>
      <c r="D223" t="s">
        <v>95</v>
      </c>
      <c r="E223" s="14" t="s">
        <v>846</v>
      </c>
      <c r="F223" s="8" t="s">
        <v>417</v>
      </c>
      <c r="G223" s="14" t="s">
        <v>579</v>
      </c>
      <c r="H223" s="14">
        <v>0</v>
      </c>
      <c r="I223" s="14" t="s">
        <v>618</v>
      </c>
      <c r="J223" s="14">
        <v>2.0099999999999998</v>
      </c>
      <c r="K223" s="14">
        <v>2</v>
      </c>
      <c r="L223" s="14">
        <v>2</v>
      </c>
      <c r="M223" s="14">
        <v>3</v>
      </c>
      <c r="N223" s="14" t="s">
        <v>845</v>
      </c>
      <c r="O223">
        <v>2.0099999999999998</v>
      </c>
      <c r="P223">
        <v>2.0099999999999998</v>
      </c>
      <c r="Q223">
        <v>2.0099999999999998</v>
      </c>
      <c r="R223">
        <v>2.0099999999999998</v>
      </c>
      <c r="S223">
        <v>2.0099999999999998</v>
      </c>
      <c r="T223" s="14"/>
      <c r="U223" s="14" t="str">
        <f t="shared" si="6"/>
        <v>ok</v>
      </c>
    </row>
    <row r="224" spans="1:21" x14ac:dyDescent="0.25">
      <c r="A224" t="s">
        <v>1104</v>
      </c>
      <c r="B224" t="str">
        <f t="shared" si="7"/>
        <v>SRTD3</v>
      </c>
      <c r="C224" t="s">
        <v>10</v>
      </c>
      <c r="D224" t="s">
        <v>95</v>
      </c>
      <c r="E224" s="14" t="s">
        <v>846</v>
      </c>
      <c r="F224" s="8" t="s">
        <v>418</v>
      </c>
      <c r="G224" s="14" t="s">
        <v>579</v>
      </c>
      <c r="H224" s="14">
        <v>0</v>
      </c>
      <c r="I224" s="14" t="s">
        <v>618</v>
      </c>
      <c r="J224" s="14">
        <v>2.0099999999999998</v>
      </c>
      <c r="K224" s="14">
        <v>2</v>
      </c>
      <c r="L224" s="14">
        <v>2</v>
      </c>
      <c r="M224" s="14">
        <v>3</v>
      </c>
      <c r="N224" s="14" t="s">
        <v>845</v>
      </c>
      <c r="O224">
        <v>2.0099999999999998</v>
      </c>
      <c r="P224">
        <v>2.0099999999999998</v>
      </c>
      <c r="Q224">
        <v>2.0099999999999998</v>
      </c>
      <c r="R224">
        <v>2.0099999999999998</v>
      </c>
      <c r="S224">
        <v>2.0099999999999998</v>
      </c>
      <c r="T224" s="14"/>
      <c r="U224" s="14" t="str">
        <f t="shared" si="6"/>
        <v>ok</v>
      </c>
    </row>
    <row r="225" spans="1:21" x14ac:dyDescent="0.25">
      <c r="A225" t="s">
        <v>1105</v>
      </c>
      <c r="B225" t="str">
        <f t="shared" si="7"/>
        <v>SRTD47</v>
      </c>
      <c r="C225" t="s">
        <v>10</v>
      </c>
      <c r="D225" t="s">
        <v>115</v>
      </c>
      <c r="E225" s="14" t="s">
        <v>845</v>
      </c>
      <c r="F225" s="8" t="s">
        <v>301</v>
      </c>
      <c r="G225" s="14" t="s">
        <v>639</v>
      </c>
      <c r="H225" s="14">
        <v>1</v>
      </c>
      <c r="I225" s="14" t="s">
        <v>618</v>
      </c>
      <c r="J225" s="14">
        <v>2.0099999999999998</v>
      </c>
      <c r="K225" s="14">
        <v>3</v>
      </c>
      <c r="L225" s="14">
        <v>2</v>
      </c>
      <c r="M225" s="14">
        <v>5</v>
      </c>
      <c r="N225" s="14" t="str">
        <f>VLOOKUP(VALUE(F225),[1]cc12_tranline_4p_routeCSV!$A:$G,7,FALSE)</f>
        <v>F</v>
      </c>
      <c r="O225">
        <v>2.0099999999999998</v>
      </c>
      <c r="P225">
        <v>2.0099999999999998</v>
      </c>
      <c r="Q225">
        <v>2.0099999999999998</v>
      </c>
      <c r="R225">
        <v>2.0099999999999998</v>
      </c>
      <c r="S225">
        <v>2.0099999999999998</v>
      </c>
      <c r="T225" s="14"/>
      <c r="U225" s="14" t="str">
        <f t="shared" si="6"/>
        <v>ok</v>
      </c>
    </row>
    <row r="226" spans="1:21" x14ac:dyDescent="0.25">
      <c r="A226" t="s">
        <v>1106</v>
      </c>
      <c r="B226" t="str">
        <f t="shared" si="7"/>
        <v>SRTD47</v>
      </c>
      <c r="C226" t="s">
        <v>10</v>
      </c>
      <c r="D226" t="s">
        <v>115</v>
      </c>
      <c r="E226" s="14" t="s">
        <v>845</v>
      </c>
      <c r="F226" s="8" t="s">
        <v>301</v>
      </c>
      <c r="G226" s="14" t="s">
        <v>639</v>
      </c>
      <c r="H226" s="14">
        <v>1</v>
      </c>
      <c r="I226" s="14" t="s">
        <v>618</v>
      </c>
      <c r="J226" s="14">
        <v>2.0099999999999998</v>
      </c>
      <c r="K226" s="14">
        <v>3</v>
      </c>
      <c r="L226" s="14">
        <v>2</v>
      </c>
      <c r="M226" s="14">
        <v>5</v>
      </c>
      <c r="N226" s="14" t="str">
        <f>VLOOKUP(VALUE(F226),[1]cc12_tranline_4p_routeCSV!$A:$G,7,FALSE)</f>
        <v>F</v>
      </c>
      <c r="O226">
        <v>2.0099999999999998</v>
      </c>
      <c r="P226">
        <v>2.0099999999999998</v>
      </c>
      <c r="Q226">
        <v>2.0099999999999998</v>
      </c>
      <c r="R226">
        <v>2.0099999999999998</v>
      </c>
      <c r="S226">
        <v>2.0099999999999998</v>
      </c>
      <c r="T226" s="14"/>
      <c r="U226" s="14" t="str">
        <f t="shared" si="6"/>
        <v>ok</v>
      </c>
    </row>
    <row r="227" spans="1:21" x14ac:dyDescent="0.25">
      <c r="A227" t="s">
        <v>1107</v>
      </c>
      <c r="B227" t="str">
        <f t="shared" si="7"/>
        <v>SRTD507S</v>
      </c>
      <c r="C227" t="s">
        <v>10</v>
      </c>
      <c r="D227" t="s">
        <v>848</v>
      </c>
      <c r="E227" s="14" t="s">
        <v>845</v>
      </c>
      <c r="F227" s="14" t="s">
        <v>511</v>
      </c>
      <c r="G227" s="14" t="s">
        <v>849</v>
      </c>
      <c r="H227" s="14">
        <v>1</v>
      </c>
      <c r="I227" s="14" t="s">
        <v>618</v>
      </c>
      <c r="J227" s="14">
        <v>1</v>
      </c>
      <c r="K227" s="14">
        <v>1</v>
      </c>
      <c r="L227" s="14">
        <v>1</v>
      </c>
      <c r="M227" s="14">
        <v>1</v>
      </c>
      <c r="N227" s="14" t="s">
        <v>845</v>
      </c>
      <c r="O227">
        <v>2.0099999999999998</v>
      </c>
      <c r="P227">
        <v>2.0099999999999998</v>
      </c>
      <c r="Q227">
        <v>2.0099999999999998</v>
      </c>
      <c r="R227">
        <v>2.0099999999999998</v>
      </c>
      <c r="S227">
        <v>2.0099999999999998</v>
      </c>
      <c r="T227" s="14"/>
      <c r="U227" s="14" t="str">
        <f t="shared" si="6"/>
        <v>CHECK</v>
      </c>
    </row>
    <row r="228" spans="1:21" x14ac:dyDescent="0.25">
      <c r="A228" t="s">
        <v>1108</v>
      </c>
      <c r="B228" t="str">
        <f t="shared" si="7"/>
        <v>SRTD507S</v>
      </c>
      <c r="C228" t="s">
        <v>10</v>
      </c>
      <c r="D228" t="s">
        <v>848</v>
      </c>
      <c r="E228" s="14" t="s">
        <v>845</v>
      </c>
      <c r="F228" s="14" t="s">
        <v>511</v>
      </c>
      <c r="G228" s="14" t="s">
        <v>849</v>
      </c>
      <c r="H228" s="14">
        <v>1</v>
      </c>
      <c r="I228" s="14" t="s">
        <v>618</v>
      </c>
      <c r="J228" s="14">
        <v>1</v>
      </c>
      <c r="K228" s="14">
        <v>1</v>
      </c>
      <c r="L228" s="14">
        <v>1</v>
      </c>
      <c r="M228" s="14">
        <v>1</v>
      </c>
      <c r="N228" s="14" t="s">
        <v>845</v>
      </c>
      <c r="O228">
        <v>2.0099999999999998</v>
      </c>
      <c r="P228">
        <v>2.0099999999999998</v>
      </c>
      <c r="Q228">
        <v>2.0099999999999998</v>
      </c>
      <c r="R228">
        <v>2.0099999999999998</v>
      </c>
      <c r="S228">
        <v>2.0099999999999998</v>
      </c>
      <c r="T228" s="14"/>
      <c r="U228" s="14" t="str">
        <f t="shared" si="6"/>
        <v>CHECK</v>
      </c>
    </row>
    <row r="229" spans="1:21" x14ac:dyDescent="0.25">
      <c r="A229" t="s">
        <v>1109</v>
      </c>
      <c r="B229" t="str">
        <f t="shared" si="7"/>
        <v>SRTD507</v>
      </c>
      <c r="C229" t="s">
        <v>10</v>
      </c>
      <c r="D229" t="s">
        <v>160</v>
      </c>
      <c r="E229" s="14" t="s">
        <v>845</v>
      </c>
      <c r="F229" s="14" t="s">
        <v>512</v>
      </c>
      <c r="G229" s="14" t="s">
        <v>850</v>
      </c>
      <c r="H229" s="14">
        <v>1</v>
      </c>
      <c r="I229" s="14" t="s">
        <v>618</v>
      </c>
      <c r="J229" s="14">
        <v>1</v>
      </c>
      <c r="K229" s="14">
        <v>1</v>
      </c>
      <c r="L229" s="14">
        <v>1</v>
      </c>
      <c r="M229" s="14">
        <v>1</v>
      </c>
      <c r="N229" s="14" t="s">
        <v>845</v>
      </c>
      <c r="O229">
        <v>2.0099999999999998</v>
      </c>
      <c r="P229">
        <v>2.0099999999999998</v>
      </c>
      <c r="Q229">
        <v>2.0099999999999998</v>
      </c>
      <c r="R229">
        <v>2.0099999999999998</v>
      </c>
      <c r="S229">
        <v>2.0099999999999998</v>
      </c>
      <c r="T229" s="14"/>
      <c r="U229" s="14" t="str">
        <f t="shared" si="6"/>
        <v>CHECK</v>
      </c>
    </row>
    <row r="230" spans="1:21" x14ac:dyDescent="0.25">
      <c r="A230" t="s">
        <v>1110</v>
      </c>
      <c r="B230" t="str">
        <f t="shared" si="7"/>
        <v>SRTD507</v>
      </c>
      <c r="C230" t="s">
        <v>10</v>
      </c>
      <c r="D230" t="s">
        <v>160</v>
      </c>
      <c r="E230" s="14" t="s">
        <v>845</v>
      </c>
      <c r="F230" s="14" t="s">
        <v>512</v>
      </c>
      <c r="G230" s="14" t="s">
        <v>850</v>
      </c>
      <c r="H230" s="14">
        <v>1</v>
      </c>
      <c r="I230" s="14" t="s">
        <v>618</v>
      </c>
      <c r="J230" s="14">
        <v>1</v>
      </c>
      <c r="K230" s="14">
        <v>1</v>
      </c>
      <c r="L230" s="14">
        <v>1</v>
      </c>
      <c r="M230" s="14">
        <v>1</v>
      </c>
      <c r="N230" s="14" t="s">
        <v>845</v>
      </c>
      <c r="O230">
        <v>2.0099999999999998</v>
      </c>
      <c r="P230">
        <v>2.0099999999999998</v>
      </c>
      <c r="Q230">
        <v>2.0099999999999998</v>
      </c>
      <c r="R230">
        <v>2.0099999999999998</v>
      </c>
      <c r="S230">
        <v>2.0099999999999998</v>
      </c>
      <c r="T230" s="14"/>
      <c r="U230" s="14" t="str">
        <f t="shared" si="6"/>
        <v>CHECK</v>
      </c>
    </row>
    <row r="231" spans="1:21" x14ac:dyDescent="0.25">
      <c r="A231" t="s">
        <v>1111</v>
      </c>
      <c r="B231" t="str">
        <f t="shared" si="7"/>
        <v>SRTD519</v>
      </c>
      <c r="C231" t="s">
        <v>10</v>
      </c>
      <c r="D231" t="s">
        <v>161</v>
      </c>
      <c r="E231" s="14" t="s">
        <v>845</v>
      </c>
      <c r="F231" s="14" t="s">
        <v>317</v>
      </c>
      <c r="G231" s="14" t="s">
        <v>640</v>
      </c>
      <c r="H231" s="14">
        <v>1</v>
      </c>
      <c r="I231" s="14" t="s">
        <v>618</v>
      </c>
      <c r="J231" s="14">
        <v>1</v>
      </c>
      <c r="K231" s="14">
        <v>1</v>
      </c>
      <c r="L231" s="14">
        <v>1</v>
      </c>
      <c r="M231" s="14">
        <v>1</v>
      </c>
      <c r="N231" s="14" t="s">
        <v>845</v>
      </c>
      <c r="O231">
        <v>2.0099999999999998</v>
      </c>
      <c r="P231">
        <v>2.0099999999999998</v>
      </c>
      <c r="Q231">
        <v>2.0099999999999998</v>
      </c>
      <c r="R231">
        <v>2.0099999999999998</v>
      </c>
      <c r="S231">
        <v>2.0099999999999998</v>
      </c>
      <c r="T231" s="14"/>
      <c r="U231" s="14" t="str">
        <f t="shared" si="6"/>
        <v>CHECK</v>
      </c>
    </row>
    <row r="232" spans="1:21" x14ac:dyDescent="0.25">
      <c r="A232" t="s">
        <v>1112</v>
      </c>
      <c r="B232" t="str">
        <f t="shared" si="7"/>
        <v>SRTD519</v>
      </c>
      <c r="C232" t="s">
        <v>10</v>
      </c>
      <c r="D232" t="s">
        <v>161</v>
      </c>
      <c r="E232" s="14" t="s">
        <v>845</v>
      </c>
      <c r="F232" s="14" t="s">
        <v>317</v>
      </c>
      <c r="G232" s="14" t="s">
        <v>640</v>
      </c>
      <c r="H232" s="14">
        <v>1</v>
      </c>
      <c r="I232" s="14" t="s">
        <v>618</v>
      </c>
      <c r="J232" s="14">
        <v>1</v>
      </c>
      <c r="K232" s="14">
        <v>1</v>
      </c>
      <c r="L232" s="14">
        <v>1</v>
      </c>
      <c r="M232" s="14">
        <v>1</v>
      </c>
      <c r="N232" s="14" t="s">
        <v>845</v>
      </c>
      <c r="O232">
        <v>2.0099999999999998</v>
      </c>
      <c r="P232">
        <v>2.0099999999999998</v>
      </c>
      <c r="Q232">
        <v>2.0099999999999998</v>
      </c>
      <c r="R232">
        <v>2.0099999999999998</v>
      </c>
      <c r="S232">
        <v>2.0099999999999998</v>
      </c>
      <c r="T232" s="14"/>
      <c r="U232" s="14" t="str">
        <f t="shared" si="6"/>
        <v>CHECK</v>
      </c>
    </row>
    <row r="233" spans="1:21" x14ac:dyDescent="0.25">
      <c r="A233" t="s">
        <v>1113</v>
      </c>
      <c r="B233" t="str">
        <f t="shared" si="7"/>
        <v>SRTD51</v>
      </c>
      <c r="C233" t="s">
        <v>10</v>
      </c>
      <c r="D233" t="s">
        <v>116</v>
      </c>
      <c r="E233" s="14" t="s">
        <v>846</v>
      </c>
      <c r="F233" s="8" t="s">
        <v>441</v>
      </c>
      <c r="G233" s="14" t="s">
        <v>586</v>
      </c>
      <c r="H233" s="14">
        <v>0</v>
      </c>
      <c r="I233" s="14" t="s">
        <v>618</v>
      </c>
      <c r="J233" s="14">
        <v>2.2000000000000002</v>
      </c>
      <c r="K233" s="14">
        <v>3</v>
      </c>
      <c r="L233" s="14">
        <v>2</v>
      </c>
      <c r="M233" s="14">
        <v>5</v>
      </c>
      <c r="N233" s="14" t="s">
        <v>845</v>
      </c>
      <c r="O233">
        <v>2.0099999999999998</v>
      </c>
      <c r="P233">
        <v>2.0099999999999998</v>
      </c>
      <c r="Q233">
        <v>2.0099999999999998</v>
      </c>
      <c r="R233">
        <v>2.0099999999999998</v>
      </c>
      <c r="S233">
        <v>2.0099999999999998</v>
      </c>
      <c r="T233" s="14"/>
      <c r="U233" s="14" t="str">
        <f t="shared" si="6"/>
        <v>CHECK</v>
      </c>
    </row>
    <row r="234" spans="1:21" x14ac:dyDescent="0.25">
      <c r="A234" t="s">
        <v>1114</v>
      </c>
      <c r="B234" t="str">
        <f t="shared" si="7"/>
        <v>SRTD51</v>
      </c>
      <c r="C234" t="s">
        <v>10</v>
      </c>
      <c r="D234" t="s">
        <v>116</v>
      </c>
      <c r="E234" s="14" t="s">
        <v>846</v>
      </c>
      <c r="F234" s="8" t="s">
        <v>442</v>
      </c>
      <c r="G234" s="14" t="s">
        <v>586</v>
      </c>
      <c r="H234" s="14">
        <v>0</v>
      </c>
      <c r="I234" s="14" t="s">
        <v>618</v>
      </c>
      <c r="J234" s="14">
        <v>2.2000000000000002</v>
      </c>
      <c r="K234" s="14">
        <v>3</v>
      </c>
      <c r="L234" s="14">
        <v>2</v>
      </c>
      <c r="M234" s="14">
        <v>5</v>
      </c>
      <c r="N234" s="14" t="s">
        <v>845</v>
      </c>
      <c r="O234">
        <v>2.0099999999999998</v>
      </c>
      <c r="P234">
        <v>2.0099999999999998</v>
      </c>
      <c r="Q234">
        <v>2.0099999999999998</v>
      </c>
      <c r="R234">
        <v>2.0099999999999998</v>
      </c>
      <c r="S234">
        <v>2.0099999999999998</v>
      </c>
      <c r="T234" s="14"/>
      <c r="U234" s="14" t="str">
        <f t="shared" si="6"/>
        <v>CHECK</v>
      </c>
    </row>
    <row r="235" spans="1:21" x14ac:dyDescent="0.25">
      <c r="A235" t="s">
        <v>1115</v>
      </c>
      <c r="B235" t="str">
        <f t="shared" si="7"/>
        <v>SRTD533</v>
      </c>
      <c r="C235" t="s">
        <v>10</v>
      </c>
      <c r="D235" t="s">
        <v>162</v>
      </c>
      <c r="E235" s="14" t="s">
        <v>845</v>
      </c>
      <c r="F235" s="14" t="s">
        <v>389</v>
      </c>
      <c r="G235" s="14" t="s">
        <v>641</v>
      </c>
      <c r="H235" s="14">
        <v>1</v>
      </c>
      <c r="I235" s="14" t="s">
        <v>618</v>
      </c>
      <c r="J235" s="14">
        <v>1</v>
      </c>
      <c r="K235" s="14">
        <v>1</v>
      </c>
      <c r="L235" s="14">
        <v>1</v>
      </c>
      <c r="M235" s="14">
        <v>1</v>
      </c>
      <c r="N235" s="14" t="s">
        <v>845</v>
      </c>
      <c r="O235">
        <v>2.0099999999999998</v>
      </c>
      <c r="P235">
        <v>2.0099999999999998</v>
      </c>
      <c r="Q235">
        <v>2.0099999999999998</v>
      </c>
      <c r="R235">
        <v>2.0099999999999998</v>
      </c>
      <c r="S235">
        <v>2.0099999999999998</v>
      </c>
      <c r="T235" s="14"/>
      <c r="U235" s="14" t="str">
        <f t="shared" si="6"/>
        <v>CHECK</v>
      </c>
    </row>
    <row r="236" spans="1:21" x14ac:dyDescent="0.25">
      <c r="A236" t="s">
        <v>1116</v>
      </c>
      <c r="B236" t="str">
        <f t="shared" si="7"/>
        <v>SRTD533</v>
      </c>
      <c r="C236" t="s">
        <v>10</v>
      </c>
      <c r="D236" t="s">
        <v>162</v>
      </c>
      <c r="E236" s="14" t="s">
        <v>845</v>
      </c>
      <c r="F236" s="14" t="s">
        <v>389</v>
      </c>
      <c r="G236" s="14" t="s">
        <v>641</v>
      </c>
      <c r="H236" s="14">
        <v>1</v>
      </c>
      <c r="I236" s="14" t="s">
        <v>1402</v>
      </c>
      <c r="J236" s="14">
        <v>1</v>
      </c>
      <c r="K236" s="14">
        <v>1</v>
      </c>
      <c r="L236" s="14">
        <v>1</v>
      </c>
      <c r="M236" s="14">
        <v>1</v>
      </c>
      <c r="N236" s="14" t="s">
        <v>845</v>
      </c>
      <c r="O236">
        <v>2.0099999999999998</v>
      </c>
      <c r="P236">
        <v>2.0099999999999998</v>
      </c>
      <c r="Q236">
        <v>2.0099999999999998</v>
      </c>
      <c r="R236">
        <v>2.0099999999999998</v>
      </c>
      <c r="S236">
        <v>2.0099999999999998</v>
      </c>
      <c r="T236" s="14"/>
      <c r="U236" s="14" t="str">
        <f t="shared" si="6"/>
        <v>CHECK</v>
      </c>
    </row>
    <row r="237" spans="1:21" x14ac:dyDescent="0.25">
      <c r="A237" t="s">
        <v>1117</v>
      </c>
      <c r="B237" t="str">
        <f t="shared" si="7"/>
        <v>SRTD54</v>
      </c>
      <c r="C237" t="s">
        <v>10</v>
      </c>
      <c r="D237" t="s">
        <v>117</v>
      </c>
      <c r="E237" s="14" t="s">
        <v>845</v>
      </c>
      <c r="F237" s="14" t="s">
        <v>302</v>
      </c>
      <c r="G237" s="14" t="s">
        <v>642</v>
      </c>
      <c r="H237" s="14">
        <v>1</v>
      </c>
      <c r="I237" s="14" t="s">
        <v>1403</v>
      </c>
      <c r="J237" s="14">
        <v>2.0099999999999998</v>
      </c>
      <c r="K237" s="14">
        <v>3</v>
      </c>
      <c r="L237" s="14">
        <v>2</v>
      </c>
      <c r="M237" s="14">
        <v>5</v>
      </c>
      <c r="N237" s="14" t="str">
        <f>VLOOKUP(VALUE(F237),[1]cc12_tranline_4p_routeCSV!$A:$G,7,FALSE)</f>
        <v>F</v>
      </c>
      <c r="O237">
        <v>2.0099999999999998</v>
      </c>
      <c r="P237">
        <v>2.0099999999999998</v>
      </c>
      <c r="Q237">
        <v>2.0099999999999998</v>
      </c>
      <c r="R237">
        <v>2.0099999999999998</v>
      </c>
      <c r="S237">
        <v>2.0099999999999998</v>
      </c>
      <c r="T237" s="14"/>
      <c r="U237" s="14" t="str">
        <f t="shared" si="6"/>
        <v>ok</v>
      </c>
    </row>
    <row r="238" spans="1:21" x14ac:dyDescent="0.25">
      <c r="A238" t="s">
        <v>1118</v>
      </c>
      <c r="B238" t="str">
        <f t="shared" si="7"/>
        <v>SRTD54</v>
      </c>
      <c r="C238" t="s">
        <v>10</v>
      </c>
      <c r="D238" t="s">
        <v>117</v>
      </c>
      <c r="E238" s="14" t="s">
        <v>845</v>
      </c>
      <c r="F238" s="14" t="s">
        <v>302</v>
      </c>
      <c r="G238" s="14" t="s">
        <v>642</v>
      </c>
      <c r="H238" s="14">
        <v>1</v>
      </c>
      <c r="I238" s="14" t="s">
        <v>618</v>
      </c>
      <c r="J238" s="14">
        <v>2.0099999999999998</v>
      </c>
      <c r="K238" s="14">
        <v>3</v>
      </c>
      <c r="L238" s="14">
        <v>2</v>
      </c>
      <c r="M238" s="14">
        <v>5</v>
      </c>
      <c r="N238" s="14" t="str">
        <f>VLOOKUP(VALUE(F238),[1]cc12_tranline_4p_routeCSV!$A:$G,7,FALSE)</f>
        <v>F</v>
      </c>
      <c r="O238">
        <v>2.0099999999999998</v>
      </c>
      <c r="P238">
        <v>2.0099999999999998</v>
      </c>
      <c r="Q238">
        <v>2.0099999999999998</v>
      </c>
      <c r="R238">
        <v>2.0099999999999998</v>
      </c>
      <c r="S238">
        <v>2.0099999999999998</v>
      </c>
      <c r="T238" s="14"/>
      <c r="U238" s="14" t="str">
        <f t="shared" si="6"/>
        <v>ok</v>
      </c>
    </row>
    <row r="239" spans="1:21" x14ac:dyDescent="0.25">
      <c r="A239" t="s">
        <v>1119</v>
      </c>
      <c r="B239" t="str">
        <f t="shared" si="7"/>
        <v>SRTD55</v>
      </c>
      <c r="C239" t="s">
        <v>10</v>
      </c>
      <c r="D239" t="s">
        <v>118</v>
      </c>
      <c r="E239" s="14" t="s">
        <v>845</v>
      </c>
      <c r="F239" s="14" t="s">
        <v>303</v>
      </c>
      <c r="G239" s="14" t="s">
        <v>643</v>
      </c>
      <c r="H239" s="14">
        <v>1</v>
      </c>
      <c r="I239" s="14" t="s">
        <v>618</v>
      </c>
      <c r="J239" s="14">
        <v>2.0099999999999998</v>
      </c>
      <c r="K239" s="14">
        <v>3</v>
      </c>
      <c r="L239" s="14">
        <v>2</v>
      </c>
      <c r="M239" s="14">
        <v>5</v>
      </c>
      <c r="N239" s="14" t="str">
        <f>VLOOKUP(VALUE(F239),[1]cc12_tranline_4p_routeCSV!$A:$G,7,FALSE)</f>
        <v>F</v>
      </c>
      <c r="O239">
        <v>2.0099999999999998</v>
      </c>
      <c r="P239">
        <v>2.0099999999999998</v>
      </c>
      <c r="Q239">
        <v>2.0099999999999998</v>
      </c>
      <c r="R239">
        <v>2.0099999999999998</v>
      </c>
      <c r="S239">
        <v>2.0099999999999998</v>
      </c>
      <c r="T239" s="14"/>
      <c r="U239" s="14" t="str">
        <f t="shared" si="6"/>
        <v>ok</v>
      </c>
    </row>
    <row r="240" spans="1:21" x14ac:dyDescent="0.25">
      <c r="A240" t="s">
        <v>1120</v>
      </c>
      <c r="B240" t="str">
        <f t="shared" si="7"/>
        <v>SRTD55</v>
      </c>
      <c r="C240" t="s">
        <v>10</v>
      </c>
      <c r="D240" t="s">
        <v>118</v>
      </c>
      <c r="E240" s="14" t="s">
        <v>845</v>
      </c>
      <c r="F240" s="14" t="s">
        <v>303</v>
      </c>
      <c r="G240" s="14" t="s">
        <v>643</v>
      </c>
      <c r="H240" s="14">
        <v>1</v>
      </c>
      <c r="I240" s="14" t="s">
        <v>618</v>
      </c>
      <c r="J240" s="14">
        <v>2.0099999999999998</v>
      </c>
      <c r="K240" s="14">
        <v>3</v>
      </c>
      <c r="L240" s="14">
        <v>2</v>
      </c>
      <c r="M240" s="14">
        <v>5</v>
      </c>
      <c r="N240" s="14" t="str">
        <f>VLOOKUP(VALUE(F240),[1]cc12_tranline_4p_routeCSV!$A:$G,7,FALSE)</f>
        <v>F</v>
      </c>
      <c r="O240">
        <v>2.0099999999999998</v>
      </c>
      <c r="P240">
        <v>2.0099999999999998</v>
      </c>
      <c r="Q240">
        <v>2.0099999999999998</v>
      </c>
      <c r="R240">
        <v>2.0099999999999998</v>
      </c>
      <c r="S240">
        <v>2.0099999999999998</v>
      </c>
      <c r="T240" s="14"/>
      <c r="U240" s="14" t="str">
        <f t="shared" si="6"/>
        <v>ok</v>
      </c>
    </row>
    <row r="241" spans="1:21" x14ac:dyDescent="0.25">
      <c r="A241" t="s">
        <v>1121</v>
      </c>
      <c r="B241" t="str">
        <f t="shared" si="7"/>
        <v>SRTD56</v>
      </c>
      <c r="C241" t="s">
        <v>10</v>
      </c>
      <c r="D241" t="s">
        <v>119</v>
      </c>
      <c r="E241" s="14" t="s">
        <v>845</v>
      </c>
      <c r="F241" s="14" t="s">
        <v>304</v>
      </c>
      <c r="G241" s="14" t="s">
        <v>644</v>
      </c>
      <c r="H241" s="14">
        <v>1</v>
      </c>
      <c r="I241" s="14" t="s">
        <v>618</v>
      </c>
      <c r="J241" s="14">
        <v>2.0099999999999998</v>
      </c>
      <c r="K241" s="14">
        <v>3</v>
      </c>
      <c r="L241" s="14">
        <v>2</v>
      </c>
      <c r="M241" s="14">
        <v>5</v>
      </c>
      <c r="N241" s="14" t="str">
        <f>VLOOKUP(VALUE(F241),[1]cc12_tranline_4p_routeCSV!$A:$G,7,FALSE)</f>
        <v>F</v>
      </c>
      <c r="O241">
        <v>2.0099999999999998</v>
      </c>
      <c r="P241">
        <v>2.0099999999999998</v>
      </c>
      <c r="Q241">
        <v>2.0099999999999998</v>
      </c>
      <c r="R241">
        <v>2.0099999999999998</v>
      </c>
      <c r="S241">
        <v>2.0099999999999998</v>
      </c>
      <c r="T241" s="14"/>
      <c r="U241" s="14" t="str">
        <f t="shared" si="6"/>
        <v>ok</v>
      </c>
    </row>
    <row r="242" spans="1:21" s="30" customFormat="1" x14ac:dyDescent="0.25">
      <c r="A242" t="s">
        <v>1122</v>
      </c>
      <c r="B242" t="str">
        <f t="shared" si="7"/>
        <v>SRTD56</v>
      </c>
      <c r="C242" t="s">
        <v>10</v>
      </c>
      <c r="D242" t="s">
        <v>119</v>
      </c>
      <c r="E242" s="14" t="s">
        <v>845</v>
      </c>
      <c r="F242" s="14" t="s">
        <v>304</v>
      </c>
      <c r="G242" s="14" t="s">
        <v>644</v>
      </c>
      <c r="H242" s="14">
        <v>1</v>
      </c>
      <c r="I242" s="14" t="s">
        <v>618</v>
      </c>
      <c r="J242" s="14">
        <v>2.0099999999999998</v>
      </c>
      <c r="K242" s="14">
        <v>3</v>
      </c>
      <c r="L242" s="14">
        <v>2</v>
      </c>
      <c r="M242" s="14">
        <v>5</v>
      </c>
      <c r="N242" s="14" t="str">
        <f>VLOOKUP(VALUE(F242),[1]cc12_tranline_4p_routeCSV!$A:$G,7,FALSE)</f>
        <v>F</v>
      </c>
      <c r="O242">
        <v>2.0099999999999998</v>
      </c>
      <c r="P242">
        <v>2.0099999999999998</v>
      </c>
      <c r="Q242">
        <v>2.0099999999999998</v>
      </c>
      <c r="R242">
        <v>2.0099999999999998</v>
      </c>
      <c r="S242">
        <v>2.0099999999999998</v>
      </c>
      <c r="T242" s="14"/>
      <c r="U242" s="14" t="str">
        <f t="shared" si="6"/>
        <v>ok</v>
      </c>
    </row>
    <row r="243" spans="1:21" s="30" customFormat="1" x14ac:dyDescent="0.25">
      <c r="A243" t="s">
        <v>1123</v>
      </c>
      <c r="B243" t="str">
        <f t="shared" si="7"/>
        <v>SRTD5</v>
      </c>
      <c r="C243" t="s">
        <v>10</v>
      </c>
      <c r="D243" t="s">
        <v>96</v>
      </c>
      <c r="E243" s="14" t="s">
        <v>845</v>
      </c>
      <c r="F243" s="8" t="s">
        <v>290</v>
      </c>
      <c r="G243" s="14" t="s">
        <v>645</v>
      </c>
      <c r="H243" s="14">
        <v>1</v>
      </c>
      <c r="I243" s="14" t="s">
        <v>618</v>
      </c>
      <c r="J243" s="14">
        <v>2.0099999999999998</v>
      </c>
      <c r="K243" s="14">
        <v>3</v>
      </c>
      <c r="L243" s="14">
        <v>2</v>
      </c>
      <c r="M243" s="14">
        <v>5</v>
      </c>
      <c r="N243" s="14" t="str">
        <f>VLOOKUP(VALUE(F243),[1]cc12_tranline_4p_routeCSV!$A:$G,7,FALSE)</f>
        <v>F</v>
      </c>
      <c r="O243">
        <v>2.0099999999999998</v>
      </c>
      <c r="P243">
        <v>2.0099999999999998</v>
      </c>
      <c r="Q243">
        <v>2.0099999999999998</v>
      </c>
      <c r="R243">
        <v>2.0099999999999998</v>
      </c>
      <c r="S243">
        <v>2.0099999999999998</v>
      </c>
      <c r="T243" s="14"/>
      <c r="U243" s="14" t="str">
        <f t="shared" si="6"/>
        <v>ok</v>
      </c>
    </row>
    <row r="244" spans="1:21" s="30" customFormat="1" x14ac:dyDescent="0.25">
      <c r="A244" t="s">
        <v>1124</v>
      </c>
      <c r="B244" t="str">
        <f t="shared" si="7"/>
        <v>SRTD5</v>
      </c>
      <c r="C244" t="s">
        <v>10</v>
      </c>
      <c r="D244" t="s">
        <v>96</v>
      </c>
      <c r="E244" s="14" t="s">
        <v>845</v>
      </c>
      <c r="F244" s="8" t="s">
        <v>290</v>
      </c>
      <c r="G244" s="14" t="s">
        <v>645</v>
      </c>
      <c r="H244" s="14">
        <v>1</v>
      </c>
      <c r="I244" s="14" t="s">
        <v>618</v>
      </c>
      <c r="J244" s="14">
        <v>2.0099999999999998</v>
      </c>
      <c r="K244" s="14">
        <v>3</v>
      </c>
      <c r="L244" s="14">
        <v>2</v>
      </c>
      <c r="M244" s="14">
        <v>5</v>
      </c>
      <c r="N244" s="14" t="str">
        <f>VLOOKUP(VALUE(F244),[1]cc12_tranline_4p_routeCSV!$A:$G,7,FALSE)</f>
        <v>F</v>
      </c>
      <c r="O244">
        <v>2.0099999999999998</v>
      </c>
      <c r="P244">
        <v>2.0099999999999998</v>
      </c>
      <c r="Q244">
        <v>2.0099999999999998</v>
      </c>
      <c r="R244">
        <v>2.0099999999999998</v>
      </c>
      <c r="S244">
        <v>2.0099999999999998</v>
      </c>
      <c r="T244" s="14"/>
      <c r="U244" s="14" t="str">
        <f t="shared" si="6"/>
        <v>ok</v>
      </c>
    </row>
    <row r="245" spans="1:21" s="30" customFormat="1" x14ac:dyDescent="0.25">
      <c r="A245" t="s">
        <v>1125</v>
      </c>
      <c r="B245" t="str">
        <f t="shared" si="7"/>
        <v>SRTD61</v>
      </c>
      <c r="C245" t="s">
        <v>10</v>
      </c>
      <c r="D245" t="s">
        <v>120</v>
      </c>
      <c r="E245" s="14" t="s">
        <v>845</v>
      </c>
      <c r="F245" s="14" t="s">
        <v>305</v>
      </c>
      <c r="G245" s="14" t="s">
        <v>646</v>
      </c>
      <c r="H245" s="14">
        <v>1</v>
      </c>
      <c r="I245" s="14" t="s">
        <v>618</v>
      </c>
      <c r="J245" s="14">
        <v>2.0099999999999998</v>
      </c>
      <c r="K245" s="14">
        <v>3</v>
      </c>
      <c r="L245" s="14">
        <v>2</v>
      </c>
      <c r="M245" s="14">
        <v>5</v>
      </c>
      <c r="N245" s="14" t="str">
        <f>VLOOKUP(VALUE(F245),[1]cc12_tranline_4p_routeCSV!$A:$G,7,FALSE)</f>
        <v>F</v>
      </c>
      <c r="O245">
        <v>2.0099999999999998</v>
      </c>
      <c r="P245">
        <v>2.0099999999999998</v>
      </c>
      <c r="Q245">
        <v>2.0099999999999998</v>
      </c>
      <c r="R245">
        <v>2.0099999999999998</v>
      </c>
      <c r="S245">
        <v>2.0099999999999998</v>
      </c>
      <c r="T245" s="14"/>
      <c r="U245" s="14" t="str">
        <f t="shared" si="6"/>
        <v>ok</v>
      </c>
    </row>
    <row r="246" spans="1:21" x14ac:dyDescent="0.25">
      <c r="A246" t="s">
        <v>1126</v>
      </c>
      <c r="B246" t="str">
        <f t="shared" si="7"/>
        <v>SRTD61</v>
      </c>
      <c r="C246" t="s">
        <v>10</v>
      </c>
      <c r="D246" t="s">
        <v>120</v>
      </c>
      <c r="E246" s="14" t="s">
        <v>845</v>
      </c>
      <c r="F246" s="14" t="s">
        <v>305</v>
      </c>
      <c r="G246" s="14" t="s">
        <v>646</v>
      </c>
      <c r="H246" s="14">
        <v>1</v>
      </c>
      <c r="I246" s="14" t="s">
        <v>618</v>
      </c>
      <c r="J246" s="14">
        <v>2.0099999999999998</v>
      </c>
      <c r="K246" s="14">
        <v>3</v>
      </c>
      <c r="L246" s="14">
        <v>2</v>
      </c>
      <c r="M246" s="14">
        <v>5</v>
      </c>
      <c r="N246" s="14" t="str">
        <f>VLOOKUP(VALUE(F246),[1]cc12_tranline_4p_routeCSV!$A:$G,7,FALSE)</f>
        <v>F</v>
      </c>
      <c r="O246">
        <v>2.0099999999999998</v>
      </c>
      <c r="P246">
        <v>2.0099999999999998</v>
      </c>
      <c r="Q246">
        <v>2.0099999999999998</v>
      </c>
      <c r="R246">
        <v>2.0099999999999998</v>
      </c>
      <c r="S246">
        <v>2.0099999999999998</v>
      </c>
      <c r="T246" s="14"/>
      <c r="U246" s="14" t="str">
        <f t="shared" si="6"/>
        <v>ok</v>
      </c>
    </row>
    <row r="247" spans="1:21" x14ac:dyDescent="0.25">
      <c r="A247" t="s">
        <v>1127</v>
      </c>
      <c r="B247" t="str">
        <f t="shared" si="7"/>
        <v>SRTD62</v>
      </c>
      <c r="C247" t="s">
        <v>10</v>
      </c>
      <c r="D247" t="s">
        <v>121</v>
      </c>
      <c r="E247" s="14" t="s">
        <v>846</v>
      </c>
      <c r="F247" s="8" t="s">
        <v>443</v>
      </c>
      <c r="G247" s="14" t="s">
        <v>587</v>
      </c>
      <c r="H247" s="14">
        <v>0</v>
      </c>
      <c r="I247" s="14" t="s">
        <v>618</v>
      </c>
      <c r="J247" s="14">
        <v>2.2000000000000002</v>
      </c>
      <c r="K247" s="14">
        <v>3</v>
      </c>
      <c r="L247" s="14">
        <v>2</v>
      </c>
      <c r="M247" s="14">
        <v>5</v>
      </c>
      <c r="N247" s="14" t="s">
        <v>845</v>
      </c>
      <c r="O247">
        <v>2.0099999999999998</v>
      </c>
      <c r="P247">
        <v>2.0099999999999998</v>
      </c>
      <c r="Q247">
        <v>2.0099999999999998</v>
      </c>
      <c r="R247">
        <v>2.0099999999999998</v>
      </c>
      <c r="S247">
        <v>2.0099999999999998</v>
      </c>
      <c r="T247" s="14"/>
      <c r="U247" s="14" t="str">
        <f t="shared" si="6"/>
        <v>CHECK</v>
      </c>
    </row>
    <row r="248" spans="1:21" x14ac:dyDescent="0.25">
      <c r="A248" t="s">
        <v>1128</v>
      </c>
      <c r="B248" t="str">
        <f t="shared" si="7"/>
        <v>SRTD62</v>
      </c>
      <c r="C248" t="s">
        <v>10</v>
      </c>
      <c r="D248" t="s">
        <v>121</v>
      </c>
      <c r="E248" s="14" t="s">
        <v>846</v>
      </c>
      <c r="F248" s="8" t="s">
        <v>444</v>
      </c>
      <c r="G248" s="14" t="s">
        <v>587</v>
      </c>
      <c r="H248" s="14">
        <v>0</v>
      </c>
      <c r="I248" s="14" t="s">
        <v>618</v>
      </c>
      <c r="J248" s="14">
        <v>2.2000000000000002</v>
      </c>
      <c r="K248" s="14">
        <v>3</v>
      </c>
      <c r="L248" s="14">
        <v>2</v>
      </c>
      <c r="M248" s="14">
        <v>5</v>
      </c>
      <c r="N248" s="14" t="s">
        <v>845</v>
      </c>
      <c r="O248">
        <v>2.0099999999999998</v>
      </c>
      <c r="P248">
        <v>2.0099999999999998</v>
      </c>
      <c r="Q248">
        <v>2.0099999999999998</v>
      </c>
      <c r="R248">
        <v>2.0099999999999998</v>
      </c>
      <c r="S248">
        <v>2.0099999999999998</v>
      </c>
      <c r="T248" s="14"/>
      <c r="U248" s="14" t="str">
        <f t="shared" si="6"/>
        <v>CHECK</v>
      </c>
    </row>
    <row r="249" spans="1:21" x14ac:dyDescent="0.25">
      <c r="A249" t="s">
        <v>1129</v>
      </c>
      <c r="B249" t="str">
        <f t="shared" si="7"/>
        <v>SRTD65</v>
      </c>
      <c r="C249" t="s">
        <v>10</v>
      </c>
      <c r="D249" t="s">
        <v>122</v>
      </c>
      <c r="E249" s="14" t="s">
        <v>845</v>
      </c>
      <c r="F249" s="14" t="s">
        <v>306</v>
      </c>
      <c r="G249" s="14" t="s">
        <v>647</v>
      </c>
      <c r="H249" s="14">
        <v>1</v>
      </c>
      <c r="I249" s="14" t="s">
        <v>618</v>
      </c>
      <c r="J249" s="14">
        <v>2.0099999999999998</v>
      </c>
      <c r="K249" s="14">
        <v>3</v>
      </c>
      <c r="L249" s="14">
        <v>2</v>
      </c>
      <c r="M249" s="14">
        <v>5</v>
      </c>
      <c r="N249" s="14" t="str">
        <f>VLOOKUP(VALUE(F249),[1]cc12_tranline_4p_routeCSV!$A:$G,7,FALSE)</f>
        <v>F</v>
      </c>
      <c r="O249">
        <v>2.0099999999999998</v>
      </c>
      <c r="P249">
        <v>2.0099999999999998</v>
      </c>
      <c r="Q249">
        <v>2.0099999999999998</v>
      </c>
      <c r="R249">
        <v>2.0099999999999998</v>
      </c>
      <c r="S249">
        <v>2.0099999999999998</v>
      </c>
      <c r="T249" s="14"/>
      <c r="U249" s="14" t="str">
        <f t="shared" si="6"/>
        <v>ok</v>
      </c>
    </row>
    <row r="250" spans="1:21" x14ac:dyDescent="0.25">
      <c r="A250" t="s">
        <v>1130</v>
      </c>
      <c r="B250" t="str">
        <f t="shared" si="7"/>
        <v>SRTD65</v>
      </c>
      <c r="C250" t="s">
        <v>10</v>
      </c>
      <c r="D250" t="s">
        <v>122</v>
      </c>
      <c r="E250" s="14" t="s">
        <v>845</v>
      </c>
      <c r="F250" s="14" t="s">
        <v>306</v>
      </c>
      <c r="G250" s="14" t="s">
        <v>647</v>
      </c>
      <c r="H250" s="14">
        <v>1</v>
      </c>
      <c r="I250" s="14" t="s">
        <v>618</v>
      </c>
      <c r="J250" s="14">
        <v>2.0099999999999998</v>
      </c>
      <c r="K250" s="14">
        <v>3</v>
      </c>
      <c r="L250" s="14">
        <v>2</v>
      </c>
      <c r="M250" s="14">
        <v>5</v>
      </c>
      <c r="N250" s="14" t="str">
        <f>VLOOKUP(VALUE(F250),[1]cc12_tranline_4p_routeCSV!$A:$G,7,FALSE)</f>
        <v>F</v>
      </c>
      <c r="O250">
        <v>2.0099999999999998</v>
      </c>
      <c r="P250">
        <v>2.0099999999999998</v>
      </c>
      <c r="Q250">
        <v>2.0099999999999998</v>
      </c>
      <c r="R250">
        <v>2.0099999999999998</v>
      </c>
      <c r="S250">
        <v>2.0099999999999998</v>
      </c>
      <c r="T250" s="14"/>
      <c r="U250" s="14" t="str">
        <f t="shared" si="6"/>
        <v>ok</v>
      </c>
    </row>
    <row r="251" spans="1:21" x14ac:dyDescent="0.25">
      <c r="A251" t="s">
        <v>1131</v>
      </c>
      <c r="B251" t="str">
        <f t="shared" si="7"/>
        <v>SRTD67</v>
      </c>
      <c r="C251" t="s">
        <v>10</v>
      </c>
      <c r="D251" t="s">
        <v>123</v>
      </c>
      <c r="E251" s="14" t="s">
        <v>846</v>
      </c>
      <c r="F251" s="14" t="s">
        <v>307</v>
      </c>
      <c r="G251" s="14" t="s">
        <v>648</v>
      </c>
      <c r="H251" s="14">
        <v>0</v>
      </c>
      <c r="I251" s="14" t="s">
        <v>618</v>
      </c>
      <c r="J251" s="14">
        <v>2.0099999999999998</v>
      </c>
      <c r="K251" s="14">
        <v>3</v>
      </c>
      <c r="L251" s="14">
        <v>2</v>
      </c>
      <c r="M251" s="14">
        <v>5</v>
      </c>
      <c r="N251" s="14" t="str">
        <f>VLOOKUP(VALUE(F251),[1]cc12_tranline_4p_routeCSV!$A:$G,7,FALSE)</f>
        <v>F</v>
      </c>
      <c r="O251">
        <v>2.0099999999999998</v>
      </c>
      <c r="P251">
        <v>2.0099999999999998</v>
      </c>
      <c r="Q251">
        <v>2.0099999999999998</v>
      </c>
      <c r="R251">
        <v>2.0099999999999998</v>
      </c>
      <c r="S251">
        <v>2.0099999999999998</v>
      </c>
      <c r="T251" s="14"/>
      <c r="U251" s="14" t="str">
        <f t="shared" si="6"/>
        <v>ok</v>
      </c>
    </row>
    <row r="252" spans="1:21" x14ac:dyDescent="0.25">
      <c r="A252" t="s">
        <v>1132</v>
      </c>
      <c r="B252" t="str">
        <f t="shared" si="7"/>
        <v>SRTD67</v>
      </c>
      <c r="C252" t="s">
        <v>10</v>
      </c>
      <c r="D252" t="s">
        <v>123</v>
      </c>
      <c r="E252" s="14" t="s">
        <v>846</v>
      </c>
      <c r="F252" s="14" t="s">
        <v>307</v>
      </c>
      <c r="G252" s="14" t="s">
        <v>648</v>
      </c>
      <c r="H252" s="14">
        <v>0</v>
      </c>
      <c r="I252" s="14" t="s">
        <v>618</v>
      </c>
      <c r="J252" s="14">
        <v>2.0099999999999998</v>
      </c>
      <c r="K252" s="14">
        <v>3</v>
      </c>
      <c r="L252" s="14">
        <v>2</v>
      </c>
      <c r="M252" s="14">
        <v>5</v>
      </c>
      <c r="N252" s="14" t="str">
        <f>VLOOKUP(VALUE(F252),[1]cc12_tranline_4p_routeCSV!$A:$G,7,FALSE)</f>
        <v>F</v>
      </c>
      <c r="O252">
        <v>2.0099999999999998</v>
      </c>
      <c r="P252">
        <v>2.0099999999999998</v>
      </c>
      <c r="Q252">
        <v>2.0099999999999998</v>
      </c>
      <c r="R252">
        <v>2.0099999999999998</v>
      </c>
      <c r="S252">
        <v>2.0099999999999998</v>
      </c>
      <c r="T252" s="14"/>
      <c r="U252" s="14" t="str">
        <f t="shared" si="6"/>
        <v>ok</v>
      </c>
    </row>
    <row r="253" spans="1:21" x14ac:dyDescent="0.25">
      <c r="A253" t="s">
        <v>1133</v>
      </c>
      <c r="B253" t="str">
        <f t="shared" si="7"/>
        <v>SRTD68</v>
      </c>
      <c r="C253" t="s">
        <v>10</v>
      </c>
      <c r="D253" t="s">
        <v>124</v>
      </c>
      <c r="E253" s="14" t="s">
        <v>846</v>
      </c>
      <c r="F253" s="14" t="s">
        <v>308</v>
      </c>
      <c r="G253" s="14" t="s">
        <v>649</v>
      </c>
      <c r="H253" s="14">
        <v>0</v>
      </c>
      <c r="I253" s="14" t="s">
        <v>618</v>
      </c>
      <c r="J253" s="14">
        <v>2.0099999999999998</v>
      </c>
      <c r="K253" s="14">
        <v>3</v>
      </c>
      <c r="L253" s="14">
        <v>2</v>
      </c>
      <c r="M253" s="14">
        <v>5</v>
      </c>
      <c r="N253" s="14" t="str">
        <f>VLOOKUP(VALUE(F253),[1]cc12_tranline_4p_routeCSV!$A:$G,7,FALSE)</f>
        <v>F</v>
      </c>
      <c r="O253">
        <v>2.0099999999999998</v>
      </c>
      <c r="P253">
        <v>2.0099999999999998</v>
      </c>
      <c r="Q253">
        <v>2.0099999999999998</v>
      </c>
      <c r="R253">
        <v>2.0099999999999998</v>
      </c>
      <c r="S253">
        <v>2.0099999999999998</v>
      </c>
      <c r="T253" s="14"/>
      <c r="U253" s="14" t="str">
        <f t="shared" si="6"/>
        <v>ok</v>
      </c>
    </row>
    <row r="254" spans="1:21" x14ac:dyDescent="0.25">
      <c r="A254" t="s">
        <v>1134</v>
      </c>
      <c r="B254" t="str">
        <f t="shared" si="7"/>
        <v>SRTD68</v>
      </c>
      <c r="C254" t="s">
        <v>10</v>
      </c>
      <c r="D254" t="s">
        <v>124</v>
      </c>
      <c r="E254" s="14" t="s">
        <v>846</v>
      </c>
      <c r="F254" s="14" t="s">
        <v>308</v>
      </c>
      <c r="G254" s="14" t="s">
        <v>649</v>
      </c>
      <c r="H254" s="14">
        <v>0</v>
      </c>
      <c r="I254" s="14" t="s">
        <v>618</v>
      </c>
      <c r="J254" s="14">
        <v>2.0099999999999998</v>
      </c>
      <c r="K254" s="14">
        <v>3</v>
      </c>
      <c r="L254" s="14">
        <v>2</v>
      </c>
      <c r="M254" s="14">
        <v>5</v>
      </c>
      <c r="N254" s="14" t="str">
        <f>VLOOKUP(VALUE(F254),[1]cc12_tranline_4p_routeCSV!$A:$G,7,FALSE)</f>
        <v>F</v>
      </c>
      <c r="O254">
        <v>2.0099999999999998</v>
      </c>
      <c r="P254">
        <v>2.0099999999999998</v>
      </c>
      <c r="Q254">
        <v>2.0099999999999998</v>
      </c>
      <c r="R254">
        <v>2.0099999999999998</v>
      </c>
      <c r="S254">
        <v>2.0099999999999998</v>
      </c>
      <c r="T254" s="14"/>
      <c r="U254" s="14" t="str">
        <f t="shared" si="6"/>
        <v>ok</v>
      </c>
    </row>
    <row r="255" spans="1:21" x14ac:dyDescent="0.25">
      <c r="A255" t="s">
        <v>1135</v>
      </c>
      <c r="B255" t="str">
        <f t="shared" si="7"/>
        <v>SRTD6</v>
      </c>
      <c r="C255" t="s">
        <v>10</v>
      </c>
      <c r="D255" t="s">
        <v>97</v>
      </c>
      <c r="E255" s="14" t="s">
        <v>846</v>
      </c>
      <c r="F255" s="8" t="s">
        <v>419</v>
      </c>
      <c r="G255" s="14" t="s">
        <v>577</v>
      </c>
      <c r="H255" s="14">
        <v>0</v>
      </c>
      <c r="I255" s="14" t="s">
        <v>618</v>
      </c>
      <c r="J255" s="14">
        <v>2.0099999999999998</v>
      </c>
      <c r="K255" s="14">
        <v>3</v>
      </c>
      <c r="L255" s="14">
        <v>2</v>
      </c>
      <c r="M255" s="14">
        <v>5</v>
      </c>
      <c r="N255" s="14" t="s">
        <v>845</v>
      </c>
      <c r="O255">
        <v>2.0099999999999998</v>
      </c>
      <c r="P255">
        <v>2.0099999999999998</v>
      </c>
      <c r="Q255">
        <v>2.0099999999999998</v>
      </c>
      <c r="R255">
        <v>2.0099999999999998</v>
      </c>
      <c r="S255">
        <v>2.0099999999999998</v>
      </c>
      <c r="T255" s="14"/>
      <c r="U255" s="14" t="str">
        <f t="shared" si="6"/>
        <v>ok</v>
      </c>
    </row>
    <row r="256" spans="1:21" x14ac:dyDescent="0.25">
      <c r="A256" t="s">
        <v>1136</v>
      </c>
      <c r="B256" t="str">
        <f t="shared" si="7"/>
        <v>SRTD6</v>
      </c>
      <c r="C256" t="s">
        <v>10</v>
      </c>
      <c r="D256" t="s">
        <v>97</v>
      </c>
      <c r="E256" s="14" t="s">
        <v>846</v>
      </c>
      <c r="F256" s="8" t="s">
        <v>420</v>
      </c>
      <c r="G256" s="14" t="s">
        <v>577</v>
      </c>
      <c r="H256" s="14">
        <v>0</v>
      </c>
      <c r="I256" s="14" t="s">
        <v>618</v>
      </c>
      <c r="J256" s="14">
        <v>2.25</v>
      </c>
      <c r="K256" s="14">
        <v>3</v>
      </c>
      <c r="L256" s="14">
        <v>2</v>
      </c>
      <c r="M256" s="14">
        <v>5</v>
      </c>
      <c r="N256" s="14" t="s">
        <v>845</v>
      </c>
      <c r="O256">
        <v>2.0099999999999998</v>
      </c>
      <c r="P256">
        <v>2.0099999999999998</v>
      </c>
      <c r="Q256">
        <v>2.0099999999999998</v>
      </c>
      <c r="R256">
        <v>2.0099999999999998</v>
      </c>
      <c r="S256">
        <v>2.0099999999999998</v>
      </c>
      <c r="T256" s="14"/>
      <c r="U256" s="14" t="str">
        <f t="shared" si="6"/>
        <v>CHECK</v>
      </c>
    </row>
    <row r="257" spans="1:21" x14ac:dyDescent="0.25">
      <c r="A257" t="s">
        <v>1137</v>
      </c>
      <c r="B257" t="str">
        <f t="shared" si="7"/>
        <v>SRTD72</v>
      </c>
      <c r="C257" t="s">
        <v>10</v>
      </c>
      <c r="D257" t="s">
        <v>125</v>
      </c>
      <c r="E257" s="14" t="s">
        <v>845</v>
      </c>
      <c r="F257" s="14" t="s">
        <v>309</v>
      </c>
      <c r="G257" s="14" t="s">
        <v>650</v>
      </c>
      <c r="H257" s="14">
        <v>1</v>
      </c>
      <c r="I257" s="14" t="s">
        <v>618</v>
      </c>
      <c r="J257" s="14">
        <v>2.0099999999999998</v>
      </c>
      <c r="K257" s="14">
        <v>3</v>
      </c>
      <c r="L257" s="14">
        <v>2</v>
      </c>
      <c r="M257" s="14">
        <v>5</v>
      </c>
      <c r="N257" s="14" t="str">
        <f>VLOOKUP(VALUE(F257),[1]cc12_tranline_4p_routeCSV!$A:$G,7,FALSE)</f>
        <v>F</v>
      </c>
      <c r="O257">
        <v>2.0099999999999998</v>
      </c>
      <c r="P257">
        <v>2.0099999999999998</v>
      </c>
      <c r="Q257">
        <v>2.0099999999999998</v>
      </c>
      <c r="R257">
        <v>2.0099999999999998</v>
      </c>
      <c r="S257">
        <v>2.0099999999999998</v>
      </c>
      <c r="T257" s="14"/>
      <c r="U257" s="14" t="str">
        <f t="shared" si="6"/>
        <v>ok</v>
      </c>
    </row>
    <row r="258" spans="1:21" x14ac:dyDescent="0.25">
      <c r="A258" t="s">
        <v>1138</v>
      </c>
      <c r="B258" t="str">
        <f t="shared" si="7"/>
        <v>SRTD72</v>
      </c>
      <c r="C258" t="s">
        <v>10</v>
      </c>
      <c r="D258" t="s">
        <v>125</v>
      </c>
      <c r="E258" s="14" t="s">
        <v>845</v>
      </c>
      <c r="F258" s="14" t="s">
        <v>309</v>
      </c>
      <c r="G258" s="14" t="s">
        <v>650</v>
      </c>
      <c r="H258" s="14">
        <v>1</v>
      </c>
      <c r="I258" s="14" t="s">
        <v>618</v>
      </c>
      <c r="J258" s="14">
        <v>2.0099999999999998</v>
      </c>
      <c r="K258" s="14">
        <v>3</v>
      </c>
      <c r="L258" s="14">
        <v>2</v>
      </c>
      <c r="M258" s="14">
        <v>5</v>
      </c>
      <c r="N258" s="14" t="str">
        <f>VLOOKUP(VALUE(F258),[1]cc12_tranline_4p_routeCSV!$A:$G,7,FALSE)</f>
        <v>F</v>
      </c>
      <c r="O258">
        <v>2.0099999999999998</v>
      </c>
      <c r="P258">
        <v>2.0099999999999998</v>
      </c>
      <c r="Q258">
        <v>2.0099999999999998</v>
      </c>
      <c r="R258">
        <v>2.0099999999999998</v>
      </c>
      <c r="S258">
        <v>2.0099999999999998</v>
      </c>
      <c r="T258" s="14"/>
      <c r="U258" s="14" t="str">
        <f t="shared" ref="U258:U321" si="8">IF(OR(J258&gt;MAX(O258:S258),J258&lt;MIN(O258:S258)),"CHECK","ok")</f>
        <v>ok</v>
      </c>
    </row>
    <row r="259" spans="1:21" x14ac:dyDescent="0.25">
      <c r="A259" t="s">
        <v>1139</v>
      </c>
      <c r="B259" t="str">
        <f t="shared" si="7"/>
        <v>SRTD74</v>
      </c>
      <c r="C259" t="s">
        <v>10</v>
      </c>
      <c r="D259" t="s">
        <v>126</v>
      </c>
      <c r="E259" s="14" t="s">
        <v>845</v>
      </c>
      <c r="F259" s="14" t="s">
        <v>310</v>
      </c>
      <c r="G259" s="14" t="s">
        <v>651</v>
      </c>
      <c r="H259" s="14">
        <v>1</v>
      </c>
      <c r="I259" s="14" t="s">
        <v>618</v>
      </c>
      <c r="J259" s="14">
        <v>2.0099999999999998</v>
      </c>
      <c r="K259" s="14">
        <v>3</v>
      </c>
      <c r="L259" s="14">
        <v>2</v>
      </c>
      <c r="M259" s="14">
        <v>5</v>
      </c>
      <c r="N259" s="14" t="str">
        <f>VLOOKUP(VALUE(F259),[1]cc12_tranline_4p_routeCSV!$A:$G,7,FALSE)</f>
        <v>F</v>
      </c>
      <c r="O259">
        <v>2.0099999999999998</v>
      </c>
      <c r="P259">
        <v>2.0099999999999998</v>
      </c>
      <c r="Q259">
        <v>2.0099999999999998</v>
      </c>
      <c r="R259">
        <v>2.0099999999999998</v>
      </c>
      <c r="S259">
        <v>2.0099999999999998</v>
      </c>
      <c r="T259" s="14"/>
      <c r="U259" s="14" t="str">
        <f t="shared" si="8"/>
        <v>ok</v>
      </c>
    </row>
    <row r="260" spans="1:21" x14ac:dyDescent="0.25">
      <c r="A260" t="s">
        <v>1140</v>
      </c>
      <c r="B260" t="str">
        <f t="shared" ref="B260:B323" si="9">SUBSTITUTE(SUBSTITUTE(A260,"_A",""),"_B","")</f>
        <v>SRTD74</v>
      </c>
      <c r="C260" t="s">
        <v>10</v>
      </c>
      <c r="D260" t="s">
        <v>126</v>
      </c>
      <c r="E260" s="14" t="s">
        <v>845</v>
      </c>
      <c r="F260" s="14" t="s">
        <v>310</v>
      </c>
      <c r="G260" s="14" t="s">
        <v>651</v>
      </c>
      <c r="H260" s="14">
        <v>1</v>
      </c>
      <c r="I260" s="14" t="s">
        <v>618</v>
      </c>
      <c r="J260" s="14">
        <v>2.0099999999999998</v>
      </c>
      <c r="K260" s="14">
        <v>3</v>
      </c>
      <c r="L260" s="14">
        <v>2</v>
      </c>
      <c r="M260" s="14">
        <v>5</v>
      </c>
      <c r="N260" s="14" t="str">
        <f>VLOOKUP(VALUE(F260),[1]cc12_tranline_4p_routeCSV!$A:$G,7,FALSE)</f>
        <v>F</v>
      </c>
      <c r="O260">
        <v>2.0099999999999998</v>
      </c>
      <c r="P260">
        <v>2.0099999999999998</v>
      </c>
      <c r="Q260">
        <v>2.0099999999999998</v>
      </c>
      <c r="R260">
        <v>2.0099999999999998</v>
      </c>
      <c r="S260">
        <v>2.0099999999999998</v>
      </c>
      <c r="T260" s="14"/>
      <c r="U260" s="14" t="str">
        <f t="shared" si="8"/>
        <v>ok</v>
      </c>
    </row>
    <row r="261" spans="1:21" x14ac:dyDescent="0.25">
      <c r="A261" t="s">
        <v>1141</v>
      </c>
      <c r="B261" t="str">
        <f t="shared" si="9"/>
        <v>SRTD75</v>
      </c>
      <c r="C261" t="s">
        <v>10</v>
      </c>
      <c r="D261" t="s">
        <v>127</v>
      </c>
      <c r="E261" s="14" t="s">
        <v>845</v>
      </c>
      <c r="F261" s="14" t="s">
        <v>311</v>
      </c>
      <c r="G261" s="14" t="s">
        <v>652</v>
      </c>
      <c r="H261" s="14">
        <v>1</v>
      </c>
      <c r="I261" s="14" t="s">
        <v>618</v>
      </c>
      <c r="J261" s="14">
        <v>2.0099999999999998</v>
      </c>
      <c r="K261" s="14">
        <v>3</v>
      </c>
      <c r="L261" s="14">
        <v>2</v>
      </c>
      <c r="M261" s="14">
        <v>5</v>
      </c>
      <c r="N261" s="14" t="str">
        <f>VLOOKUP(VALUE(F261),[1]cc12_tranline_4p_routeCSV!$A:$G,7,FALSE)</f>
        <v>F</v>
      </c>
      <c r="O261">
        <v>2.0099999999999998</v>
      </c>
      <c r="P261">
        <v>2.0099999999999998</v>
      </c>
      <c r="Q261">
        <v>2.0099999999999998</v>
      </c>
      <c r="R261">
        <v>2.0099999999999998</v>
      </c>
      <c r="S261">
        <v>2.0099999999999998</v>
      </c>
      <c r="T261" s="14"/>
      <c r="U261" s="14" t="str">
        <f t="shared" si="8"/>
        <v>ok</v>
      </c>
    </row>
    <row r="262" spans="1:21" x14ac:dyDescent="0.25">
      <c r="A262" t="s">
        <v>1142</v>
      </c>
      <c r="B262" t="str">
        <f t="shared" si="9"/>
        <v>SRTD7</v>
      </c>
      <c r="C262" t="s">
        <v>10</v>
      </c>
      <c r="D262" t="s">
        <v>98</v>
      </c>
      <c r="E262" s="14" t="s">
        <v>846</v>
      </c>
      <c r="F262" s="8" t="s">
        <v>421</v>
      </c>
      <c r="G262" s="14" t="s">
        <v>578</v>
      </c>
      <c r="H262" s="14">
        <v>0</v>
      </c>
      <c r="I262" s="14" t="s">
        <v>618</v>
      </c>
      <c r="J262" s="14">
        <v>2.0099999999999998</v>
      </c>
      <c r="K262" s="14">
        <v>2</v>
      </c>
      <c r="L262" s="14">
        <v>2</v>
      </c>
      <c r="M262" s="14">
        <v>3</v>
      </c>
      <c r="N262" s="14" t="s">
        <v>845</v>
      </c>
      <c r="O262">
        <v>2.0099999999999998</v>
      </c>
      <c r="P262">
        <v>2.0099999999999998</v>
      </c>
      <c r="Q262">
        <v>2.0099999999999998</v>
      </c>
      <c r="R262">
        <v>2.0099999999999998</v>
      </c>
      <c r="S262">
        <v>2.0099999999999998</v>
      </c>
      <c r="T262" s="14"/>
      <c r="U262" s="14" t="str">
        <f t="shared" si="8"/>
        <v>ok</v>
      </c>
    </row>
    <row r="263" spans="1:21" x14ac:dyDescent="0.25">
      <c r="A263" t="s">
        <v>1143</v>
      </c>
      <c r="B263" t="str">
        <f t="shared" si="9"/>
        <v>SRTD7</v>
      </c>
      <c r="C263" t="s">
        <v>10</v>
      </c>
      <c r="D263" t="s">
        <v>98</v>
      </c>
      <c r="E263" s="14" t="s">
        <v>846</v>
      </c>
      <c r="F263" s="8" t="s">
        <v>422</v>
      </c>
      <c r="G263" s="14" t="s">
        <v>578</v>
      </c>
      <c r="H263" s="14">
        <v>0</v>
      </c>
      <c r="I263" s="14" t="s">
        <v>618</v>
      </c>
      <c r="J263" s="14">
        <v>2.0099999999999998</v>
      </c>
      <c r="K263" s="14">
        <v>2</v>
      </c>
      <c r="L263" s="14">
        <v>2</v>
      </c>
      <c r="M263" s="14">
        <v>3</v>
      </c>
      <c r="N263" s="14" t="s">
        <v>845</v>
      </c>
      <c r="O263">
        <v>2.0099999999999998</v>
      </c>
      <c r="P263">
        <v>2.0099999999999998</v>
      </c>
      <c r="Q263">
        <v>2.0099999999999998</v>
      </c>
      <c r="R263">
        <v>2.0099999999999998</v>
      </c>
      <c r="S263">
        <v>2.0099999999999998</v>
      </c>
      <c r="T263" s="14"/>
      <c r="U263" s="14" t="str">
        <f t="shared" si="8"/>
        <v>ok</v>
      </c>
    </row>
    <row r="264" spans="1:21" x14ac:dyDescent="0.25">
      <c r="A264" t="s">
        <v>1144</v>
      </c>
      <c r="B264" t="str">
        <f t="shared" si="9"/>
        <v>SRTD80</v>
      </c>
      <c r="C264" t="s">
        <v>10</v>
      </c>
      <c r="D264" t="s">
        <v>128</v>
      </c>
      <c r="E264" s="14" t="s">
        <v>846</v>
      </c>
      <c r="F264" s="8" t="s">
        <v>445</v>
      </c>
      <c r="G264" s="14" t="s">
        <v>588</v>
      </c>
      <c r="H264" s="14">
        <v>0</v>
      </c>
      <c r="I264" s="14" t="s">
        <v>618</v>
      </c>
      <c r="J264" s="14">
        <v>2.0099999999999998</v>
      </c>
      <c r="K264" s="14">
        <v>3</v>
      </c>
      <c r="L264" s="14">
        <v>2</v>
      </c>
      <c r="M264" s="14">
        <v>5</v>
      </c>
      <c r="N264" s="14" t="s">
        <v>845</v>
      </c>
      <c r="O264">
        <v>2.0099999999999998</v>
      </c>
      <c r="P264">
        <v>2.0099999999999998</v>
      </c>
      <c r="Q264">
        <v>2.0099999999999998</v>
      </c>
      <c r="R264">
        <v>2.0099999999999998</v>
      </c>
      <c r="S264">
        <v>2.0099999999999998</v>
      </c>
      <c r="T264" s="14"/>
      <c r="U264" s="14" t="str">
        <f t="shared" si="8"/>
        <v>ok</v>
      </c>
    </row>
    <row r="265" spans="1:21" x14ac:dyDescent="0.25">
      <c r="A265" t="s">
        <v>1145</v>
      </c>
      <c r="B265" t="str">
        <f t="shared" si="9"/>
        <v>SRTD80</v>
      </c>
      <c r="C265" t="s">
        <v>10</v>
      </c>
      <c r="D265" t="s">
        <v>128</v>
      </c>
      <c r="E265" s="14" t="s">
        <v>846</v>
      </c>
      <c r="F265" s="8" t="s">
        <v>446</v>
      </c>
      <c r="G265" s="14" t="s">
        <v>588</v>
      </c>
      <c r="H265" s="14">
        <v>0</v>
      </c>
      <c r="I265" s="14" t="s">
        <v>618</v>
      </c>
      <c r="J265" s="14">
        <v>2.0099999999999998</v>
      </c>
      <c r="K265" s="14">
        <v>3</v>
      </c>
      <c r="L265" s="14">
        <v>2</v>
      </c>
      <c r="M265" s="14">
        <v>5</v>
      </c>
      <c r="N265" s="14" t="s">
        <v>845</v>
      </c>
      <c r="O265">
        <v>2.0099999999999998</v>
      </c>
      <c r="P265">
        <v>2.0099999999999998</v>
      </c>
      <c r="Q265">
        <v>2.0099999999999998</v>
      </c>
      <c r="R265">
        <v>2.0099999999999998</v>
      </c>
      <c r="S265">
        <v>2.0099999999999998</v>
      </c>
      <c r="T265" s="14"/>
      <c r="U265" s="14" t="str">
        <f t="shared" si="8"/>
        <v>ok</v>
      </c>
    </row>
    <row r="266" spans="1:21" x14ac:dyDescent="0.25">
      <c r="A266" t="s">
        <v>1146</v>
      </c>
      <c r="B266" t="str">
        <f t="shared" si="9"/>
        <v>SRTD81</v>
      </c>
      <c r="C266" t="s">
        <v>10</v>
      </c>
      <c r="D266" t="s">
        <v>129</v>
      </c>
      <c r="E266" s="14" t="s">
        <v>845</v>
      </c>
      <c r="F266" s="14" t="s">
        <v>312</v>
      </c>
      <c r="G266" s="14" t="s">
        <v>653</v>
      </c>
      <c r="H266" s="14">
        <v>1</v>
      </c>
      <c r="I266" s="14" t="s">
        <v>618</v>
      </c>
      <c r="J266" s="14">
        <v>2.0099999999999998</v>
      </c>
      <c r="K266" s="14">
        <v>3</v>
      </c>
      <c r="L266" s="14">
        <v>2</v>
      </c>
      <c r="M266" s="14">
        <v>5</v>
      </c>
      <c r="N266" s="14" t="str">
        <f>VLOOKUP(VALUE(F266),[1]cc12_tranline_4p_routeCSV!$A:$G,7,FALSE)</f>
        <v>F</v>
      </c>
      <c r="O266">
        <v>2.0099999999999998</v>
      </c>
      <c r="P266">
        <v>2.0099999999999998</v>
      </c>
      <c r="Q266">
        <v>2.0099999999999998</v>
      </c>
      <c r="R266">
        <v>2.0099999999999998</v>
      </c>
      <c r="S266">
        <v>2.0099999999999998</v>
      </c>
      <c r="T266" s="14"/>
      <c r="U266" s="14" t="str">
        <f t="shared" si="8"/>
        <v>ok</v>
      </c>
    </row>
    <row r="267" spans="1:21" x14ac:dyDescent="0.25">
      <c r="A267" t="s">
        <v>1147</v>
      </c>
      <c r="B267" t="str">
        <f t="shared" si="9"/>
        <v>SRTD81</v>
      </c>
      <c r="C267" t="s">
        <v>10</v>
      </c>
      <c r="D267" t="s">
        <v>129</v>
      </c>
      <c r="E267" s="14" t="s">
        <v>845</v>
      </c>
      <c r="F267" s="14" t="s">
        <v>312</v>
      </c>
      <c r="G267" s="14" t="s">
        <v>653</v>
      </c>
      <c r="H267" s="14">
        <v>1</v>
      </c>
      <c r="I267" s="14" t="s">
        <v>618</v>
      </c>
      <c r="J267" s="14">
        <v>2.0099999999999998</v>
      </c>
      <c r="K267" s="14">
        <v>3</v>
      </c>
      <c r="L267" s="14">
        <v>2</v>
      </c>
      <c r="M267" s="14">
        <v>5</v>
      </c>
      <c r="N267" s="14" t="str">
        <f>VLOOKUP(VALUE(F267),[1]cc12_tranline_4p_routeCSV!$A:$G,7,FALSE)</f>
        <v>F</v>
      </c>
      <c r="O267">
        <v>2.0099999999999998</v>
      </c>
      <c r="P267">
        <v>2.0099999999999998</v>
      </c>
      <c r="Q267">
        <v>2.0099999999999998</v>
      </c>
      <c r="R267">
        <v>2.0099999999999998</v>
      </c>
      <c r="S267">
        <v>2.0099999999999998</v>
      </c>
      <c r="T267" s="14"/>
      <c r="U267" s="14" t="str">
        <f t="shared" si="8"/>
        <v>ok</v>
      </c>
    </row>
    <row r="268" spans="1:21" x14ac:dyDescent="0.25">
      <c r="A268" t="s">
        <v>1148</v>
      </c>
      <c r="B268" t="str">
        <f t="shared" si="9"/>
        <v>SRTD82</v>
      </c>
      <c r="C268" t="s">
        <v>10</v>
      </c>
      <c r="D268" t="s">
        <v>130</v>
      </c>
      <c r="E268" s="14" t="s">
        <v>845</v>
      </c>
      <c r="F268" s="14" t="s">
        <v>313</v>
      </c>
      <c r="G268" s="14" t="s">
        <v>654</v>
      </c>
      <c r="H268" s="14">
        <v>1</v>
      </c>
      <c r="I268" s="14" t="s">
        <v>618</v>
      </c>
      <c r="J268" s="14">
        <v>2.0099999999999998</v>
      </c>
      <c r="K268" s="14">
        <v>3</v>
      </c>
      <c r="L268" s="14">
        <v>2</v>
      </c>
      <c r="M268" s="14">
        <v>5</v>
      </c>
      <c r="N268" s="14" t="str">
        <f>VLOOKUP(VALUE(F268),[1]cc12_tranline_4p_routeCSV!$A:$G,7,FALSE)</f>
        <v>F</v>
      </c>
      <c r="O268">
        <v>2.0099999999999998</v>
      </c>
      <c r="P268">
        <v>2.0099999999999998</v>
      </c>
      <c r="Q268">
        <v>2.0099999999999998</v>
      </c>
      <c r="R268">
        <v>2.0099999999999998</v>
      </c>
      <c r="S268">
        <v>2.0099999999999998</v>
      </c>
      <c r="T268" s="14"/>
      <c r="U268" s="14" t="str">
        <f t="shared" si="8"/>
        <v>ok</v>
      </c>
    </row>
    <row r="269" spans="1:21" x14ac:dyDescent="0.25">
      <c r="A269" t="s">
        <v>1149</v>
      </c>
      <c r="B269" t="str">
        <f t="shared" si="9"/>
        <v>SRTD82</v>
      </c>
      <c r="C269" t="s">
        <v>10</v>
      </c>
      <c r="D269" t="s">
        <v>130</v>
      </c>
      <c r="E269" s="14" t="s">
        <v>845</v>
      </c>
      <c r="F269" s="14" t="s">
        <v>313</v>
      </c>
      <c r="G269" s="14" t="s">
        <v>654</v>
      </c>
      <c r="H269" s="14">
        <v>1</v>
      </c>
      <c r="I269" s="14" t="s">
        <v>618</v>
      </c>
      <c r="J269" s="14">
        <v>2.0099999999999998</v>
      </c>
      <c r="K269" s="14">
        <v>3</v>
      </c>
      <c r="L269" s="14">
        <v>2</v>
      </c>
      <c r="M269" s="14">
        <v>5</v>
      </c>
      <c r="N269" s="14" t="str">
        <f>VLOOKUP(VALUE(F269),[1]cc12_tranline_4p_routeCSV!$A:$G,7,FALSE)</f>
        <v>F</v>
      </c>
      <c r="O269">
        <v>2.0099999999999998</v>
      </c>
      <c r="P269">
        <v>2.0099999999999998</v>
      </c>
      <c r="Q269">
        <v>2.0099999999999998</v>
      </c>
      <c r="R269">
        <v>2.0099999999999998</v>
      </c>
      <c r="S269">
        <v>2.0099999999999998</v>
      </c>
      <c r="T269" s="14"/>
      <c r="U269" s="14" t="str">
        <f t="shared" si="8"/>
        <v>ok</v>
      </c>
    </row>
    <row r="270" spans="1:21" x14ac:dyDescent="0.25">
      <c r="A270" t="s">
        <v>1150</v>
      </c>
      <c r="B270" t="str">
        <f t="shared" si="9"/>
        <v>SRTD84</v>
      </c>
      <c r="C270" t="s">
        <v>10</v>
      </c>
      <c r="D270" t="s">
        <v>131</v>
      </c>
      <c r="E270" s="14" t="s">
        <v>846</v>
      </c>
      <c r="F270" s="8" t="s">
        <v>447</v>
      </c>
      <c r="G270" s="14" t="s">
        <v>589</v>
      </c>
      <c r="H270" s="14">
        <v>0</v>
      </c>
      <c r="I270" s="14" t="s">
        <v>618</v>
      </c>
      <c r="J270" s="14">
        <v>2.0099999999999998</v>
      </c>
      <c r="K270" s="14">
        <v>3</v>
      </c>
      <c r="L270" s="14">
        <v>2</v>
      </c>
      <c r="M270" s="14">
        <v>5</v>
      </c>
      <c r="N270" s="14" t="s">
        <v>845</v>
      </c>
      <c r="O270">
        <v>2.0099999999999998</v>
      </c>
      <c r="P270">
        <v>2.0099999999999998</v>
      </c>
      <c r="Q270">
        <v>2.0099999999999998</v>
      </c>
      <c r="R270">
        <v>2.0099999999999998</v>
      </c>
      <c r="S270">
        <v>2.0099999999999998</v>
      </c>
      <c r="T270" s="14"/>
      <c r="U270" s="14" t="str">
        <f t="shared" si="8"/>
        <v>ok</v>
      </c>
    </row>
    <row r="271" spans="1:21" x14ac:dyDescent="0.25">
      <c r="A271" t="s">
        <v>1151</v>
      </c>
      <c r="B271" t="str">
        <f t="shared" si="9"/>
        <v>SRTD84</v>
      </c>
      <c r="C271" t="s">
        <v>10</v>
      </c>
      <c r="D271" t="s">
        <v>131</v>
      </c>
      <c r="E271" s="14" t="s">
        <v>846</v>
      </c>
      <c r="F271" s="8" t="s">
        <v>448</v>
      </c>
      <c r="G271" s="14" t="s">
        <v>589</v>
      </c>
      <c r="H271" s="14">
        <v>0</v>
      </c>
      <c r="I271" s="14" t="s">
        <v>618</v>
      </c>
      <c r="J271" s="14">
        <v>2.0099999999999998</v>
      </c>
      <c r="K271" s="14">
        <v>3</v>
      </c>
      <c r="L271" s="14">
        <v>2</v>
      </c>
      <c r="M271" s="14">
        <v>5</v>
      </c>
      <c r="N271" s="14" t="s">
        <v>845</v>
      </c>
      <c r="O271">
        <v>2.0099999999999998</v>
      </c>
      <c r="P271">
        <v>2.0099999999999998</v>
      </c>
      <c r="Q271">
        <v>2.0099999999999998</v>
      </c>
      <c r="R271">
        <v>2.0099999999999998</v>
      </c>
      <c r="S271">
        <v>2.0099999999999998</v>
      </c>
      <c r="T271" s="14"/>
      <c r="U271" s="14" t="str">
        <f t="shared" si="8"/>
        <v>ok</v>
      </c>
    </row>
    <row r="272" spans="1:21" x14ac:dyDescent="0.25">
      <c r="A272" t="s">
        <v>1152</v>
      </c>
      <c r="B272" t="str">
        <f t="shared" si="9"/>
        <v>SRTD85</v>
      </c>
      <c r="C272" t="s">
        <v>10</v>
      </c>
      <c r="D272" t="s">
        <v>132</v>
      </c>
      <c r="E272" s="14" t="s">
        <v>13</v>
      </c>
      <c r="F272" s="14" t="s">
        <v>13</v>
      </c>
      <c r="G272" s="14" t="s">
        <v>13</v>
      </c>
      <c r="H272" s="14" t="s">
        <v>13</v>
      </c>
      <c r="I272" s="14" t="s">
        <v>618</v>
      </c>
      <c r="J272" s="14">
        <v>2.0099999999999998</v>
      </c>
      <c r="K272" s="14">
        <v>3</v>
      </c>
      <c r="L272" s="14">
        <v>2</v>
      </c>
      <c r="M272" s="14">
        <v>5</v>
      </c>
      <c r="N272" s="14" t="s">
        <v>845</v>
      </c>
      <c r="O272">
        <v>2.0099999999999998</v>
      </c>
      <c r="P272">
        <v>2.0099999999999998</v>
      </c>
      <c r="Q272">
        <v>2.0099999999999998</v>
      </c>
      <c r="R272">
        <v>2.0099999999999998</v>
      </c>
      <c r="S272">
        <v>2.0099999999999998</v>
      </c>
      <c r="T272" s="14"/>
      <c r="U272" s="14" t="str">
        <f t="shared" si="8"/>
        <v>ok</v>
      </c>
    </row>
    <row r="273" spans="1:21" x14ac:dyDescent="0.25">
      <c r="A273" t="s">
        <v>1153</v>
      </c>
      <c r="B273" t="str">
        <f t="shared" si="9"/>
        <v>SRTD86</v>
      </c>
      <c r="C273" t="s">
        <v>10</v>
      </c>
      <c r="D273" t="s">
        <v>133</v>
      </c>
      <c r="E273" s="14" t="s">
        <v>846</v>
      </c>
      <c r="F273" s="8" t="s">
        <v>449</v>
      </c>
      <c r="G273" s="14" t="s">
        <v>590</v>
      </c>
      <c r="H273" s="14">
        <v>0</v>
      </c>
      <c r="I273" s="14" t="s">
        <v>618</v>
      </c>
      <c r="J273" s="14">
        <v>2.0099999999999998</v>
      </c>
      <c r="K273" s="14">
        <v>3</v>
      </c>
      <c r="L273" s="14">
        <v>2</v>
      </c>
      <c r="M273" s="14">
        <v>5</v>
      </c>
      <c r="N273" s="14" t="s">
        <v>845</v>
      </c>
      <c r="O273">
        <v>2.0099999999999998</v>
      </c>
      <c r="P273">
        <v>2.0099999999999998</v>
      </c>
      <c r="Q273">
        <v>2.0099999999999998</v>
      </c>
      <c r="R273">
        <v>2.0099999999999998</v>
      </c>
      <c r="S273">
        <v>2.0099999999999998</v>
      </c>
      <c r="T273" s="14"/>
      <c r="U273" s="14" t="str">
        <f t="shared" si="8"/>
        <v>ok</v>
      </c>
    </row>
    <row r="274" spans="1:21" x14ac:dyDescent="0.25">
      <c r="A274" t="s">
        <v>1154</v>
      </c>
      <c r="B274" t="str">
        <f t="shared" si="9"/>
        <v>SRTD86</v>
      </c>
      <c r="C274" t="s">
        <v>10</v>
      </c>
      <c r="D274" t="s">
        <v>133</v>
      </c>
      <c r="E274" s="14" t="s">
        <v>846</v>
      </c>
      <c r="F274" s="8" t="s">
        <v>450</v>
      </c>
      <c r="G274" s="14" t="s">
        <v>590</v>
      </c>
      <c r="H274" s="14">
        <v>0</v>
      </c>
      <c r="I274" s="14" t="s">
        <v>618</v>
      </c>
      <c r="J274" s="14">
        <v>2.0099999999999998</v>
      </c>
      <c r="K274" s="14">
        <v>3</v>
      </c>
      <c r="L274" s="14">
        <v>2</v>
      </c>
      <c r="M274" s="14">
        <v>5</v>
      </c>
      <c r="N274" s="14" t="s">
        <v>845</v>
      </c>
      <c r="O274">
        <v>2.0099999999999998</v>
      </c>
      <c r="P274">
        <v>2.0099999999999998</v>
      </c>
      <c r="Q274">
        <v>2.0099999999999998</v>
      </c>
      <c r="R274">
        <v>2.0099999999999998</v>
      </c>
      <c r="S274">
        <v>2.0099999999999998</v>
      </c>
      <c r="T274" s="14"/>
      <c r="U274" s="14" t="str">
        <f t="shared" si="8"/>
        <v>ok</v>
      </c>
    </row>
    <row r="275" spans="1:21" x14ac:dyDescent="0.25">
      <c r="A275" t="s">
        <v>1155</v>
      </c>
      <c r="B275" t="str">
        <f t="shared" si="9"/>
        <v>SRTD87</v>
      </c>
      <c r="C275" t="s">
        <v>10</v>
      </c>
      <c r="D275" t="s">
        <v>134</v>
      </c>
      <c r="E275" s="14" t="s">
        <v>845</v>
      </c>
      <c r="F275" s="8" t="s">
        <v>314</v>
      </c>
      <c r="G275" s="14" t="s">
        <v>655</v>
      </c>
      <c r="H275" s="14">
        <v>1</v>
      </c>
      <c r="I275" s="14" t="s">
        <v>618</v>
      </c>
      <c r="J275" s="14">
        <v>2.0099999999999998</v>
      </c>
      <c r="K275" s="14">
        <v>3</v>
      </c>
      <c r="L275" s="14">
        <v>2</v>
      </c>
      <c r="M275" s="14">
        <v>5</v>
      </c>
      <c r="N275" s="14" t="str">
        <f>VLOOKUP(VALUE(F275),[1]cc12_tranline_4p_routeCSV!$A:$G,7,FALSE)</f>
        <v>F</v>
      </c>
      <c r="O275">
        <v>2.0099999999999998</v>
      </c>
      <c r="P275">
        <v>2.0099999999999998</v>
      </c>
      <c r="Q275">
        <v>2.0099999999999998</v>
      </c>
      <c r="R275">
        <v>2.0099999999999998</v>
      </c>
      <c r="S275">
        <v>2.0099999999999998</v>
      </c>
      <c r="T275" s="14"/>
      <c r="U275" s="14" t="str">
        <f t="shared" si="8"/>
        <v>ok</v>
      </c>
    </row>
    <row r="276" spans="1:21" x14ac:dyDescent="0.25">
      <c r="A276" t="s">
        <v>1156</v>
      </c>
      <c r="B276" t="str">
        <f t="shared" si="9"/>
        <v>SRTD87</v>
      </c>
      <c r="C276" t="s">
        <v>10</v>
      </c>
      <c r="D276" t="s">
        <v>134</v>
      </c>
      <c r="E276" s="14" t="s">
        <v>845</v>
      </c>
      <c r="F276" s="8" t="s">
        <v>314</v>
      </c>
      <c r="G276" s="14" t="s">
        <v>655</v>
      </c>
      <c r="H276" s="14">
        <v>1</v>
      </c>
      <c r="I276" s="14" t="s">
        <v>618</v>
      </c>
      <c r="J276" s="14">
        <v>2.0099999999999998</v>
      </c>
      <c r="K276" s="14">
        <v>3</v>
      </c>
      <c r="L276" s="14">
        <v>2</v>
      </c>
      <c r="M276" s="14">
        <v>5</v>
      </c>
      <c r="N276" s="14" t="str">
        <f>VLOOKUP(VALUE(F276),[1]cc12_tranline_4p_routeCSV!$A:$G,7,FALSE)</f>
        <v>F</v>
      </c>
      <c r="O276">
        <v>2.0099999999999998</v>
      </c>
      <c r="P276">
        <v>2.0099999999999998</v>
      </c>
      <c r="Q276">
        <v>2.0099999999999998</v>
      </c>
      <c r="R276">
        <v>2.0099999999999998</v>
      </c>
      <c r="S276">
        <v>2.0099999999999998</v>
      </c>
      <c r="T276" s="14"/>
      <c r="U276" s="14" t="str">
        <f t="shared" si="8"/>
        <v>ok</v>
      </c>
    </row>
    <row r="277" spans="1:21" x14ac:dyDescent="0.25">
      <c r="A277" t="s">
        <v>1157</v>
      </c>
      <c r="B277" t="str">
        <f t="shared" si="9"/>
        <v>SRTD88</v>
      </c>
      <c r="C277" t="s">
        <v>10</v>
      </c>
      <c r="D277" t="s">
        <v>135</v>
      </c>
      <c r="E277" s="14" t="s">
        <v>846</v>
      </c>
      <c r="F277" s="8" t="s">
        <v>451</v>
      </c>
      <c r="G277" s="14" t="s">
        <v>591</v>
      </c>
      <c r="H277" s="14">
        <v>0</v>
      </c>
      <c r="I277" s="14" t="s">
        <v>618</v>
      </c>
      <c r="J277" s="14">
        <v>2.0099999999999998</v>
      </c>
      <c r="K277" s="14">
        <v>3</v>
      </c>
      <c r="L277" s="14">
        <v>2</v>
      </c>
      <c r="M277" s="14">
        <v>5</v>
      </c>
      <c r="N277" s="14" t="s">
        <v>845</v>
      </c>
      <c r="O277">
        <v>2.0099999999999998</v>
      </c>
      <c r="P277">
        <v>2.0099999999999998</v>
      </c>
      <c r="Q277">
        <v>2.0099999999999998</v>
      </c>
      <c r="R277">
        <v>2.0099999999999998</v>
      </c>
      <c r="S277">
        <v>2.0099999999999998</v>
      </c>
      <c r="T277" s="14"/>
      <c r="U277" s="14" t="str">
        <f t="shared" si="8"/>
        <v>ok</v>
      </c>
    </row>
    <row r="278" spans="1:21" x14ac:dyDescent="0.25">
      <c r="A278" t="s">
        <v>1158</v>
      </c>
      <c r="B278" t="str">
        <f t="shared" si="9"/>
        <v>SRTD88</v>
      </c>
      <c r="C278" t="s">
        <v>10</v>
      </c>
      <c r="D278" t="s">
        <v>135</v>
      </c>
      <c r="E278" s="14" t="s">
        <v>846</v>
      </c>
      <c r="F278" s="8" t="s">
        <v>452</v>
      </c>
      <c r="G278" s="14" t="s">
        <v>591</v>
      </c>
      <c r="H278" s="14">
        <v>0</v>
      </c>
      <c r="I278" s="14" t="s">
        <v>618</v>
      </c>
      <c r="J278" s="14">
        <v>2.0099999999999998</v>
      </c>
      <c r="K278" s="14">
        <v>3</v>
      </c>
      <c r="L278" s="14">
        <v>2</v>
      </c>
      <c r="M278" s="14">
        <v>5</v>
      </c>
      <c r="N278" s="14" t="s">
        <v>845</v>
      </c>
      <c r="O278">
        <v>2.0099999999999998</v>
      </c>
      <c r="P278">
        <v>2.0099999999999998</v>
      </c>
      <c r="Q278">
        <v>2.0099999999999998</v>
      </c>
      <c r="R278">
        <v>2.0099999999999998</v>
      </c>
      <c r="S278">
        <v>2.0099999999999998</v>
      </c>
      <c r="T278" s="14"/>
      <c r="U278" s="14" t="str">
        <f t="shared" si="8"/>
        <v>ok</v>
      </c>
    </row>
    <row r="279" spans="1:21" x14ac:dyDescent="0.25">
      <c r="A279" t="s">
        <v>1159</v>
      </c>
      <c r="B279" t="str">
        <f t="shared" si="9"/>
        <v>SRTD93</v>
      </c>
      <c r="C279" t="s">
        <v>10</v>
      </c>
      <c r="D279" t="s">
        <v>136</v>
      </c>
      <c r="E279" s="14" t="s">
        <v>845</v>
      </c>
      <c r="F279" s="8" t="s">
        <v>315</v>
      </c>
      <c r="G279" s="14" t="s">
        <v>656</v>
      </c>
      <c r="H279" s="14">
        <v>1</v>
      </c>
      <c r="I279" s="14" t="s">
        <v>618</v>
      </c>
      <c r="J279" s="14">
        <v>2.0099999999999998</v>
      </c>
      <c r="K279" s="14">
        <v>3</v>
      </c>
      <c r="L279" s="14">
        <v>2</v>
      </c>
      <c r="M279" s="14">
        <v>5</v>
      </c>
      <c r="N279" s="14" t="str">
        <f>VLOOKUP(VALUE(F279),[1]cc12_tranline_4p_routeCSV!$A:$G,7,FALSE)</f>
        <v>F</v>
      </c>
      <c r="O279">
        <v>2.0099999999999998</v>
      </c>
      <c r="P279">
        <v>2.0099999999999998</v>
      </c>
      <c r="Q279">
        <v>2.0099999999999998</v>
      </c>
      <c r="R279">
        <v>2.0099999999999998</v>
      </c>
      <c r="S279">
        <v>2.0099999999999998</v>
      </c>
      <c r="T279" s="14"/>
      <c r="U279" s="14" t="str">
        <f t="shared" si="8"/>
        <v>ok</v>
      </c>
    </row>
    <row r="280" spans="1:21" x14ac:dyDescent="0.25">
      <c r="A280" t="s">
        <v>1160</v>
      </c>
      <c r="B280" t="str">
        <f t="shared" si="9"/>
        <v>SRTD93</v>
      </c>
      <c r="C280" t="s">
        <v>10</v>
      </c>
      <c r="D280" t="s">
        <v>136</v>
      </c>
      <c r="E280" s="14" t="s">
        <v>845</v>
      </c>
      <c r="F280" s="8" t="s">
        <v>315</v>
      </c>
      <c r="G280" s="14" t="s">
        <v>656</v>
      </c>
      <c r="H280" s="14">
        <v>1</v>
      </c>
      <c r="I280" s="14" t="s">
        <v>618</v>
      </c>
      <c r="J280" s="14">
        <v>2.0099999999999998</v>
      </c>
      <c r="K280" s="14">
        <v>3</v>
      </c>
      <c r="L280" s="14">
        <v>2</v>
      </c>
      <c r="M280" s="14">
        <v>5</v>
      </c>
      <c r="N280" s="14" t="str">
        <f>VLOOKUP(VALUE(F280),[1]cc12_tranline_4p_routeCSV!$A:$G,7,FALSE)</f>
        <v>F</v>
      </c>
      <c r="O280">
        <v>2.0099999999999998</v>
      </c>
      <c r="P280">
        <v>2.0099999999999998</v>
      </c>
      <c r="Q280">
        <v>2.0099999999999998</v>
      </c>
      <c r="R280">
        <v>2.0099999999999998</v>
      </c>
      <c r="S280">
        <v>2.0099999999999998</v>
      </c>
      <c r="T280" s="14"/>
      <c r="U280" s="14" t="str">
        <f t="shared" si="8"/>
        <v>ok</v>
      </c>
    </row>
    <row r="281" spans="1:21" x14ac:dyDescent="0.25">
      <c r="A281" t="s">
        <v>1161</v>
      </c>
      <c r="B281" t="str">
        <f t="shared" si="9"/>
        <v>SRTD95</v>
      </c>
      <c r="C281" t="s">
        <v>10</v>
      </c>
      <c r="D281" t="s">
        <v>137</v>
      </c>
      <c r="E281" s="14" t="s">
        <v>845</v>
      </c>
      <c r="F281" s="14" t="s">
        <v>316</v>
      </c>
      <c r="G281" s="14" t="s">
        <v>657</v>
      </c>
      <c r="H281" s="14">
        <v>1</v>
      </c>
      <c r="I281" s="14" t="s">
        <v>618</v>
      </c>
      <c r="J281" s="14">
        <v>2.0099999999999998</v>
      </c>
      <c r="K281" s="14">
        <v>3</v>
      </c>
      <c r="L281" s="14">
        <v>2</v>
      </c>
      <c r="M281" s="14">
        <v>5</v>
      </c>
      <c r="N281" s="14" t="str">
        <f>VLOOKUP(VALUE(F281),[1]cc12_tranline_4p_routeCSV!$A:$G,7,FALSE)</f>
        <v>F</v>
      </c>
      <c r="O281">
        <v>2.0099999999999998</v>
      </c>
      <c r="P281">
        <v>2.0099999999999998</v>
      </c>
      <c r="Q281">
        <v>2.0099999999999998</v>
      </c>
      <c r="R281">
        <v>2.0099999999999998</v>
      </c>
      <c r="S281">
        <v>2.0099999999999998</v>
      </c>
      <c r="T281" s="14"/>
      <c r="U281" s="14" t="str">
        <f t="shared" si="8"/>
        <v>ok</v>
      </c>
    </row>
    <row r="282" spans="1:21" x14ac:dyDescent="0.25">
      <c r="A282" t="s">
        <v>1162</v>
      </c>
      <c r="B282" t="str">
        <f t="shared" si="9"/>
        <v>SRTD95</v>
      </c>
      <c r="C282" t="s">
        <v>10</v>
      </c>
      <c r="D282" t="s">
        <v>137</v>
      </c>
      <c r="E282" s="14" t="s">
        <v>845</v>
      </c>
      <c r="F282" s="14" t="s">
        <v>316</v>
      </c>
      <c r="G282" s="14" t="s">
        <v>657</v>
      </c>
      <c r="H282" s="14">
        <v>1</v>
      </c>
      <c r="I282" s="14" t="s">
        <v>618</v>
      </c>
      <c r="J282" s="14">
        <v>2.0099999999999998</v>
      </c>
      <c r="K282" s="14">
        <v>3</v>
      </c>
      <c r="L282" s="14">
        <v>2</v>
      </c>
      <c r="M282" s="14">
        <v>5</v>
      </c>
      <c r="N282" s="14" t="str">
        <f>VLOOKUP(VALUE(F282),[1]cc12_tranline_4p_routeCSV!$A:$G,7,FALSE)</f>
        <v>F</v>
      </c>
      <c r="O282">
        <v>2.0099999999999998</v>
      </c>
      <c r="P282">
        <v>2.0099999999999998</v>
      </c>
      <c r="Q282">
        <v>2.0099999999999998</v>
      </c>
      <c r="R282">
        <v>2.0099999999999998</v>
      </c>
      <c r="S282">
        <v>2.0099999999999998</v>
      </c>
      <c r="T282" s="14"/>
      <c r="U282" s="14" t="str">
        <f t="shared" si="8"/>
        <v>ok</v>
      </c>
    </row>
    <row r="283" spans="1:21" x14ac:dyDescent="0.25">
      <c r="A283" t="s">
        <v>1163</v>
      </c>
      <c r="B283" t="str">
        <f t="shared" si="9"/>
        <v>UTRNA</v>
      </c>
      <c r="C283" t="s">
        <v>184</v>
      </c>
      <c r="D283" t="s">
        <v>185</v>
      </c>
      <c r="E283" s="14" t="s">
        <v>845</v>
      </c>
      <c r="F283" t="s">
        <v>320</v>
      </c>
      <c r="G283" s="14" t="s">
        <v>685</v>
      </c>
      <c r="H283" s="14">
        <v>1</v>
      </c>
      <c r="I283" s="14" t="s">
        <v>618</v>
      </c>
      <c r="J283" s="14">
        <v>2.0099999999999998</v>
      </c>
      <c r="K283" s="14">
        <v>3</v>
      </c>
      <c r="L283" s="14">
        <v>13</v>
      </c>
      <c r="M283" s="14">
        <v>7</v>
      </c>
      <c r="N283" s="14" t="s">
        <v>845</v>
      </c>
      <c r="O283">
        <v>2.0099999999999998</v>
      </c>
      <c r="P283">
        <v>2.0099999999999998</v>
      </c>
      <c r="Q283">
        <v>2.0099999999999998</v>
      </c>
      <c r="R283">
        <v>2.0099999999999998</v>
      </c>
      <c r="S283">
        <v>2.0099999999999998</v>
      </c>
      <c r="T283" s="14"/>
      <c r="U283" s="14" t="str">
        <f t="shared" si="8"/>
        <v>ok</v>
      </c>
    </row>
    <row r="284" spans="1:21" x14ac:dyDescent="0.25">
      <c r="A284" t="s">
        <v>1164</v>
      </c>
      <c r="B284" t="str">
        <f t="shared" si="9"/>
        <v>UTRNA</v>
      </c>
      <c r="C284" t="s">
        <v>184</v>
      </c>
      <c r="D284" t="s">
        <v>185</v>
      </c>
      <c r="E284" s="14" t="s">
        <v>845</v>
      </c>
      <c r="F284" t="s">
        <v>320</v>
      </c>
      <c r="G284" s="14" t="s">
        <v>685</v>
      </c>
      <c r="H284" s="14">
        <v>1</v>
      </c>
      <c r="I284" s="14" t="s">
        <v>618</v>
      </c>
      <c r="J284" s="14">
        <v>2.0099999999999998</v>
      </c>
      <c r="K284" s="14">
        <v>3</v>
      </c>
      <c r="L284" s="14">
        <v>13</v>
      </c>
      <c r="M284" s="14">
        <v>7</v>
      </c>
      <c r="N284" s="14" t="s">
        <v>845</v>
      </c>
      <c r="O284">
        <v>2.0099999999999998</v>
      </c>
      <c r="P284">
        <v>2.0099999999999998</v>
      </c>
      <c r="Q284">
        <v>2.0099999999999998</v>
      </c>
      <c r="R284">
        <v>2.0099999999999998</v>
      </c>
      <c r="S284">
        <v>2.0099999999999998</v>
      </c>
      <c r="T284" s="14"/>
      <c r="U284" s="14" t="str">
        <f t="shared" si="8"/>
        <v>ok</v>
      </c>
    </row>
    <row r="285" spans="1:21" x14ac:dyDescent="0.25">
      <c r="A285" t="s">
        <v>1165</v>
      </c>
      <c r="B285" t="str">
        <f t="shared" si="9"/>
        <v>UTRNB</v>
      </c>
      <c r="C285" t="s">
        <v>184</v>
      </c>
      <c r="D285" t="s">
        <v>187</v>
      </c>
      <c r="E285" s="14" t="s">
        <v>845</v>
      </c>
      <c r="F285" t="s">
        <v>321</v>
      </c>
      <c r="G285" s="14" t="s">
        <v>686</v>
      </c>
      <c r="H285" s="14">
        <v>0</v>
      </c>
      <c r="I285" s="14" t="s">
        <v>618</v>
      </c>
      <c r="J285" s="14">
        <v>2.0099999999999998</v>
      </c>
      <c r="K285" s="14">
        <v>3</v>
      </c>
      <c r="L285" s="14">
        <v>13</v>
      </c>
      <c r="M285" s="14">
        <v>7</v>
      </c>
      <c r="N285" s="14" t="s">
        <v>845</v>
      </c>
      <c r="O285">
        <v>2.0099999999999998</v>
      </c>
      <c r="P285">
        <v>2.0099999999999998</v>
      </c>
      <c r="Q285">
        <v>2.0099999999999998</v>
      </c>
      <c r="R285">
        <v>2.0099999999999998</v>
      </c>
      <c r="S285">
        <v>2.0099999999999998</v>
      </c>
      <c r="T285" s="14" t="s">
        <v>851</v>
      </c>
      <c r="U285" s="14" t="str">
        <f t="shared" si="8"/>
        <v>ok</v>
      </c>
    </row>
    <row r="286" spans="1:21" x14ac:dyDescent="0.25">
      <c r="A286" t="s">
        <v>1166</v>
      </c>
      <c r="B286" t="str">
        <f t="shared" si="9"/>
        <v>UTRNC</v>
      </c>
      <c r="C286" t="s">
        <v>184</v>
      </c>
      <c r="D286" t="s">
        <v>186</v>
      </c>
      <c r="E286" s="14" t="s">
        <v>845</v>
      </c>
      <c r="F286" t="s">
        <v>322</v>
      </c>
      <c r="G286" s="14" t="s">
        <v>687</v>
      </c>
      <c r="H286" s="14">
        <v>0</v>
      </c>
      <c r="I286" s="14" t="s">
        <v>618</v>
      </c>
      <c r="J286" s="14">
        <v>2.0099999999999998</v>
      </c>
      <c r="K286" s="14">
        <v>3</v>
      </c>
      <c r="L286" s="14">
        <v>13</v>
      </c>
      <c r="M286" s="14">
        <v>7</v>
      </c>
      <c r="N286" s="14" t="s">
        <v>845</v>
      </c>
      <c r="O286">
        <v>2.0099999999999998</v>
      </c>
      <c r="P286">
        <v>2.0099999999999998</v>
      </c>
      <c r="Q286">
        <v>2.0099999999999998</v>
      </c>
      <c r="R286">
        <v>2.0099999999999998</v>
      </c>
      <c r="S286">
        <v>2.0099999999999998</v>
      </c>
      <c r="T286" s="14" t="s">
        <v>851</v>
      </c>
      <c r="U286" s="14" t="str">
        <f t="shared" si="8"/>
        <v>ok</v>
      </c>
    </row>
    <row r="287" spans="1:21" x14ac:dyDescent="0.25">
      <c r="A287" t="s">
        <v>1167</v>
      </c>
      <c r="B287" t="str">
        <f t="shared" si="9"/>
        <v>UTRND</v>
      </c>
      <c r="C287" t="s">
        <v>184</v>
      </c>
      <c r="D287" t="s">
        <v>189</v>
      </c>
      <c r="E287" s="14" t="s">
        <v>846</v>
      </c>
      <c r="F287" t="s">
        <v>323</v>
      </c>
      <c r="G287" s="14" t="s">
        <v>688</v>
      </c>
      <c r="H287" s="14">
        <v>0</v>
      </c>
      <c r="I287" s="14" t="s">
        <v>618</v>
      </c>
      <c r="J287" s="14">
        <v>2.0099999999999998</v>
      </c>
      <c r="K287" s="14">
        <v>3</v>
      </c>
      <c r="L287" s="14">
        <v>13</v>
      </c>
      <c r="M287" s="14">
        <v>7</v>
      </c>
      <c r="N287" s="14" t="s">
        <v>846</v>
      </c>
      <c r="O287">
        <v>2.0099999999999998</v>
      </c>
      <c r="P287">
        <v>2.0099999999999998</v>
      </c>
      <c r="Q287">
        <v>2.0099999999999998</v>
      </c>
      <c r="R287">
        <v>2.0099999999999998</v>
      </c>
      <c r="S287">
        <v>2.0099999999999998</v>
      </c>
      <c r="T287" s="14"/>
      <c r="U287" s="14" t="str">
        <f t="shared" si="8"/>
        <v>ok</v>
      </c>
    </row>
    <row r="288" spans="1:21" x14ac:dyDescent="0.25">
      <c r="A288" t="s">
        <v>1168</v>
      </c>
      <c r="B288" t="str">
        <f t="shared" si="9"/>
        <v>UTRNE</v>
      </c>
      <c r="C288" t="s">
        <v>184</v>
      </c>
      <c r="D288" t="s">
        <v>188</v>
      </c>
      <c r="E288" s="14" t="s">
        <v>845</v>
      </c>
      <c r="F288" t="s">
        <v>324</v>
      </c>
      <c r="G288" s="14" t="s">
        <v>689</v>
      </c>
      <c r="H288" s="14">
        <v>0</v>
      </c>
      <c r="I288" s="14" t="s">
        <v>618</v>
      </c>
      <c r="J288" s="14">
        <v>2.0099999999999998</v>
      </c>
      <c r="K288" s="14">
        <v>3</v>
      </c>
      <c r="L288" s="14">
        <v>13</v>
      </c>
      <c r="M288" s="14">
        <v>7</v>
      </c>
      <c r="N288" s="14" t="s">
        <v>845</v>
      </c>
      <c r="O288">
        <v>2.0099999999999998</v>
      </c>
      <c r="P288">
        <v>2.0099999999999998</v>
      </c>
      <c r="Q288">
        <v>2.0099999999999998</v>
      </c>
      <c r="R288">
        <v>2.0099999999999998</v>
      </c>
      <c r="S288">
        <v>2.0099999999999998</v>
      </c>
      <c r="T288" s="14" t="s">
        <v>851</v>
      </c>
      <c r="U288" s="14" t="str">
        <f t="shared" si="8"/>
        <v>ok</v>
      </c>
    </row>
    <row r="289" spans="1:21" x14ac:dyDescent="0.25">
      <c r="A289" t="s">
        <v>1169</v>
      </c>
      <c r="B289" t="str">
        <f t="shared" si="9"/>
        <v>UTRNF</v>
      </c>
      <c r="C289" t="s">
        <v>184</v>
      </c>
      <c r="D289" t="s">
        <v>191</v>
      </c>
      <c r="E289" s="14" t="s">
        <v>845</v>
      </c>
      <c r="F289" t="s">
        <v>325</v>
      </c>
      <c r="G289" s="14" t="s">
        <v>690</v>
      </c>
      <c r="H289" s="14">
        <v>0</v>
      </c>
      <c r="I289" s="14" t="s">
        <v>618</v>
      </c>
      <c r="J289" s="14">
        <v>2.0099999999999998</v>
      </c>
      <c r="K289" s="14">
        <v>3</v>
      </c>
      <c r="L289" s="14">
        <v>13</v>
      </c>
      <c r="M289" s="14">
        <v>7</v>
      </c>
      <c r="N289" s="14" t="s">
        <v>845</v>
      </c>
      <c r="O289">
        <v>2.0099999999999998</v>
      </c>
      <c r="P289">
        <v>2.0099999999999998</v>
      </c>
      <c r="Q289">
        <v>2.0099999999999998</v>
      </c>
      <c r="R289">
        <v>2.0099999999999998</v>
      </c>
      <c r="S289">
        <v>2.0099999999999998</v>
      </c>
      <c r="T289" s="14" t="s">
        <v>851</v>
      </c>
      <c r="U289" s="14" t="str">
        <f t="shared" si="8"/>
        <v>ok</v>
      </c>
    </row>
    <row r="290" spans="1:21" x14ac:dyDescent="0.25">
      <c r="A290" t="s">
        <v>1170</v>
      </c>
      <c r="B290" t="str">
        <f t="shared" si="9"/>
        <v>UTRNG</v>
      </c>
      <c r="C290" t="s">
        <v>184</v>
      </c>
      <c r="D290" t="s">
        <v>190</v>
      </c>
      <c r="E290" s="14" t="s">
        <v>845</v>
      </c>
      <c r="F290" t="s">
        <v>326</v>
      </c>
      <c r="G290" s="14" t="s">
        <v>691</v>
      </c>
      <c r="H290" s="14">
        <v>0</v>
      </c>
      <c r="I290" s="14" t="s">
        <v>618</v>
      </c>
      <c r="J290" s="14">
        <v>2.0099999999999998</v>
      </c>
      <c r="K290" s="14">
        <v>3</v>
      </c>
      <c r="L290" s="14">
        <v>13</v>
      </c>
      <c r="M290" s="14">
        <v>7</v>
      </c>
      <c r="N290" s="14" t="s">
        <v>845</v>
      </c>
      <c r="O290">
        <v>2.0099999999999998</v>
      </c>
      <c r="P290">
        <v>2.0099999999999998</v>
      </c>
      <c r="Q290">
        <v>2.0099999999999998</v>
      </c>
      <c r="R290">
        <v>2.0099999999999998</v>
      </c>
      <c r="S290">
        <v>2.0099999999999998</v>
      </c>
      <c r="T290" s="14" t="s">
        <v>851</v>
      </c>
      <c r="U290" s="14" t="str">
        <f t="shared" si="8"/>
        <v>ok</v>
      </c>
    </row>
    <row r="291" spans="1:21" x14ac:dyDescent="0.25">
      <c r="A291" t="s">
        <v>1171</v>
      </c>
      <c r="B291" t="str">
        <f t="shared" si="9"/>
        <v>UTRNJ</v>
      </c>
      <c r="C291" t="s">
        <v>184</v>
      </c>
      <c r="D291" t="s">
        <v>190</v>
      </c>
      <c r="E291" s="14" t="s">
        <v>845</v>
      </c>
      <c r="F291" t="s">
        <v>327</v>
      </c>
      <c r="G291" s="14" t="s">
        <v>692</v>
      </c>
      <c r="H291" s="14">
        <v>0</v>
      </c>
      <c r="I291" s="14" t="s">
        <v>618</v>
      </c>
      <c r="J291" s="14">
        <v>2.0099999999999998</v>
      </c>
      <c r="K291" s="14">
        <v>3</v>
      </c>
      <c r="L291" s="14">
        <v>13</v>
      </c>
      <c r="M291" s="14">
        <v>7</v>
      </c>
      <c r="N291" s="14" t="s">
        <v>845</v>
      </c>
      <c r="O291">
        <v>2.0099999999999998</v>
      </c>
      <c r="P291">
        <v>2.0099999999999998</v>
      </c>
      <c r="Q291">
        <v>2.0099999999999998</v>
      </c>
      <c r="R291">
        <v>2.0099999999999998</v>
      </c>
      <c r="S291">
        <v>2.0099999999999998</v>
      </c>
      <c r="T291" s="14" t="s">
        <v>851</v>
      </c>
      <c r="U291" s="14" t="str">
        <f t="shared" si="8"/>
        <v>ok</v>
      </c>
    </row>
    <row r="292" spans="1:21" x14ac:dyDescent="0.25">
      <c r="A292" t="s">
        <v>1172</v>
      </c>
      <c r="B292" t="str">
        <f t="shared" si="9"/>
        <v>UTRNK</v>
      </c>
      <c r="C292" t="s">
        <v>184</v>
      </c>
      <c r="D292" t="s">
        <v>189</v>
      </c>
      <c r="E292" s="14" t="s">
        <v>845</v>
      </c>
      <c r="F292" t="s">
        <v>328</v>
      </c>
      <c r="G292" s="14" t="s">
        <v>693</v>
      </c>
      <c r="H292" s="14">
        <v>0</v>
      </c>
      <c r="I292" s="14" t="s">
        <v>618</v>
      </c>
      <c r="J292" s="14">
        <v>2.0099999999999998</v>
      </c>
      <c r="K292" s="14">
        <v>3</v>
      </c>
      <c r="L292" s="14">
        <v>13</v>
      </c>
      <c r="M292" s="14">
        <v>7</v>
      </c>
      <c r="N292" s="14" t="s">
        <v>845</v>
      </c>
      <c r="O292">
        <v>2.0099999999999998</v>
      </c>
      <c r="P292">
        <v>2.0099999999999998</v>
      </c>
      <c r="Q292">
        <v>2.0099999999999998</v>
      </c>
      <c r="R292">
        <v>2.0099999999999998</v>
      </c>
      <c r="S292">
        <v>2.0099999999999998</v>
      </c>
      <c r="T292" s="14" t="s">
        <v>851</v>
      </c>
      <c r="U292" s="14" t="str">
        <f t="shared" si="8"/>
        <v>ok</v>
      </c>
    </row>
    <row r="293" spans="1:21" x14ac:dyDescent="0.25">
      <c r="A293" t="s">
        <v>1173</v>
      </c>
      <c r="B293" t="str">
        <f t="shared" si="9"/>
        <v>UTRNL</v>
      </c>
      <c r="C293" t="s">
        <v>184</v>
      </c>
      <c r="D293" t="s">
        <v>193</v>
      </c>
      <c r="E293" s="14" t="s">
        <v>845</v>
      </c>
      <c r="F293" t="s">
        <v>329</v>
      </c>
      <c r="G293" s="14" t="s">
        <v>694</v>
      </c>
      <c r="H293" s="14">
        <v>0</v>
      </c>
      <c r="I293" s="14" t="s">
        <v>618</v>
      </c>
      <c r="J293" s="14">
        <v>2.0099999999999998</v>
      </c>
      <c r="K293" s="14">
        <v>3</v>
      </c>
      <c r="L293" s="14">
        <v>13</v>
      </c>
      <c r="M293" s="14">
        <v>7</v>
      </c>
      <c r="N293" s="14" t="s">
        <v>845</v>
      </c>
      <c r="O293">
        <v>2.0099999999999998</v>
      </c>
      <c r="P293">
        <v>2.0099999999999998</v>
      </c>
      <c r="Q293">
        <v>2.0099999999999998</v>
      </c>
      <c r="R293">
        <v>2.0099999999999998</v>
      </c>
      <c r="S293">
        <v>2.0099999999999998</v>
      </c>
      <c r="T293" s="14" t="s">
        <v>851</v>
      </c>
      <c r="U293" s="14" t="str">
        <f t="shared" si="8"/>
        <v>ok</v>
      </c>
    </row>
    <row r="294" spans="1:21" x14ac:dyDescent="0.25">
      <c r="A294" t="s">
        <v>1174</v>
      </c>
      <c r="B294" t="str">
        <f t="shared" si="9"/>
        <v>UTRNM</v>
      </c>
      <c r="C294" t="s">
        <v>184</v>
      </c>
      <c r="D294" t="s">
        <v>192</v>
      </c>
      <c r="E294" s="14" t="s">
        <v>846</v>
      </c>
      <c r="F294" t="s">
        <v>330</v>
      </c>
      <c r="G294" s="14" t="s">
        <v>695</v>
      </c>
      <c r="H294" s="14">
        <v>0</v>
      </c>
      <c r="I294" s="14" t="s">
        <v>618</v>
      </c>
      <c r="J294" s="14">
        <v>2.0099999999999998</v>
      </c>
      <c r="K294" s="14">
        <v>3</v>
      </c>
      <c r="L294" s="14">
        <v>13</v>
      </c>
      <c r="M294" s="14">
        <v>5</v>
      </c>
      <c r="N294" s="14" t="s">
        <v>846</v>
      </c>
      <c r="O294">
        <v>2.0099999999999998</v>
      </c>
      <c r="P294">
        <v>2.0099999999999998</v>
      </c>
      <c r="Q294">
        <v>2.0099999999999998</v>
      </c>
      <c r="R294">
        <v>2.0099999999999998</v>
      </c>
      <c r="S294">
        <v>2.0099999999999998</v>
      </c>
      <c r="T294" s="14"/>
      <c r="U294" s="14" t="str">
        <f t="shared" si="8"/>
        <v>ok</v>
      </c>
    </row>
    <row r="295" spans="1:21" x14ac:dyDescent="0.25">
      <c r="A295" t="s">
        <v>1175</v>
      </c>
      <c r="B295" t="str">
        <f t="shared" si="9"/>
        <v>UTRNP</v>
      </c>
      <c r="C295" t="s">
        <v>184</v>
      </c>
      <c r="D295" t="s">
        <v>195</v>
      </c>
      <c r="E295" s="14" t="s">
        <v>846</v>
      </c>
      <c r="F295" t="s">
        <v>331</v>
      </c>
      <c r="G295" s="14" t="s">
        <v>696</v>
      </c>
      <c r="H295" s="14">
        <v>0</v>
      </c>
      <c r="I295" s="14" t="s">
        <v>618</v>
      </c>
      <c r="J295" s="14">
        <v>2.0099999999999998</v>
      </c>
      <c r="K295" s="14">
        <v>3</v>
      </c>
      <c r="L295" s="14">
        <v>13</v>
      </c>
      <c r="M295" s="14">
        <v>7</v>
      </c>
      <c r="N295" s="14" t="s">
        <v>846</v>
      </c>
      <c r="O295">
        <v>2.0099999999999998</v>
      </c>
      <c r="P295">
        <v>2.0099999999999998</v>
      </c>
      <c r="Q295">
        <v>2.0099999999999998</v>
      </c>
      <c r="R295">
        <v>2.0099999999999998</v>
      </c>
      <c r="S295">
        <v>2.0099999999999998</v>
      </c>
      <c r="T295" s="14"/>
      <c r="U295" s="14" t="str">
        <f t="shared" si="8"/>
        <v>ok</v>
      </c>
    </row>
    <row r="296" spans="1:21" x14ac:dyDescent="0.25">
      <c r="A296" t="s">
        <v>1176</v>
      </c>
      <c r="B296" t="str">
        <f t="shared" si="9"/>
        <v>UTRNQ</v>
      </c>
      <c r="C296" t="s">
        <v>184</v>
      </c>
      <c r="D296" t="s">
        <v>194</v>
      </c>
      <c r="E296" s="14" t="s">
        <v>846</v>
      </c>
      <c r="F296" t="s">
        <v>332</v>
      </c>
      <c r="G296" s="14" t="s">
        <v>697</v>
      </c>
      <c r="H296" s="14">
        <v>0</v>
      </c>
      <c r="I296" s="14" t="s">
        <v>618</v>
      </c>
      <c r="J296" s="14">
        <v>2.0099999999999998</v>
      </c>
      <c r="K296" s="14">
        <v>3</v>
      </c>
      <c r="L296" s="14">
        <v>13</v>
      </c>
      <c r="M296" s="14">
        <v>7</v>
      </c>
      <c r="N296" s="14" t="s">
        <v>846</v>
      </c>
      <c r="O296">
        <v>2.0099999999999998</v>
      </c>
      <c r="P296">
        <v>2.0099999999999998</v>
      </c>
      <c r="Q296">
        <v>2.0099999999999998</v>
      </c>
      <c r="R296">
        <v>2.0099999999999998</v>
      </c>
      <c r="S296">
        <v>2.0099999999999998</v>
      </c>
      <c r="T296" s="14"/>
      <c r="U296" s="14" t="str">
        <f t="shared" si="8"/>
        <v>ok</v>
      </c>
    </row>
    <row r="297" spans="1:21" x14ac:dyDescent="0.25">
      <c r="A297" t="s">
        <v>1177</v>
      </c>
      <c r="B297" t="str">
        <f t="shared" si="9"/>
        <v>UTRNT</v>
      </c>
      <c r="C297" t="s">
        <v>184</v>
      </c>
      <c r="D297" t="s">
        <v>196</v>
      </c>
      <c r="E297" s="14" t="s">
        <v>845</v>
      </c>
      <c r="F297" t="s">
        <v>333</v>
      </c>
      <c r="G297" s="14" t="s">
        <v>698</v>
      </c>
      <c r="H297" s="14">
        <v>1</v>
      </c>
      <c r="I297" s="14" t="s">
        <v>618</v>
      </c>
      <c r="J297" s="14">
        <v>2.0099999999999998</v>
      </c>
      <c r="K297" s="14">
        <v>3</v>
      </c>
      <c r="L297" s="14">
        <v>13</v>
      </c>
      <c r="M297" s="14">
        <v>7</v>
      </c>
      <c r="N297" s="14" t="s">
        <v>845</v>
      </c>
      <c r="O297">
        <v>2.0099999999999998</v>
      </c>
      <c r="P297">
        <v>2.0099999999999998</v>
      </c>
      <c r="Q297">
        <v>2.0099999999999998</v>
      </c>
      <c r="R297">
        <v>2.0099999999999998</v>
      </c>
      <c r="S297">
        <v>2.0099999999999998</v>
      </c>
      <c r="T297" s="14"/>
      <c r="U297" s="14" t="str">
        <f t="shared" si="8"/>
        <v>ok</v>
      </c>
    </row>
    <row r="298" spans="1:21" x14ac:dyDescent="0.25">
      <c r="A298" t="s">
        <v>1178</v>
      </c>
      <c r="B298" t="str">
        <f t="shared" si="9"/>
        <v>UTRNT</v>
      </c>
      <c r="C298" t="s">
        <v>184</v>
      </c>
      <c r="D298" t="s">
        <v>196</v>
      </c>
      <c r="E298" s="14" t="s">
        <v>845</v>
      </c>
      <c r="F298" t="s">
        <v>333</v>
      </c>
      <c r="G298" s="14" t="s">
        <v>698</v>
      </c>
      <c r="H298" s="14">
        <v>1</v>
      </c>
      <c r="I298" s="14" t="s">
        <v>618</v>
      </c>
      <c r="J298" s="14">
        <v>2.0099999999999998</v>
      </c>
      <c r="K298" s="14">
        <v>3</v>
      </c>
      <c r="L298" s="14">
        <v>13</v>
      </c>
      <c r="M298" s="14">
        <v>7</v>
      </c>
      <c r="N298" s="14" t="s">
        <v>845</v>
      </c>
      <c r="O298">
        <v>2.0099999999999998</v>
      </c>
      <c r="P298">
        <v>2.0099999999999998</v>
      </c>
      <c r="Q298">
        <v>2.0099999999999998</v>
      </c>
      <c r="R298">
        <v>2.0099999999999998</v>
      </c>
      <c r="S298">
        <v>2.0099999999999998</v>
      </c>
      <c r="T298" s="14"/>
      <c r="U298" s="14" t="str">
        <f t="shared" si="8"/>
        <v>ok</v>
      </c>
    </row>
    <row r="299" spans="1:21" x14ac:dyDescent="0.25">
      <c r="A299" t="s">
        <v>1179</v>
      </c>
      <c r="B299" t="str">
        <f t="shared" si="9"/>
        <v>UTRNV</v>
      </c>
      <c r="C299" t="s">
        <v>184</v>
      </c>
      <c r="D299" t="s">
        <v>198</v>
      </c>
      <c r="E299" s="14" t="s">
        <v>845</v>
      </c>
      <c r="F299" t="s">
        <v>334</v>
      </c>
      <c r="G299" s="14" t="s">
        <v>336</v>
      </c>
      <c r="H299" s="14">
        <v>1</v>
      </c>
      <c r="I299" s="14" t="s">
        <v>618</v>
      </c>
      <c r="J299" s="14">
        <v>2.0099999999999998</v>
      </c>
      <c r="K299" s="14">
        <v>3</v>
      </c>
      <c r="L299" s="14">
        <v>13</v>
      </c>
      <c r="M299" s="14">
        <v>7</v>
      </c>
      <c r="N299" s="14" t="s">
        <v>845</v>
      </c>
      <c r="O299">
        <v>2.0099999999999998</v>
      </c>
      <c r="P299">
        <v>2.0099999999999998</v>
      </c>
      <c r="Q299">
        <v>2.0099999999999998</v>
      </c>
      <c r="R299">
        <v>2.0099999999999998</v>
      </c>
      <c r="S299">
        <v>2.0099999999999998</v>
      </c>
      <c r="T299" s="14"/>
      <c r="U299" s="14" t="str">
        <f t="shared" si="8"/>
        <v>ok</v>
      </c>
    </row>
    <row r="300" spans="1:21" x14ac:dyDescent="0.25">
      <c r="A300" t="s">
        <v>1180</v>
      </c>
      <c r="B300" t="str">
        <f t="shared" si="9"/>
        <v>UTRNV</v>
      </c>
      <c r="C300" t="s">
        <v>184</v>
      </c>
      <c r="D300" t="s">
        <v>198</v>
      </c>
      <c r="E300" s="14" t="s">
        <v>845</v>
      </c>
      <c r="F300" t="s">
        <v>334</v>
      </c>
      <c r="G300" s="14" t="s">
        <v>336</v>
      </c>
      <c r="H300" s="14">
        <v>1</v>
      </c>
      <c r="I300" s="14" t="s">
        <v>618</v>
      </c>
      <c r="J300" s="14">
        <v>2.0099999999999998</v>
      </c>
      <c r="K300" s="14">
        <v>3</v>
      </c>
      <c r="L300" s="14">
        <v>13</v>
      </c>
      <c r="M300" s="14">
        <v>7</v>
      </c>
      <c r="N300" s="14" t="s">
        <v>845</v>
      </c>
      <c r="O300">
        <v>2.0099999999999998</v>
      </c>
      <c r="P300">
        <v>2.0099999999999998</v>
      </c>
      <c r="Q300">
        <v>2.0099999999999998</v>
      </c>
      <c r="R300">
        <v>2.0099999999999998</v>
      </c>
      <c r="S300">
        <v>2.0099999999999998</v>
      </c>
      <c r="T300" s="14"/>
      <c r="U300" s="14" t="str">
        <f t="shared" si="8"/>
        <v>ok</v>
      </c>
    </row>
    <row r="301" spans="1:21" x14ac:dyDescent="0.25">
      <c r="A301" t="s">
        <v>1181</v>
      </c>
      <c r="B301" t="str">
        <f t="shared" si="9"/>
        <v>UTRNW</v>
      </c>
      <c r="C301" t="s">
        <v>184</v>
      </c>
      <c r="D301" t="s">
        <v>197</v>
      </c>
      <c r="E301" s="14" t="s">
        <v>845</v>
      </c>
      <c r="F301" t="s">
        <v>335</v>
      </c>
      <c r="G301" s="14" t="s">
        <v>699</v>
      </c>
      <c r="H301" s="14">
        <v>1</v>
      </c>
      <c r="I301" s="14" t="s">
        <v>618</v>
      </c>
      <c r="J301" s="14">
        <v>2.0099999999999998</v>
      </c>
      <c r="K301" s="14">
        <v>3</v>
      </c>
      <c r="L301" s="14">
        <v>13</v>
      </c>
      <c r="M301" s="14">
        <v>7</v>
      </c>
      <c r="N301" s="14" t="s">
        <v>845</v>
      </c>
      <c r="O301">
        <v>2.0099999999999998</v>
      </c>
      <c r="P301">
        <v>2.0099999999999998</v>
      </c>
      <c r="Q301">
        <v>2.0099999999999998</v>
      </c>
      <c r="R301">
        <v>2.0099999999999998</v>
      </c>
      <c r="S301">
        <v>2.0099999999999998</v>
      </c>
      <c r="T301" s="14" t="s">
        <v>851</v>
      </c>
      <c r="U301" s="14" t="str">
        <f t="shared" si="8"/>
        <v>ok</v>
      </c>
    </row>
    <row r="302" spans="1:21" x14ac:dyDescent="0.25">
      <c r="A302" t="s">
        <v>1182</v>
      </c>
      <c r="B302" t="str">
        <f t="shared" si="9"/>
        <v>UTRNZ</v>
      </c>
      <c r="C302" t="s">
        <v>184</v>
      </c>
      <c r="D302" t="s">
        <v>199</v>
      </c>
      <c r="E302" s="14" t="s">
        <v>13</v>
      </c>
      <c r="F302" s="14" t="s">
        <v>13</v>
      </c>
      <c r="G302" s="14" t="s">
        <v>13</v>
      </c>
      <c r="H302" s="14" t="s">
        <v>13</v>
      </c>
      <c r="I302" s="14" t="s">
        <v>618</v>
      </c>
      <c r="J302" s="14">
        <v>2.0099999999999998</v>
      </c>
      <c r="K302" s="14">
        <v>3</v>
      </c>
      <c r="L302" s="14">
        <v>13</v>
      </c>
      <c r="M302" s="14">
        <v>5</v>
      </c>
      <c r="N302" s="14" t="s">
        <v>845</v>
      </c>
      <c r="O302">
        <v>2.0099999999999998</v>
      </c>
      <c r="P302">
        <v>2.0099999999999998</v>
      </c>
      <c r="Q302">
        <v>2.0099999999999998</v>
      </c>
      <c r="R302">
        <v>2.0099999999999998</v>
      </c>
      <c r="S302">
        <v>2.0099999999999998</v>
      </c>
      <c r="T302" s="14"/>
      <c r="U302" s="14" t="str">
        <f t="shared" si="8"/>
        <v>ok</v>
      </c>
    </row>
    <row r="303" spans="1:21" x14ac:dyDescent="0.25">
      <c r="A303" s="14" t="s">
        <v>13</v>
      </c>
      <c r="B303" t="str">
        <f t="shared" si="9"/>
        <v>na</v>
      </c>
      <c r="C303" s="14" t="s">
        <v>13</v>
      </c>
      <c r="D303" s="14" t="s">
        <v>13</v>
      </c>
      <c r="E303" s="14" t="s">
        <v>846</v>
      </c>
      <c r="F303" s="14" t="s">
        <v>319</v>
      </c>
      <c r="G303" s="33" t="s">
        <v>337</v>
      </c>
      <c r="H303" s="14" t="s">
        <v>13</v>
      </c>
      <c r="I303" s="14" t="s">
        <v>13</v>
      </c>
      <c r="J303" s="14">
        <v>2.0099999999999998</v>
      </c>
      <c r="K303" s="14">
        <v>3</v>
      </c>
      <c r="L303" s="14">
        <v>13</v>
      </c>
      <c r="M303" s="14">
        <v>7</v>
      </c>
      <c r="N303" s="14" t="s">
        <v>845</v>
      </c>
      <c r="O303">
        <v>2.0099999999999998</v>
      </c>
      <c r="P303">
        <v>2.0099999999999998</v>
      </c>
      <c r="Q303">
        <v>2.0099999999999998</v>
      </c>
      <c r="R303">
        <v>2.0099999999999998</v>
      </c>
      <c r="S303">
        <v>2.0099999999999998</v>
      </c>
      <c r="T303" s="14"/>
      <c r="U303" s="14" t="str">
        <f t="shared" si="8"/>
        <v>ok</v>
      </c>
    </row>
    <row r="304" spans="1:21" x14ac:dyDescent="0.25">
      <c r="A304" s="14" t="s">
        <v>13</v>
      </c>
      <c r="B304" t="str">
        <f t="shared" si="9"/>
        <v>na</v>
      </c>
      <c r="C304" s="14" t="s">
        <v>13</v>
      </c>
      <c r="D304" s="14" t="s">
        <v>13</v>
      </c>
      <c r="E304" s="14" t="s">
        <v>845</v>
      </c>
      <c r="F304" s="14" t="s">
        <v>553</v>
      </c>
      <c r="G304" s="33" t="s">
        <v>338</v>
      </c>
      <c r="H304" s="14" t="s">
        <v>13</v>
      </c>
      <c r="I304" s="14" t="s">
        <v>13</v>
      </c>
      <c r="J304" s="14">
        <v>2.0099999999999998</v>
      </c>
      <c r="K304" s="14">
        <v>3</v>
      </c>
      <c r="L304" s="14">
        <v>13</v>
      </c>
      <c r="M304" s="14">
        <v>7</v>
      </c>
      <c r="N304" s="14" t="s">
        <v>845</v>
      </c>
      <c r="O304">
        <v>2.0099999999999998</v>
      </c>
      <c r="P304">
        <v>2.0099999999999998</v>
      </c>
      <c r="Q304">
        <v>2.0099999999999998</v>
      </c>
      <c r="R304">
        <v>2.0099999999999998</v>
      </c>
      <c r="S304">
        <v>2.0099999999999998</v>
      </c>
      <c r="T304" s="14"/>
      <c r="U304" s="14" t="str">
        <f t="shared" si="8"/>
        <v>ok</v>
      </c>
    </row>
    <row r="305" spans="1:21" x14ac:dyDescent="0.25">
      <c r="A305" s="14" t="s">
        <v>13</v>
      </c>
      <c r="B305" t="str">
        <f t="shared" si="9"/>
        <v>na</v>
      </c>
      <c r="C305" s="14" t="s">
        <v>13</v>
      </c>
      <c r="D305" s="14" t="s">
        <v>13</v>
      </c>
      <c r="E305" s="14" t="s">
        <v>845</v>
      </c>
      <c r="F305" s="14" t="s">
        <v>554</v>
      </c>
      <c r="G305" s="33" t="s">
        <v>338</v>
      </c>
      <c r="H305" s="14" t="s">
        <v>13</v>
      </c>
      <c r="I305" s="14" t="s">
        <v>13</v>
      </c>
      <c r="J305" s="14">
        <v>2.0099999999999998</v>
      </c>
      <c r="K305" s="14">
        <v>3</v>
      </c>
      <c r="L305" s="14">
        <v>13</v>
      </c>
      <c r="M305" s="14">
        <v>7</v>
      </c>
      <c r="N305" s="14" t="s">
        <v>845</v>
      </c>
      <c r="O305">
        <v>2.0099999999999998</v>
      </c>
      <c r="P305">
        <v>2.0099999999999998</v>
      </c>
      <c r="Q305">
        <v>2.0099999999999998</v>
      </c>
      <c r="R305">
        <v>2.0099999999999998</v>
      </c>
      <c r="S305">
        <v>2.0099999999999998</v>
      </c>
      <c r="T305" s="14"/>
      <c r="U305" s="14" t="str">
        <f t="shared" si="8"/>
        <v>ok</v>
      </c>
    </row>
    <row r="306" spans="1:21" x14ac:dyDescent="0.25">
      <c r="A306" t="s">
        <v>907</v>
      </c>
      <c r="B306" t="str">
        <f t="shared" si="9"/>
        <v>YOLO210</v>
      </c>
      <c r="C306" t="s">
        <v>11</v>
      </c>
      <c r="D306" t="s">
        <v>227</v>
      </c>
      <c r="E306" s="14" t="s">
        <v>846</v>
      </c>
      <c r="F306" s="14" t="s">
        <v>342</v>
      </c>
      <c r="G306" s="14" t="s">
        <v>700</v>
      </c>
      <c r="H306" s="14">
        <v>1</v>
      </c>
      <c r="I306" s="14" t="s">
        <v>618</v>
      </c>
      <c r="J306" s="14">
        <v>2.0099999999999998</v>
      </c>
      <c r="K306" s="14">
        <v>3</v>
      </c>
      <c r="L306" s="14">
        <v>4</v>
      </c>
      <c r="M306" s="14">
        <v>5</v>
      </c>
      <c r="N306" s="14" t="s">
        <v>846</v>
      </c>
      <c r="O306">
        <v>2.0099999999999998</v>
      </c>
      <c r="P306">
        <v>2.0099999999999998</v>
      </c>
      <c r="Q306">
        <v>2.0099999999999998</v>
      </c>
      <c r="R306">
        <v>2.0099999999999998</v>
      </c>
      <c r="S306">
        <v>2.0099999999999998</v>
      </c>
      <c r="T306" s="14"/>
      <c r="U306" s="14" t="str">
        <f t="shared" si="8"/>
        <v>ok</v>
      </c>
    </row>
    <row r="307" spans="1:21" x14ac:dyDescent="0.25">
      <c r="A307" t="s">
        <v>908</v>
      </c>
      <c r="B307" t="str">
        <f t="shared" si="9"/>
        <v>YOLO211</v>
      </c>
      <c r="C307" t="s">
        <v>11</v>
      </c>
      <c r="D307" t="s">
        <v>211</v>
      </c>
      <c r="E307" s="14" t="s">
        <v>846</v>
      </c>
      <c r="F307" s="14" t="s">
        <v>343</v>
      </c>
      <c r="G307" s="14" t="s">
        <v>701</v>
      </c>
      <c r="H307" s="14">
        <v>0</v>
      </c>
      <c r="I307" s="14" t="s">
        <v>618</v>
      </c>
      <c r="J307" s="14">
        <v>2.0099999999999998</v>
      </c>
      <c r="K307" s="14">
        <v>3</v>
      </c>
      <c r="L307" s="14">
        <v>4</v>
      </c>
      <c r="M307" s="14">
        <v>5</v>
      </c>
      <c r="N307" s="14" t="s">
        <v>845</v>
      </c>
      <c r="O307">
        <v>2.0099999999999998</v>
      </c>
      <c r="P307">
        <v>2.0099999999999998</v>
      </c>
      <c r="Q307">
        <v>2.0099999999999998</v>
      </c>
      <c r="R307">
        <v>2.0099999999999998</v>
      </c>
      <c r="S307">
        <v>2.0099999999999998</v>
      </c>
      <c r="T307" s="14"/>
      <c r="U307" s="14" t="str">
        <f t="shared" si="8"/>
        <v>ok</v>
      </c>
    </row>
    <row r="308" spans="1:21" x14ac:dyDescent="0.25">
      <c r="A308" t="s">
        <v>909</v>
      </c>
      <c r="B308" t="str">
        <f t="shared" si="9"/>
        <v>YOLO212</v>
      </c>
      <c r="C308" t="s">
        <v>11</v>
      </c>
      <c r="D308" t="s">
        <v>213</v>
      </c>
      <c r="E308" s="14" t="s">
        <v>846</v>
      </c>
      <c r="F308" s="14" t="s">
        <v>344</v>
      </c>
      <c r="G308" s="14" t="s">
        <v>702</v>
      </c>
      <c r="H308" s="14">
        <v>0</v>
      </c>
      <c r="I308" s="14" t="s">
        <v>618</v>
      </c>
      <c r="J308" s="14">
        <v>2.0099999999999998</v>
      </c>
      <c r="K308" s="14">
        <v>3</v>
      </c>
      <c r="L308" s="14">
        <v>4</v>
      </c>
      <c r="M308" s="14">
        <v>5</v>
      </c>
      <c r="N308" s="14" t="s">
        <v>846</v>
      </c>
      <c r="O308">
        <v>2.0099999999999998</v>
      </c>
      <c r="P308">
        <v>2.0099999999999998</v>
      </c>
      <c r="Q308">
        <v>2.0099999999999998</v>
      </c>
      <c r="R308">
        <v>2.0099999999999998</v>
      </c>
      <c r="S308">
        <v>2.0099999999999998</v>
      </c>
      <c r="T308" s="14"/>
      <c r="U308" s="14" t="str">
        <f t="shared" si="8"/>
        <v>ok</v>
      </c>
    </row>
    <row r="309" spans="1:21" x14ac:dyDescent="0.25">
      <c r="A309" t="s">
        <v>910</v>
      </c>
      <c r="B309" t="str">
        <f t="shared" si="9"/>
        <v>YOLO214</v>
      </c>
      <c r="C309" t="s">
        <v>11</v>
      </c>
      <c r="D309" t="s">
        <v>209</v>
      </c>
      <c r="E309" s="14" t="s">
        <v>846</v>
      </c>
      <c r="F309" s="14" t="s">
        <v>345</v>
      </c>
      <c r="G309" s="14" t="s">
        <v>703</v>
      </c>
      <c r="H309" s="14">
        <v>0</v>
      </c>
      <c r="I309" s="14" t="s">
        <v>618</v>
      </c>
      <c r="J309" s="14">
        <v>2.0099999999999998</v>
      </c>
      <c r="K309" s="14">
        <v>3</v>
      </c>
      <c r="L309" s="14">
        <v>4</v>
      </c>
      <c r="M309" s="14">
        <v>5</v>
      </c>
      <c r="N309" s="14" t="s">
        <v>846</v>
      </c>
      <c r="O309">
        <v>2.0099999999999998</v>
      </c>
      <c r="P309">
        <v>2.0099999999999998</v>
      </c>
      <c r="Q309">
        <v>2.0099999999999998</v>
      </c>
      <c r="R309">
        <v>2.0099999999999998</v>
      </c>
      <c r="S309">
        <v>2.0099999999999998</v>
      </c>
      <c r="T309" s="14"/>
      <c r="U309" s="14" t="str">
        <f t="shared" si="8"/>
        <v>ok</v>
      </c>
    </row>
    <row r="310" spans="1:21" x14ac:dyDescent="0.25">
      <c r="A310" t="s">
        <v>911</v>
      </c>
      <c r="B310" t="str">
        <f t="shared" si="9"/>
        <v>YOLO215EB</v>
      </c>
      <c r="C310" t="s">
        <v>11</v>
      </c>
      <c r="D310" t="s">
        <v>225</v>
      </c>
      <c r="E310" s="14" t="s">
        <v>845</v>
      </c>
      <c r="F310" s="14" t="s">
        <v>346</v>
      </c>
      <c r="G310" s="14" t="s">
        <v>704</v>
      </c>
      <c r="H310" s="14">
        <v>1</v>
      </c>
      <c r="I310" s="14" t="s">
        <v>618</v>
      </c>
      <c r="J310" s="14">
        <v>1.62</v>
      </c>
      <c r="K310" s="14">
        <v>3</v>
      </c>
      <c r="L310" s="14">
        <v>4</v>
      </c>
      <c r="M310" s="14">
        <v>5</v>
      </c>
      <c r="N310" s="14" t="s">
        <v>845</v>
      </c>
      <c r="O310">
        <v>1.62</v>
      </c>
      <c r="P310">
        <v>1.62</v>
      </c>
      <c r="Q310">
        <v>1.62</v>
      </c>
      <c r="R310">
        <v>1.62</v>
      </c>
      <c r="S310">
        <v>1.62</v>
      </c>
      <c r="T310" s="14"/>
      <c r="U310" s="14" t="str">
        <f t="shared" si="8"/>
        <v>ok</v>
      </c>
    </row>
    <row r="311" spans="1:21" x14ac:dyDescent="0.25">
      <c r="A311" t="s">
        <v>912</v>
      </c>
      <c r="B311" t="str">
        <f t="shared" si="9"/>
        <v>YOLO215WB</v>
      </c>
      <c r="C311" t="s">
        <v>11</v>
      </c>
      <c r="D311" t="s">
        <v>226</v>
      </c>
      <c r="E311" s="14" t="s">
        <v>845</v>
      </c>
      <c r="F311" s="14" t="s">
        <v>346</v>
      </c>
      <c r="G311" s="14" t="s">
        <v>704</v>
      </c>
      <c r="H311" s="14">
        <v>1</v>
      </c>
      <c r="I311" s="14" t="s">
        <v>618</v>
      </c>
      <c r="J311" s="14">
        <v>1.62</v>
      </c>
      <c r="K311" s="14">
        <v>3</v>
      </c>
      <c r="L311" s="14">
        <v>4</v>
      </c>
      <c r="M311" s="14">
        <v>5</v>
      </c>
      <c r="N311" s="14" t="s">
        <v>845</v>
      </c>
      <c r="O311">
        <v>1.62</v>
      </c>
      <c r="P311">
        <v>1.62</v>
      </c>
      <c r="Q311">
        <v>1.62</v>
      </c>
      <c r="R311">
        <v>1.62</v>
      </c>
      <c r="S311">
        <v>1.62</v>
      </c>
      <c r="T311" s="14"/>
      <c r="U311" s="14" t="str">
        <f t="shared" si="8"/>
        <v>ok</v>
      </c>
    </row>
    <row r="312" spans="1:21" x14ac:dyDescent="0.25">
      <c r="A312" t="s">
        <v>913</v>
      </c>
      <c r="B312" t="str">
        <f t="shared" si="9"/>
        <v>YOLO216AM</v>
      </c>
      <c r="C312" t="s">
        <v>11</v>
      </c>
      <c r="D312" t="s">
        <v>263</v>
      </c>
      <c r="E312" s="14" t="s">
        <v>13</v>
      </c>
      <c r="F312" s="14" t="s">
        <v>13</v>
      </c>
      <c r="G312" s="14" t="s">
        <v>13</v>
      </c>
      <c r="H312" s="14">
        <v>0</v>
      </c>
      <c r="I312" s="14" t="s">
        <v>618</v>
      </c>
      <c r="J312" s="14">
        <v>2.0099999999999998</v>
      </c>
      <c r="K312" s="14">
        <v>3</v>
      </c>
      <c r="L312" s="14">
        <v>4</v>
      </c>
      <c r="M312" s="14">
        <v>5</v>
      </c>
      <c r="N312" s="14" t="s">
        <v>845</v>
      </c>
      <c r="O312">
        <v>1.62</v>
      </c>
      <c r="P312">
        <v>1.62</v>
      </c>
      <c r="Q312">
        <v>1.62</v>
      </c>
      <c r="R312">
        <v>1.62</v>
      </c>
      <c r="S312">
        <v>1.62</v>
      </c>
      <c r="T312" s="14"/>
      <c r="U312" s="14" t="str">
        <f t="shared" si="8"/>
        <v>CHECK</v>
      </c>
    </row>
    <row r="313" spans="1:21" x14ac:dyDescent="0.25">
      <c r="A313" t="s">
        <v>914</v>
      </c>
      <c r="B313" t="str">
        <f t="shared" si="9"/>
        <v>YOLO216PM</v>
      </c>
      <c r="C313" t="s">
        <v>11</v>
      </c>
      <c r="D313" t="s">
        <v>251</v>
      </c>
      <c r="E313" s="14" t="s">
        <v>13</v>
      </c>
      <c r="F313" s="14" t="s">
        <v>13</v>
      </c>
      <c r="G313" s="14" t="s">
        <v>13</v>
      </c>
      <c r="H313" s="14">
        <v>0</v>
      </c>
      <c r="I313" s="14" t="s">
        <v>618</v>
      </c>
      <c r="J313" s="14">
        <v>2.0099999999999998</v>
      </c>
      <c r="K313" s="14">
        <v>3</v>
      </c>
      <c r="L313" s="14">
        <v>4</v>
      </c>
      <c r="M313" s="14">
        <v>5</v>
      </c>
      <c r="N313" s="14" t="s">
        <v>845</v>
      </c>
      <c r="O313">
        <v>1.62</v>
      </c>
      <c r="P313">
        <v>1.62</v>
      </c>
      <c r="Q313">
        <v>1.62</v>
      </c>
      <c r="R313">
        <v>1.62</v>
      </c>
      <c r="S313">
        <v>1.62</v>
      </c>
      <c r="T313" s="14"/>
      <c r="U313" s="14" t="str">
        <f t="shared" si="8"/>
        <v>CHECK</v>
      </c>
    </row>
    <row r="314" spans="1:21" x14ac:dyDescent="0.25">
      <c r="A314" t="s">
        <v>915</v>
      </c>
      <c r="B314" t="str">
        <f t="shared" si="9"/>
        <v>YOLO217AM</v>
      </c>
      <c r="C314" t="s">
        <v>11</v>
      </c>
      <c r="D314" t="s">
        <v>208</v>
      </c>
      <c r="E314" s="14" t="s">
        <v>13</v>
      </c>
      <c r="F314" s="14" t="s">
        <v>13</v>
      </c>
      <c r="G314" s="14" t="s">
        <v>13</v>
      </c>
      <c r="H314" s="14">
        <v>0</v>
      </c>
      <c r="I314" s="14" t="s">
        <v>618</v>
      </c>
      <c r="J314" s="14">
        <v>2.0099999999999998</v>
      </c>
      <c r="K314" s="14">
        <v>3</v>
      </c>
      <c r="L314" s="14">
        <v>4</v>
      </c>
      <c r="M314" s="14">
        <v>5</v>
      </c>
      <c r="N314" s="14" t="s">
        <v>845</v>
      </c>
      <c r="O314">
        <v>1.62</v>
      </c>
      <c r="P314">
        <v>1.62</v>
      </c>
      <c r="Q314">
        <v>1.62</v>
      </c>
      <c r="R314">
        <v>1.62</v>
      </c>
      <c r="S314">
        <v>1.62</v>
      </c>
      <c r="T314" s="14"/>
      <c r="U314" s="14" t="str">
        <f t="shared" si="8"/>
        <v>CHECK</v>
      </c>
    </row>
    <row r="315" spans="1:21" x14ac:dyDescent="0.25">
      <c r="A315" t="s">
        <v>916</v>
      </c>
      <c r="B315" t="str">
        <f t="shared" si="9"/>
        <v>YOLO217PM</v>
      </c>
      <c r="C315" t="s">
        <v>11</v>
      </c>
      <c r="D315" t="s">
        <v>260</v>
      </c>
      <c r="E315" s="14" t="s">
        <v>13</v>
      </c>
      <c r="F315" s="14" t="s">
        <v>13</v>
      </c>
      <c r="G315" s="14" t="s">
        <v>13</v>
      </c>
      <c r="H315" s="14">
        <v>0</v>
      </c>
      <c r="I315" s="14" t="s">
        <v>618</v>
      </c>
      <c r="J315" s="14">
        <v>2.0099999999999998</v>
      </c>
      <c r="K315" s="14">
        <v>3</v>
      </c>
      <c r="L315" s="14">
        <v>4</v>
      </c>
      <c r="M315" s="14">
        <v>5</v>
      </c>
      <c r="N315" s="14" t="s">
        <v>845</v>
      </c>
      <c r="O315">
        <v>1.62</v>
      </c>
      <c r="P315">
        <v>1.62</v>
      </c>
      <c r="Q315">
        <v>1.62</v>
      </c>
      <c r="R315">
        <v>1.62</v>
      </c>
      <c r="S315">
        <v>1.62</v>
      </c>
      <c r="T315" s="14"/>
      <c r="U315" s="14" t="str">
        <f t="shared" si="8"/>
        <v>CHECK</v>
      </c>
    </row>
    <row r="316" spans="1:21" x14ac:dyDescent="0.25">
      <c r="A316" t="s">
        <v>917</v>
      </c>
      <c r="B316" t="str">
        <f t="shared" si="9"/>
        <v>YOLO220CA</v>
      </c>
      <c r="C316" t="s">
        <v>11</v>
      </c>
      <c r="D316" t="s">
        <v>230</v>
      </c>
      <c r="E316" s="9" t="s">
        <v>13</v>
      </c>
      <c r="F316" s="9" t="s">
        <v>13</v>
      </c>
      <c r="G316" s="9" t="s">
        <v>13</v>
      </c>
      <c r="H316" s="14" t="s">
        <v>13</v>
      </c>
      <c r="I316" s="14" t="s">
        <v>618</v>
      </c>
      <c r="J316" s="14">
        <v>2.0099999999999998</v>
      </c>
      <c r="K316" s="9">
        <v>3</v>
      </c>
      <c r="L316" s="14">
        <v>4</v>
      </c>
      <c r="M316" s="14">
        <v>5</v>
      </c>
      <c r="N316" s="14" t="s">
        <v>845</v>
      </c>
      <c r="O316">
        <v>1.62</v>
      </c>
      <c r="P316">
        <v>1.62</v>
      </c>
      <c r="Q316">
        <v>1.62</v>
      </c>
      <c r="R316">
        <v>1.62</v>
      </c>
      <c r="S316">
        <v>1.62</v>
      </c>
      <c r="T316" s="14"/>
      <c r="U316" s="14" t="str">
        <f t="shared" si="8"/>
        <v>CHECK</v>
      </c>
    </row>
    <row r="317" spans="1:21" x14ac:dyDescent="0.25">
      <c r="A317" t="s">
        <v>918</v>
      </c>
      <c r="B317" t="str">
        <f t="shared" si="9"/>
        <v>YOLO220CP</v>
      </c>
      <c r="C317" t="s">
        <v>11</v>
      </c>
      <c r="D317" t="s">
        <v>250</v>
      </c>
      <c r="E317" s="9" t="s">
        <v>13</v>
      </c>
      <c r="F317" s="9" t="s">
        <v>13</v>
      </c>
      <c r="G317" s="9" t="s">
        <v>13</v>
      </c>
      <c r="H317" s="14" t="s">
        <v>13</v>
      </c>
      <c r="I317" s="14" t="s">
        <v>618</v>
      </c>
      <c r="J317" s="14">
        <v>2.0099999999999998</v>
      </c>
      <c r="K317" s="9">
        <v>3</v>
      </c>
      <c r="L317" s="14">
        <v>4</v>
      </c>
      <c r="M317" s="14">
        <v>5</v>
      </c>
      <c r="N317" s="14" t="s">
        <v>845</v>
      </c>
      <c r="O317">
        <v>1.62</v>
      </c>
      <c r="P317">
        <v>1.62</v>
      </c>
      <c r="Q317">
        <v>1.62</v>
      </c>
      <c r="R317">
        <v>1.62</v>
      </c>
      <c r="S317">
        <v>1.62</v>
      </c>
      <c r="T317" s="14"/>
      <c r="U317" s="14" t="str">
        <f t="shared" si="8"/>
        <v>CHECK</v>
      </c>
    </row>
    <row r="318" spans="1:21" x14ac:dyDescent="0.25">
      <c r="A318" t="s">
        <v>919</v>
      </c>
      <c r="B318" t="str">
        <f t="shared" si="9"/>
        <v>YOLO220EB</v>
      </c>
      <c r="C318" t="s">
        <v>11</v>
      </c>
      <c r="D318" t="s">
        <v>249</v>
      </c>
      <c r="E318" s="14" t="s">
        <v>845</v>
      </c>
      <c r="F318" s="14" t="s">
        <v>347</v>
      </c>
      <c r="G318" s="14" t="s">
        <v>705</v>
      </c>
      <c r="H318" s="14">
        <v>1</v>
      </c>
      <c r="I318" s="14" t="s">
        <v>618</v>
      </c>
      <c r="J318" s="14">
        <v>1.62</v>
      </c>
      <c r="K318" s="14">
        <v>3</v>
      </c>
      <c r="L318" s="14">
        <v>4</v>
      </c>
      <c r="M318" s="14">
        <v>5</v>
      </c>
      <c r="N318" s="14" t="s">
        <v>845</v>
      </c>
      <c r="O318">
        <v>1.62</v>
      </c>
      <c r="P318">
        <v>1.62</v>
      </c>
      <c r="Q318">
        <v>1.62</v>
      </c>
      <c r="R318">
        <v>1.62</v>
      </c>
      <c r="S318">
        <v>1.62</v>
      </c>
      <c r="T318" s="14"/>
      <c r="U318" s="14" t="str">
        <f t="shared" si="8"/>
        <v>ok</v>
      </c>
    </row>
    <row r="319" spans="1:21" x14ac:dyDescent="0.25">
      <c r="A319" t="s">
        <v>920</v>
      </c>
      <c r="B319" t="str">
        <f t="shared" si="9"/>
        <v>YOLO220WB</v>
      </c>
      <c r="C319" t="s">
        <v>11</v>
      </c>
      <c r="D319" t="s">
        <v>217</v>
      </c>
      <c r="E319" s="14" t="s">
        <v>845</v>
      </c>
      <c r="F319" s="14" t="s">
        <v>347</v>
      </c>
      <c r="G319" s="14" t="s">
        <v>705</v>
      </c>
      <c r="H319" s="14">
        <v>1</v>
      </c>
      <c r="I319" s="14" t="s">
        <v>618</v>
      </c>
      <c r="J319" s="14">
        <v>1.62</v>
      </c>
      <c r="K319" s="14">
        <v>3</v>
      </c>
      <c r="L319" s="14">
        <v>4</v>
      </c>
      <c r="M319" s="14">
        <v>5</v>
      </c>
      <c r="N319" s="14" t="s">
        <v>845</v>
      </c>
      <c r="O319">
        <v>1.62</v>
      </c>
      <c r="P319">
        <v>1.62</v>
      </c>
      <c r="Q319">
        <v>1.62</v>
      </c>
      <c r="R319">
        <v>1.62</v>
      </c>
      <c r="S319">
        <v>1.62</v>
      </c>
      <c r="T319" s="14"/>
      <c r="U319" s="14" t="str">
        <f t="shared" si="8"/>
        <v>ok</v>
      </c>
    </row>
    <row r="320" spans="1:21" x14ac:dyDescent="0.25">
      <c r="A320" t="s">
        <v>921</v>
      </c>
      <c r="B320" t="str">
        <f t="shared" si="9"/>
        <v>YOLO230AM</v>
      </c>
      <c r="C320" t="s">
        <v>11</v>
      </c>
      <c r="D320" t="s">
        <v>212</v>
      </c>
      <c r="E320" s="14" t="s">
        <v>846</v>
      </c>
      <c r="F320" s="14" t="s">
        <v>557</v>
      </c>
      <c r="G320" s="14" t="s">
        <v>706</v>
      </c>
      <c r="H320" s="14">
        <v>0</v>
      </c>
      <c r="I320" s="14" t="s">
        <v>618</v>
      </c>
      <c r="J320" s="14">
        <v>2.0099999999999998</v>
      </c>
      <c r="K320" s="14">
        <v>2</v>
      </c>
      <c r="L320" s="14">
        <v>3</v>
      </c>
      <c r="M320" s="14">
        <v>3</v>
      </c>
      <c r="N320" s="14" t="s">
        <v>845</v>
      </c>
      <c r="O320">
        <v>2.0099999999999998</v>
      </c>
      <c r="P320">
        <v>2.0099999999999998</v>
      </c>
      <c r="Q320">
        <v>2.0099999999999998</v>
      </c>
      <c r="R320">
        <v>2.0099999999999998</v>
      </c>
      <c r="S320">
        <v>2.0099999999999998</v>
      </c>
      <c r="T320" s="14"/>
      <c r="U320" s="14" t="str">
        <f t="shared" si="8"/>
        <v>ok</v>
      </c>
    </row>
    <row r="321" spans="1:21" x14ac:dyDescent="0.25">
      <c r="A321" t="s">
        <v>922</v>
      </c>
      <c r="B321" t="str">
        <f t="shared" si="9"/>
        <v>YOLO230PM</v>
      </c>
      <c r="C321" t="s">
        <v>11</v>
      </c>
      <c r="D321" t="s">
        <v>254</v>
      </c>
      <c r="E321" s="14" t="s">
        <v>846</v>
      </c>
      <c r="F321" s="14" t="s">
        <v>558</v>
      </c>
      <c r="G321" s="14" t="s">
        <v>706</v>
      </c>
      <c r="H321" s="14">
        <v>0</v>
      </c>
      <c r="I321" s="14" t="s">
        <v>618</v>
      </c>
      <c r="J321" s="14">
        <v>2.0099999999999998</v>
      </c>
      <c r="K321" s="14">
        <v>2</v>
      </c>
      <c r="L321" s="14">
        <v>3</v>
      </c>
      <c r="M321" s="14">
        <v>3</v>
      </c>
      <c r="N321" s="14" t="s">
        <v>845</v>
      </c>
      <c r="O321">
        <v>2.0099999999999998</v>
      </c>
      <c r="P321">
        <v>2.0099999999999998</v>
      </c>
      <c r="Q321">
        <v>2.0099999999999998</v>
      </c>
      <c r="R321">
        <v>2.0099999999999998</v>
      </c>
      <c r="S321">
        <v>2.0099999999999998</v>
      </c>
      <c r="T321" s="14"/>
      <c r="U321" s="14" t="str">
        <f t="shared" si="8"/>
        <v>ok</v>
      </c>
    </row>
    <row r="322" spans="1:21" x14ac:dyDescent="0.25">
      <c r="A322" t="s">
        <v>923</v>
      </c>
      <c r="B322" t="str">
        <f t="shared" si="9"/>
        <v>YOLO231PM</v>
      </c>
      <c r="C322" t="s">
        <v>11</v>
      </c>
      <c r="D322" t="s">
        <v>262</v>
      </c>
      <c r="E322" s="14" t="s">
        <v>846</v>
      </c>
      <c r="F322" s="14" t="s">
        <v>348</v>
      </c>
      <c r="G322" s="14" t="s">
        <v>13</v>
      </c>
      <c r="H322" s="14">
        <v>0</v>
      </c>
      <c r="I322" s="14" t="s">
        <v>618</v>
      </c>
      <c r="J322" s="14">
        <v>2.0099999999999998</v>
      </c>
      <c r="K322" s="14">
        <v>2</v>
      </c>
      <c r="L322" s="14">
        <v>3</v>
      </c>
      <c r="M322" s="14">
        <v>3</v>
      </c>
      <c r="N322" s="14" t="s">
        <v>845</v>
      </c>
      <c r="O322">
        <v>2.0099999999999998</v>
      </c>
      <c r="P322">
        <v>2.0099999999999998</v>
      </c>
      <c r="Q322">
        <v>2.0099999999999998</v>
      </c>
      <c r="R322">
        <v>2.0099999999999998</v>
      </c>
      <c r="S322">
        <v>2.0099999999999998</v>
      </c>
      <c r="T322" s="14"/>
      <c r="U322" s="14" t="str">
        <f t="shared" ref="U322:U385" si="10">IF(OR(J322&gt;MAX(O322:S322),J322&lt;MIN(O322:S322)),"CHECK","ok")</f>
        <v>ok</v>
      </c>
    </row>
    <row r="323" spans="1:21" x14ac:dyDescent="0.25">
      <c r="A323" t="s">
        <v>924</v>
      </c>
      <c r="B323" t="str">
        <f t="shared" si="9"/>
        <v>YOLO232AM</v>
      </c>
      <c r="C323" t="s">
        <v>11</v>
      </c>
      <c r="D323" t="s">
        <v>223</v>
      </c>
      <c r="E323" s="14" t="s">
        <v>846</v>
      </c>
      <c r="F323" s="14" t="s">
        <v>559</v>
      </c>
      <c r="G323" s="14" t="s">
        <v>707</v>
      </c>
      <c r="H323" s="14">
        <v>0</v>
      </c>
      <c r="I323" s="14" t="s">
        <v>618</v>
      </c>
      <c r="J323" s="14">
        <v>2.0099999999999998</v>
      </c>
      <c r="K323" s="14">
        <v>2</v>
      </c>
      <c r="L323" s="14">
        <v>3</v>
      </c>
      <c r="M323" s="14">
        <v>3</v>
      </c>
      <c r="N323" s="14" t="s">
        <v>845</v>
      </c>
      <c r="O323">
        <v>2.0099999999999998</v>
      </c>
      <c r="P323">
        <v>2.0099999999999998</v>
      </c>
      <c r="Q323">
        <v>2.0099999999999998</v>
      </c>
      <c r="R323">
        <v>2.0099999999999998</v>
      </c>
      <c r="S323">
        <v>2.0099999999999998</v>
      </c>
      <c r="T323" s="14"/>
      <c r="U323" s="14" t="str">
        <f t="shared" si="10"/>
        <v>ok</v>
      </c>
    </row>
    <row r="324" spans="1:21" x14ac:dyDescent="0.25">
      <c r="A324" t="s">
        <v>925</v>
      </c>
      <c r="B324" t="str">
        <f t="shared" ref="B324:B387" si="11">SUBSTITUTE(SUBSTITUTE(A324,"_A",""),"_B","")</f>
        <v>YOLO232PM</v>
      </c>
      <c r="C324" t="s">
        <v>11</v>
      </c>
      <c r="D324" t="s">
        <v>252</v>
      </c>
      <c r="E324" s="14" t="s">
        <v>846</v>
      </c>
      <c r="F324" s="14" t="s">
        <v>560</v>
      </c>
      <c r="G324" s="14" t="s">
        <v>707</v>
      </c>
      <c r="H324" s="14">
        <v>0</v>
      </c>
      <c r="I324" s="14" t="s">
        <v>618</v>
      </c>
      <c r="J324" s="14">
        <v>2.0099999999999998</v>
      </c>
      <c r="K324" s="14">
        <v>2</v>
      </c>
      <c r="L324" s="14">
        <v>3</v>
      </c>
      <c r="M324" s="14">
        <v>3</v>
      </c>
      <c r="N324" s="14" t="s">
        <v>845</v>
      </c>
      <c r="O324">
        <v>2.0099999999999998</v>
      </c>
      <c r="P324">
        <v>2.0099999999999998</v>
      </c>
      <c r="Q324">
        <v>2.0099999999999998</v>
      </c>
      <c r="R324">
        <v>2.0099999999999998</v>
      </c>
      <c r="S324">
        <v>2.0099999999999998</v>
      </c>
      <c r="T324" s="14"/>
      <c r="U324" s="14" t="str">
        <f t="shared" si="10"/>
        <v>ok</v>
      </c>
    </row>
    <row r="325" spans="1:21" x14ac:dyDescent="0.25">
      <c r="A325" t="s">
        <v>926</v>
      </c>
      <c r="B325" t="str">
        <f t="shared" si="11"/>
        <v>YOLO240</v>
      </c>
      <c r="C325" t="s">
        <v>11</v>
      </c>
      <c r="D325" t="s">
        <v>219</v>
      </c>
      <c r="E325" s="14" t="s">
        <v>846</v>
      </c>
      <c r="F325" s="14" t="s">
        <v>350</v>
      </c>
      <c r="G325" s="14" t="s">
        <v>708</v>
      </c>
      <c r="H325" s="14">
        <v>0</v>
      </c>
      <c r="I325" s="14" t="s">
        <v>618</v>
      </c>
      <c r="J325" s="14">
        <v>2.0099999999999998</v>
      </c>
      <c r="K325" s="14">
        <v>3</v>
      </c>
      <c r="L325" s="14">
        <v>4</v>
      </c>
      <c r="M325" s="14">
        <v>5</v>
      </c>
      <c r="N325" s="14" t="s">
        <v>845</v>
      </c>
      <c r="O325">
        <v>2.0099999999999998</v>
      </c>
      <c r="P325">
        <v>2.0099999999999998</v>
      </c>
      <c r="Q325">
        <v>2.0099999999999998</v>
      </c>
      <c r="R325">
        <v>2.0099999999999998</v>
      </c>
      <c r="S325">
        <v>2.0099999999999998</v>
      </c>
      <c r="T325" s="14"/>
      <c r="U325" s="14" t="str">
        <f t="shared" si="10"/>
        <v>ok</v>
      </c>
    </row>
    <row r="326" spans="1:21" x14ac:dyDescent="0.25">
      <c r="A326" t="s">
        <v>927</v>
      </c>
      <c r="B326" t="str">
        <f t="shared" si="11"/>
        <v>YOLO241AM</v>
      </c>
      <c r="C326" t="s">
        <v>11</v>
      </c>
      <c r="D326" t="s">
        <v>215</v>
      </c>
      <c r="E326" s="14" t="s">
        <v>846</v>
      </c>
      <c r="F326" s="14" t="s">
        <v>349</v>
      </c>
      <c r="G326" s="14" t="s">
        <v>709</v>
      </c>
      <c r="H326" s="14">
        <v>0</v>
      </c>
      <c r="I326" s="14" t="s">
        <v>618</v>
      </c>
      <c r="J326" s="14">
        <v>2.0099999999999998</v>
      </c>
      <c r="K326" s="14">
        <v>3</v>
      </c>
      <c r="L326" s="14">
        <v>4</v>
      </c>
      <c r="M326" s="14">
        <v>5</v>
      </c>
      <c r="N326" s="14" t="s">
        <v>845</v>
      </c>
      <c r="O326">
        <v>2.0099999999999998</v>
      </c>
      <c r="P326">
        <v>2.0099999999999998</v>
      </c>
      <c r="Q326">
        <v>2.0099999999999998</v>
      </c>
      <c r="R326">
        <v>2.0099999999999998</v>
      </c>
      <c r="S326">
        <v>2.0099999999999998</v>
      </c>
      <c r="T326" s="14"/>
      <c r="U326" s="14" t="str">
        <f t="shared" si="10"/>
        <v>ok</v>
      </c>
    </row>
    <row r="327" spans="1:21" x14ac:dyDescent="0.25">
      <c r="A327" t="s">
        <v>928</v>
      </c>
      <c r="B327" t="str">
        <f t="shared" si="11"/>
        <v>YOLO241PM</v>
      </c>
      <c r="C327" t="s">
        <v>11</v>
      </c>
      <c r="D327" t="s">
        <v>261</v>
      </c>
      <c r="E327" s="14" t="s">
        <v>846</v>
      </c>
      <c r="F327" s="14" t="s">
        <v>349</v>
      </c>
      <c r="G327" s="14" t="s">
        <v>709</v>
      </c>
      <c r="H327" s="14">
        <v>0</v>
      </c>
      <c r="I327" s="14" t="s">
        <v>618</v>
      </c>
      <c r="J327" s="14">
        <v>2.0099999999999998</v>
      </c>
      <c r="K327" s="14">
        <v>3</v>
      </c>
      <c r="L327" s="14">
        <v>4</v>
      </c>
      <c r="M327" s="14">
        <v>5</v>
      </c>
      <c r="N327" s="14" t="s">
        <v>845</v>
      </c>
      <c r="O327">
        <v>2.0099999999999998</v>
      </c>
      <c r="P327">
        <v>2.0099999999999998</v>
      </c>
      <c r="Q327">
        <v>2.0099999999999998</v>
      </c>
      <c r="R327">
        <v>2.0099999999999998</v>
      </c>
      <c r="S327">
        <v>2.0099999999999998</v>
      </c>
      <c r="T327" s="14"/>
      <c r="U327" s="14" t="str">
        <f t="shared" si="10"/>
        <v>ok</v>
      </c>
    </row>
    <row r="328" spans="1:21" x14ac:dyDescent="0.25">
      <c r="A328" t="s">
        <v>929</v>
      </c>
      <c r="B328" t="str">
        <f t="shared" si="11"/>
        <v>YOLO242AM</v>
      </c>
      <c r="C328" t="s">
        <v>11</v>
      </c>
      <c r="D328" t="s">
        <v>222</v>
      </c>
      <c r="E328" s="14" t="s">
        <v>846</v>
      </c>
      <c r="F328" s="14" t="s">
        <v>561</v>
      </c>
      <c r="G328" s="14" t="s">
        <v>710</v>
      </c>
      <c r="H328" s="14">
        <v>0</v>
      </c>
      <c r="I328" s="14" t="s">
        <v>618</v>
      </c>
      <c r="J328" s="14">
        <v>2.0099999999999998</v>
      </c>
      <c r="K328" s="14">
        <v>2</v>
      </c>
      <c r="L328" s="14">
        <v>3</v>
      </c>
      <c r="M328" s="14">
        <v>3</v>
      </c>
      <c r="N328" s="14" t="s">
        <v>845</v>
      </c>
      <c r="O328">
        <v>2.0099999999999998</v>
      </c>
      <c r="P328">
        <v>2.0099999999999998</v>
      </c>
      <c r="Q328">
        <v>2.0099999999999998</v>
      </c>
      <c r="R328">
        <v>2.0099999999999998</v>
      </c>
      <c r="S328">
        <v>2.0099999999999998</v>
      </c>
      <c r="T328" s="14"/>
      <c r="U328" s="14" t="str">
        <f t="shared" si="10"/>
        <v>ok</v>
      </c>
    </row>
    <row r="329" spans="1:21" x14ac:dyDescent="0.25">
      <c r="A329" t="s">
        <v>930</v>
      </c>
      <c r="B329" t="str">
        <f t="shared" si="11"/>
        <v>YOLO242PM</v>
      </c>
      <c r="C329" t="s">
        <v>11</v>
      </c>
      <c r="D329" t="s">
        <v>257</v>
      </c>
      <c r="E329" s="14" t="s">
        <v>846</v>
      </c>
      <c r="F329" s="14" t="s">
        <v>562</v>
      </c>
      <c r="G329" s="14" t="s">
        <v>710</v>
      </c>
      <c r="H329" s="14">
        <v>0</v>
      </c>
      <c r="I329" s="14" t="s">
        <v>618</v>
      </c>
      <c r="J329" s="14">
        <v>2.0099999999999998</v>
      </c>
      <c r="K329" s="14">
        <v>2</v>
      </c>
      <c r="L329" s="14">
        <v>3</v>
      </c>
      <c r="M329" s="14">
        <v>3</v>
      </c>
      <c r="N329" s="14" t="s">
        <v>845</v>
      </c>
      <c r="O329">
        <v>2.0099999999999998</v>
      </c>
      <c r="P329">
        <v>2.0099999999999998</v>
      </c>
      <c r="Q329">
        <v>2.0099999999999998</v>
      </c>
      <c r="R329">
        <v>2.0099999999999998</v>
      </c>
      <c r="S329">
        <v>2.0099999999999998</v>
      </c>
      <c r="T329" s="14"/>
      <c r="U329" s="14" t="str">
        <f t="shared" si="10"/>
        <v>ok</v>
      </c>
    </row>
    <row r="330" spans="1:21" x14ac:dyDescent="0.25">
      <c r="A330" t="s">
        <v>931</v>
      </c>
      <c r="B330" t="str">
        <f t="shared" si="11"/>
        <v>YOLO243AM</v>
      </c>
      <c r="C330" t="s">
        <v>11</v>
      </c>
      <c r="D330" t="s">
        <v>216</v>
      </c>
      <c r="E330" s="14" t="s">
        <v>13</v>
      </c>
      <c r="F330" s="14" t="s">
        <v>13</v>
      </c>
      <c r="G330" s="14" t="s">
        <v>13</v>
      </c>
      <c r="H330" s="14">
        <v>0</v>
      </c>
      <c r="I330" s="14" t="s">
        <v>618</v>
      </c>
      <c r="J330" s="14">
        <v>2.0099999999999998</v>
      </c>
      <c r="K330" s="14">
        <v>2</v>
      </c>
      <c r="L330" s="14">
        <v>3</v>
      </c>
      <c r="M330" s="14">
        <v>3</v>
      </c>
      <c r="N330" s="14" t="s">
        <v>845</v>
      </c>
      <c r="O330">
        <v>2.0099999999999998</v>
      </c>
      <c r="P330">
        <v>2.0099999999999998</v>
      </c>
      <c r="Q330">
        <v>2.0099999999999998</v>
      </c>
      <c r="R330">
        <v>2.0099999999999998</v>
      </c>
      <c r="S330">
        <v>2.0099999999999998</v>
      </c>
      <c r="T330" s="14"/>
      <c r="U330" s="14" t="str">
        <f t="shared" si="10"/>
        <v>ok</v>
      </c>
    </row>
    <row r="331" spans="1:21" x14ac:dyDescent="0.25">
      <c r="A331" t="s">
        <v>932</v>
      </c>
      <c r="B331" t="str">
        <f t="shared" si="11"/>
        <v>YOLO243PM</v>
      </c>
      <c r="C331" t="s">
        <v>11</v>
      </c>
      <c r="D331" t="s">
        <v>258</v>
      </c>
      <c r="E331" s="14" t="s">
        <v>13</v>
      </c>
      <c r="F331" s="14" t="s">
        <v>13</v>
      </c>
      <c r="G331" s="14" t="s">
        <v>13</v>
      </c>
      <c r="H331" s="14">
        <v>0</v>
      </c>
      <c r="I331" s="14" t="s">
        <v>618</v>
      </c>
      <c r="J331" s="14">
        <v>2.0099999999999998</v>
      </c>
      <c r="K331" s="14">
        <v>2</v>
      </c>
      <c r="L331" s="14">
        <v>3</v>
      </c>
      <c r="M331" s="14">
        <v>3</v>
      </c>
      <c r="N331" s="14" t="s">
        <v>845</v>
      </c>
      <c r="O331">
        <v>2.0099999999999998</v>
      </c>
      <c r="P331">
        <v>2.0099999999999998</v>
      </c>
      <c r="Q331">
        <v>2.0099999999999998</v>
      </c>
      <c r="R331">
        <v>2.0099999999999998</v>
      </c>
      <c r="S331">
        <v>2.0099999999999998</v>
      </c>
      <c r="T331" s="14"/>
      <c r="U331" s="14" t="str">
        <f t="shared" si="10"/>
        <v>ok</v>
      </c>
    </row>
    <row r="332" spans="1:21" x14ac:dyDescent="0.25">
      <c r="A332" t="s">
        <v>934</v>
      </c>
      <c r="B332" t="str">
        <f t="shared" si="11"/>
        <v>YOLO340A</v>
      </c>
      <c r="C332" t="s">
        <v>11</v>
      </c>
      <c r="D332" t="s">
        <v>214</v>
      </c>
      <c r="E332" s="14" t="s">
        <v>13</v>
      </c>
      <c r="F332" s="14" t="s">
        <v>13</v>
      </c>
      <c r="G332" s="14" t="s">
        <v>13</v>
      </c>
      <c r="H332" s="14">
        <v>0</v>
      </c>
      <c r="I332" s="14" t="s">
        <v>618</v>
      </c>
      <c r="J332" s="14">
        <v>2.0099999999999998</v>
      </c>
      <c r="K332" s="14">
        <v>3</v>
      </c>
      <c r="L332" s="14">
        <v>4</v>
      </c>
      <c r="M332" s="14">
        <v>5</v>
      </c>
      <c r="N332" s="14" t="s">
        <v>846</v>
      </c>
      <c r="O332">
        <v>2.0099999999999998</v>
      </c>
      <c r="P332">
        <v>2.0099999999999998</v>
      </c>
      <c r="Q332">
        <v>2.0099999999999998</v>
      </c>
      <c r="R332">
        <v>2.0099999999999998</v>
      </c>
      <c r="S332">
        <v>2.0099999999999998</v>
      </c>
      <c r="T332" s="14"/>
      <c r="U332" s="14" t="str">
        <f t="shared" si="10"/>
        <v>ok</v>
      </c>
    </row>
    <row r="333" spans="1:21" x14ac:dyDescent="0.25">
      <c r="A333" t="s">
        <v>933</v>
      </c>
      <c r="B333" t="str">
        <f t="shared" si="11"/>
        <v>YOLO340</v>
      </c>
      <c r="C333" t="s">
        <v>11</v>
      </c>
      <c r="D333" t="s">
        <v>231</v>
      </c>
      <c r="E333" s="14" t="s">
        <v>13</v>
      </c>
      <c r="F333" s="14" t="s">
        <v>13</v>
      </c>
      <c r="G333" s="14" t="s">
        <v>13</v>
      </c>
      <c r="H333" s="14">
        <v>0</v>
      </c>
      <c r="I333" s="14" t="s">
        <v>618</v>
      </c>
      <c r="J333" s="14">
        <v>2.0099999999999998</v>
      </c>
      <c r="K333" s="14">
        <v>3</v>
      </c>
      <c r="L333" s="14">
        <v>4</v>
      </c>
      <c r="M333" s="14">
        <v>5</v>
      </c>
      <c r="N333" s="14" t="s">
        <v>846</v>
      </c>
      <c r="O333">
        <v>2.0099999999999998</v>
      </c>
      <c r="P333">
        <v>2.0099999999999998</v>
      </c>
      <c r="Q333">
        <v>2.0099999999999998</v>
      </c>
      <c r="R333">
        <v>2.0099999999999998</v>
      </c>
      <c r="S333">
        <v>2.0099999999999998</v>
      </c>
      <c r="T333" s="14"/>
      <c r="U333" s="14" t="str">
        <f t="shared" si="10"/>
        <v>ok</v>
      </c>
    </row>
    <row r="334" spans="1:21" x14ac:dyDescent="0.25">
      <c r="A334" s="9" t="s">
        <v>935</v>
      </c>
      <c r="B334" t="str">
        <f t="shared" si="11"/>
        <v>YOLO35</v>
      </c>
      <c r="C334" s="9" t="s">
        <v>11</v>
      </c>
      <c r="D334" s="9" t="s">
        <v>221</v>
      </c>
      <c r="E334" s="9" t="s">
        <v>845</v>
      </c>
      <c r="F334" s="9" t="s">
        <v>339</v>
      </c>
      <c r="G334" s="9" t="s">
        <v>711</v>
      </c>
      <c r="H334" s="9">
        <v>0</v>
      </c>
      <c r="I334" s="14" t="s">
        <v>618</v>
      </c>
      <c r="J334" s="14">
        <v>2.0099999999999998</v>
      </c>
      <c r="K334" s="9">
        <v>3</v>
      </c>
      <c r="L334" s="9">
        <v>4</v>
      </c>
      <c r="M334" s="14">
        <v>5</v>
      </c>
      <c r="N334" s="14" t="s">
        <v>845</v>
      </c>
      <c r="O334">
        <v>2.0099999999999998</v>
      </c>
      <c r="P334">
        <v>2.0099999999999998</v>
      </c>
      <c r="Q334">
        <v>2.0099999999999998</v>
      </c>
      <c r="R334">
        <v>2.0099999999999998</v>
      </c>
      <c r="S334">
        <v>2.0099999999999998</v>
      </c>
      <c r="T334" s="14"/>
      <c r="U334" s="14" t="str">
        <f t="shared" si="10"/>
        <v>ok</v>
      </c>
    </row>
    <row r="335" spans="1:21" x14ac:dyDescent="0.25">
      <c r="A335" t="s">
        <v>936</v>
      </c>
      <c r="B335" t="str">
        <f t="shared" si="11"/>
        <v>YOLO39AM</v>
      </c>
      <c r="C335" t="s">
        <v>11</v>
      </c>
      <c r="D335" t="s">
        <v>207</v>
      </c>
      <c r="E335" s="14" t="s">
        <v>846</v>
      </c>
      <c r="F335" s="14" t="s">
        <v>555</v>
      </c>
      <c r="G335" s="14" t="s">
        <v>712</v>
      </c>
      <c r="H335" s="14">
        <v>0</v>
      </c>
      <c r="I335" s="14" t="s">
        <v>618</v>
      </c>
      <c r="J335" s="14">
        <v>2.0099999999999998</v>
      </c>
      <c r="K335" s="14">
        <v>3</v>
      </c>
      <c r="L335" s="14">
        <v>3</v>
      </c>
      <c r="M335" s="14">
        <v>5</v>
      </c>
      <c r="N335" s="14" t="s">
        <v>845</v>
      </c>
      <c r="O335">
        <v>2.0099999999999998</v>
      </c>
      <c r="P335">
        <v>2.0099999999999998</v>
      </c>
      <c r="Q335">
        <v>2.0099999999999998</v>
      </c>
      <c r="R335">
        <v>2.0099999999999998</v>
      </c>
      <c r="S335">
        <v>2.0099999999999998</v>
      </c>
      <c r="T335" s="14"/>
      <c r="U335" s="14" t="str">
        <f t="shared" si="10"/>
        <v>ok</v>
      </c>
    </row>
    <row r="336" spans="1:21" x14ac:dyDescent="0.25">
      <c r="A336" t="s">
        <v>937</v>
      </c>
      <c r="B336" t="str">
        <f t="shared" si="11"/>
        <v>YOLO39PM</v>
      </c>
      <c r="C336" t="s">
        <v>11</v>
      </c>
      <c r="D336" t="s">
        <v>255</v>
      </c>
      <c r="E336" s="14" t="s">
        <v>846</v>
      </c>
      <c r="F336" s="14" t="s">
        <v>556</v>
      </c>
      <c r="G336" s="14" t="s">
        <v>712</v>
      </c>
      <c r="H336" s="14">
        <v>0</v>
      </c>
      <c r="I336" s="14" t="s">
        <v>618</v>
      </c>
      <c r="J336" s="14">
        <v>2.0099999999999998</v>
      </c>
      <c r="K336" s="14">
        <v>3</v>
      </c>
      <c r="L336" s="14">
        <v>3</v>
      </c>
      <c r="M336" s="14">
        <v>5</v>
      </c>
      <c r="N336" s="14" t="s">
        <v>845</v>
      </c>
      <c r="O336">
        <v>2.0099999999999998</v>
      </c>
      <c r="P336">
        <v>2.0099999999999998</v>
      </c>
      <c r="Q336">
        <v>2.0099999999999998</v>
      </c>
      <c r="R336">
        <v>2.0099999999999998</v>
      </c>
      <c r="S336">
        <v>2.0099999999999998</v>
      </c>
      <c r="T336" s="14"/>
      <c r="U336" s="14" t="str">
        <f t="shared" si="10"/>
        <v>ok</v>
      </c>
    </row>
    <row r="337" spans="1:21" x14ac:dyDescent="0.25">
      <c r="A337" t="s">
        <v>938</v>
      </c>
      <c r="B337" t="str">
        <f t="shared" si="11"/>
        <v>YOLO40</v>
      </c>
      <c r="C337" t="s">
        <v>11</v>
      </c>
      <c r="D337" t="s">
        <v>232</v>
      </c>
      <c r="E337" s="14" t="s">
        <v>846</v>
      </c>
      <c r="F337" s="14" t="s">
        <v>340</v>
      </c>
      <c r="G337" s="14" t="s">
        <v>713</v>
      </c>
      <c r="H337" s="14">
        <v>0</v>
      </c>
      <c r="I337" s="14" t="s">
        <v>618</v>
      </c>
      <c r="J337" s="14">
        <v>2.0099999999999998</v>
      </c>
      <c r="K337" s="14">
        <v>3</v>
      </c>
      <c r="L337" s="14">
        <v>4</v>
      </c>
      <c r="M337" s="14">
        <v>5</v>
      </c>
      <c r="N337" s="14" t="s">
        <v>845</v>
      </c>
      <c r="O337">
        <v>2.0099999999999998</v>
      </c>
      <c r="P337">
        <v>2.0099999999999998</v>
      </c>
      <c r="Q337">
        <v>2.0099999999999998</v>
      </c>
      <c r="R337">
        <v>2.0099999999999998</v>
      </c>
      <c r="S337">
        <v>2.0099999999999998</v>
      </c>
      <c r="T337" s="14"/>
      <c r="U337" s="14" t="str">
        <f t="shared" si="10"/>
        <v>ok</v>
      </c>
    </row>
    <row r="338" spans="1:21" x14ac:dyDescent="0.25">
      <c r="A338" t="s">
        <v>939</v>
      </c>
      <c r="B338" t="str">
        <f t="shared" si="11"/>
        <v>YOLO41</v>
      </c>
      <c r="C338" t="s">
        <v>11</v>
      </c>
      <c r="D338" t="s">
        <v>220</v>
      </c>
      <c r="E338" s="14" t="s">
        <v>846</v>
      </c>
      <c r="F338" s="14" t="s">
        <v>341</v>
      </c>
      <c r="G338" s="14" t="s">
        <v>713</v>
      </c>
      <c r="H338" s="14">
        <v>0</v>
      </c>
      <c r="I338" s="14" t="s">
        <v>618</v>
      </c>
      <c r="J338" s="14">
        <v>2.0099999999999998</v>
      </c>
      <c r="K338" s="14">
        <v>3</v>
      </c>
      <c r="L338" s="14">
        <v>4</v>
      </c>
      <c r="M338" s="14">
        <v>5</v>
      </c>
      <c r="N338" s="14" t="s">
        <v>845</v>
      </c>
      <c r="O338">
        <v>2.0099999999999998</v>
      </c>
      <c r="P338">
        <v>2.0099999999999998</v>
      </c>
      <c r="Q338">
        <v>2.0099999999999998</v>
      </c>
      <c r="R338">
        <v>2.0099999999999998</v>
      </c>
      <c r="S338">
        <v>2.0099999999999998</v>
      </c>
      <c r="T338" s="14"/>
      <c r="U338" s="14" t="str">
        <f t="shared" si="10"/>
        <v>ok</v>
      </c>
    </row>
    <row r="339" spans="1:21" x14ac:dyDescent="0.25">
      <c r="A339" t="s">
        <v>940</v>
      </c>
      <c r="B339" t="str">
        <f t="shared" si="11"/>
        <v>YOLO42A</v>
      </c>
      <c r="C339" t="s">
        <v>11</v>
      </c>
      <c r="D339" t="s">
        <v>210</v>
      </c>
      <c r="E339" s="14" t="s">
        <v>846</v>
      </c>
      <c r="F339" s="14" t="s">
        <v>563</v>
      </c>
      <c r="G339" s="14" t="s">
        <v>714</v>
      </c>
      <c r="H339" s="14">
        <v>0</v>
      </c>
      <c r="I339" s="14" t="s">
        <v>618</v>
      </c>
      <c r="J339" s="14">
        <v>2.0099999999999998</v>
      </c>
      <c r="K339" s="14">
        <v>3</v>
      </c>
      <c r="L339" s="14">
        <v>4</v>
      </c>
      <c r="M339" s="14">
        <v>9</v>
      </c>
      <c r="N339" s="14" t="s">
        <v>846</v>
      </c>
      <c r="O339">
        <v>2.0099999999999998</v>
      </c>
      <c r="P339">
        <v>2.0099999999999998</v>
      </c>
      <c r="Q339">
        <v>2.0099999999999998</v>
      </c>
      <c r="R339">
        <v>2.0099999999999998</v>
      </c>
      <c r="S339">
        <v>2.0099999999999998</v>
      </c>
      <c r="T339" s="14" t="s">
        <v>1223</v>
      </c>
      <c r="U339" s="14" t="str">
        <f t="shared" si="10"/>
        <v>ok</v>
      </c>
    </row>
    <row r="340" spans="1:21" x14ac:dyDescent="0.25">
      <c r="A340" t="s">
        <v>941</v>
      </c>
      <c r="B340" t="str">
        <f t="shared" si="11"/>
        <v>YOLO42B</v>
      </c>
      <c r="C340" t="s">
        <v>11</v>
      </c>
      <c r="D340" t="s">
        <v>224</v>
      </c>
      <c r="E340" s="14" t="s">
        <v>846</v>
      </c>
      <c r="F340" s="14" t="s">
        <v>564</v>
      </c>
      <c r="G340" s="14" t="s">
        <v>714</v>
      </c>
      <c r="H340" s="14">
        <v>0</v>
      </c>
      <c r="I340" s="14" t="s">
        <v>618</v>
      </c>
      <c r="J340" s="14">
        <v>2.0099999999999998</v>
      </c>
      <c r="K340" s="14">
        <v>3</v>
      </c>
      <c r="L340" s="14">
        <v>4</v>
      </c>
      <c r="M340" s="14">
        <v>9</v>
      </c>
      <c r="N340" s="14" t="s">
        <v>846</v>
      </c>
      <c r="O340">
        <v>2.0099999999999998</v>
      </c>
      <c r="P340">
        <v>2.0099999999999998</v>
      </c>
      <c r="Q340">
        <v>2.0099999999999998</v>
      </c>
      <c r="R340">
        <v>2.0099999999999998</v>
      </c>
      <c r="S340">
        <v>2.0099999999999998</v>
      </c>
      <c r="T340" s="14" t="s">
        <v>1223</v>
      </c>
      <c r="U340" s="14" t="str">
        <f t="shared" si="10"/>
        <v>ok</v>
      </c>
    </row>
    <row r="341" spans="1:21" x14ac:dyDescent="0.25">
      <c r="A341" t="s">
        <v>942</v>
      </c>
      <c r="B341" t="str">
        <f t="shared" si="11"/>
        <v>YOLO43AM</v>
      </c>
      <c r="C341" t="s">
        <v>11</v>
      </c>
      <c r="D341" t="s">
        <v>233</v>
      </c>
      <c r="E341" s="14" t="s">
        <v>846</v>
      </c>
      <c r="F341" s="14" t="s">
        <v>565</v>
      </c>
      <c r="G341" s="14" t="s">
        <v>715</v>
      </c>
      <c r="H341" s="14">
        <v>0</v>
      </c>
      <c r="I341" s="14" t="s">
        <v>618</v>
      </c>
      <c r="J341" s="14">
        <v>2.0099999999999998</v>
      </c>
      <c r="K341" s="14">
        <v>2</v>
      </c>
      <c r="L341" s="14">
        <v>3</v>
      </c>
      <c r="M341" s="14">
        <v>3</v>
      </c>
      <c r="N341" s="14" t="s">
        <v>845</v>
      </c>
      <c r="O341">
        <v>2.0099999999999998</v>
      </c>
      <c r="P341">
        <v>2.0099999999999998</v>
      </c>
      <c r="Q341">
        <v>2.0099999999999998</v>
      </c>
      <c r="R341">
        <v>2.0099999999999998</v>
      </c>
      <c r="S341">
        <v>2.0099999999999998</v>
      </c>
      <c r="T341" s="14"/>
      <c r="U341" s="14" t="str">
        <f t="shared" si="10"/>
        <v>ok</v>
      </c>
    </row>
    <row r="342" spans="1:21" x14ac:dyDescent="0.25">
      <c r="A342" t="s">
        <v>943</v>
      </c>
      <c r="B342" t="str">
        <f t="shared" si="11"/>
        <v>YOLO43PM</v>
      </c>
      <c r="C342" t="s">
        <v>11</v>
      </c>
      <c r="D342" t="s">
        <v>259</v>
      </c>
      <c r="E342" s="14" t="s">
        <v>846</v>
      </c>
      <c r="F342" s="14" t="s">
        <v>566</v>
      </c>
      <c r="G342" s="14" t="s">
        <v>715</v>
      </c>
      <c r="H342" s="14">
        <v>0</v>
      </c>
      <c r="I342" s="14" t="s">
        <v>618</v>
      </c>
      <c r="J342" s="14">
        <v>2.0099999999999998</v>
      </c>
      <c r="K342" s="14">
        <v>2</v>
      </c>
      <c r="L342" s="14">
        <v>3</v>
      </c>
      <c r="M342" s="14">
        <v>3</v>
      </c>
      <c r="N342" s="14" t="s">
        <v>845</v>
      </c>
      <c r="O342">
        <v>2.0099999999999998</v>
      </c>
      <c r="P342">
        <v>2.0099999999999998</v>
      </c>
      <c r="Q342">
        <v>2.0099999999999998</v>
      </c>
      <c r="R342">
        <v>2.0099999999999998</v>
      </c>
      <c r="S342">
        <v>2.0099999999999998</v>
      </c>
      <c r="T342" s="14"/>
      <c r="U342" s="14" t="str">
        <f t="shared" si="10"/>
        <v>ok</v>
      </c>
    </row>
    <row r="343" spans="1:21" x14ac:dyDescent="0.25">
      <c r="A343" t="s">
        <v>944</v>
      </c>
      <c r="B343" t="str">
        <f t="shared" si="11"/>
        <v>YOLO43RAM</v>
      </c>
      <c r="C343" t="s">
        <v>11</v>
      </c>
      <c r="D343" t="s">
        <v>218</v>
      </c>
      <c r="E343" s="14" t="s">
        <v>846</v>
      </c>
      <c r="F343" s="14" t="s">
        <v>567</v>
      </c>
      <c r="G343" s="14" t="s">
        <v>716</v>
      </c>
      <c r="H343" s="14">
        <v>0</v>
      </c>
      <c r="I343" s="14" t="s">
        <v>618</v>
      </c>
      <c r="J343" s="14">
        <v>2.0099999999999998</v>
      </c>
      <c r="K343" s="14">
        <v>2</v>
      </c>
      <c r="L343" s="14">
        <v>3</v>
      </c>
      <c r="M343" s="14">
        <v>3</v>
      </c>
      <c r="N343" s="14" t="s">
        <v>845</v>
      </c>
      <c r="O343">
        <v>2.0099999999999998</v>
      </c>
      <c r="P343">
        <v>2.0099999999999998</v>
      </c>
      <c r="Q343">
        <v>2.0099999999999998</v>
      </c>
      <c r="R343">
        <v>2.0099999999999998</v>
      </c>
      <c r="S343">
        <v>2.0099999999999998</v>
      </c>
      <c r="T343" s="14"/>
      <c r="U343" s="14" t="str">
        <f t="shared" si="10"/>
        <v>ok</v>
      </c>
    </row>
    <row r="344" spans="1:21" x14ac:dyDescent="0.25">
      <c r="A344" t="s">
        <v>945</v>
      </c>
      <c r="B344" t="str">
        <f t="shared" si="11"/>
        <v>YOLO43RPM</v>
      </c>
      <c r="C344" t="s">
        <v>11</v>
      </c>
      <c r="D344" t="s">
        <v>256</v>
      </c>
      <c r="E344" s="14" t="s">
        <v>846</v>
      </c>
      <c r="F344" s="14" t="s">
        <v>568</v>
      </c>
      <c r="G344" s="14" t="s">
        <v>716</v>
      </c>
      <c r="H344" s="14">
        <v>0</v>
      </c>
      <c r="I344" s="14" t="s">
        <v>618</v>
      </c>
      <c r="J344" s="14">
        <v>2.0099999999999998</v>
      </c>
      <c r="K344" s="14">
        <v>2</v>
      </c>
      <c r="L344" s="14">
        <v>3</v>
      </c>
      <c r="M344" s="14">
        <v>3</v>
      </c>
      <c r="N344" s="14" t="s">
        <v>845</v>
      </c>
      <c r="O344">
        <v>2.0099999999999998</v>
      </c>
      <c r="P344">
        <v>2.0099999999999998</v>
      </c>
      <c r="Q344">
        <v>2.0099999999999998</v>
      </c>
      <c r="R344">
        <v>2.0099999999999998</v>
      </c>
      <c r="S344">
        <v>2.0099999999999998</v>
      </c>
      <c r="T344" s="14"/>
      <c r="U344" s="14" t="str">
        <f t="shared" si="10"/>
        <v>ok</v>
      </c>
    </row>
    <row r="345" spans="1:21" x14ac:dyDescent="0.25">
      <c r="A345" t="s">
        <v>946</v>
      </c>
      <c r="B345" t="str">
        <f t="shared" si="11"/>
        <v>YOLO44AM</v>
      </c>
      <c r="C345" t="s">
        <v>11</v>
      </c>
      <c r="D345" t="s">
        <v>228</v>
      </c>
      <c r="E345" s="14" t="s">
        <v>846</v>
      </c>
      <c r="F345" s="14" t="s">
        <v>569</v>
      </c>
      <c r="G345" s="14" t="s">
        <v>717</v>
      </c>
      <c r="H345" s="14">
        <v>0</v>
      </c>
      <c r="I345" s="14" t="s">
        <v>618</v>
      </c>
      <c r="J345" s="14">
        <v>2.0099999999999998</v>
      </c>
      <c r="K345" s="14">
        <v>2</v>
      </c>
      <c r="L345" s="14">
        <v>3</v>
      </c>
      <c r="M345" s="14">
        <v>3</v>
      </c>
      <c r="N345" s="14" t="s">
        <v>845</v>
      </c>
      <c r="O345">
        <v>2.0099999999999998</v>
      </c>
      <c r="P345">
        <v>2.0099999999999998</v>
      </c>
      <c r="Q345">
        <v>2.0099999999999998</v>
      </c>
      <c r="R345">
        <v>2.0099999999999998</v>
      </c>
      <c r="S345">
        <v>2.0099999999999998</v>
      </c>
      <c r="T345" s="14"/>
      <c r="U345" s="14" t="str">
        <f t="shared" si="10"/>
        <v>ok</v>
      </c>
    </row>
    <row r="346" spans="1:21" x14ac:dyDescent="0.25">
      <c r="A346" t="s">
        <v>947</v>
      </c>
      <c r="B346" t="str">
        <f t="shared" si="11"/>
        <v>YOLO44PM</v>
      </c>
      <c r="C346" t="s">
        <v>11</v>
      </c>
      <c r="D346" t="s">
        <v>253</v>
      </c>
      <c r="E346" s="14" t="s">
        <v>846</v>
      </c>
      <c r="F346" s="14" t="s">
        <v>570</v>
      </c>
      <c r="G346" s="14" t="s">
        <v>717</v>
      </c>
      <c r="H346" s="14">
        <v>0</v>
      </c>
      <c r="I346" s="14" t="s">
        <v>618</v>
      </c>
      <c r="J346" s="14">
        <v>2.0099999999999998</v>
      </c>
      <c r="K346" s="14">
        <v>2</v>
      </c>
      <c r="L346" s="14">
        <v>3</v>
      </c>
      <c r="M346" s="14">
        <v>3</v>
      </c>
      <c r="N346" s="14" t="s">
        <v>845</v>
      </c>
      <c r="O346">
        <v>2.0099999999999998</v>
      </c>
      <c r="P346">
        <v>2.0099999999999998</v>
      </c>
      <c r="Q346">
        <v>2.0099999999999998</v>
      </c>
      <c r="R346">
        <v>2.0099999999999998</v>
      </c>
      <c r="S346">
        <v>2.0099999999999998</v>
      </c>
      <c r="T346" s="14"/>
      <c r="U346" s="14" t="str">
        <f t="shared" si="10"/>
        <v>ok</v>
      </c>
    </row>
    <row r="347" spans="1:21" x14ac:dyDescent="0.25">
      <c r="A347" t="s">
        <v>948</v>
      </c>
      <c r="B347" t="str">
        <f t="shared" si="11"/>
        <v>YOLO45AM</v>
      </c>
      <c r="C347" t="s">
        <v>11</v>
      </c>
      <c r="D347" t="s">
        <v>229</v>
      </c>
      <c r="E347" s="14" t="s">
        <v>846</v>
      </c>
      <c r="F347" s="14" t="s">
        <v>571</v>
      </c>
      <c r="G347" s="14" t="s">
        <v>718</v>
      </c>
      <c r="H347" s="14">
        <v>0</v>
      </c>
      <c r="I347" s="14" t="s">
        <v>618</v>
      </c>
      <c r="J347" s="14">
        <v>2.0099999999999998</v>
      </c>
      <c r="K347" s="14">
        <v>2</v>
      </c>
      <c r="L347" s="14">
        <v>3</v>
      </c>
      <c r="M347" s="14">
        <v>3</v>
      </c>
      <c r="N347" s="14" t="s">
        <v>845</v>
      </c>
      <c r="O347">
        <v>2.0099999999999998</v>
      </c>
      <c r="P347">
        <v>2.0099999999999998</v>
      </c>
      <c r="Q347">
        <v>2.0099999999999998</v>
      </c>
      <c r="R347">
        <v>2.0099999999999998</v>
      </c>
      <c r="S347">
        <v>2.0099999999999998</v>
      </c>
      <c r="T347" s="14" t="str">
        <f>VLOOKUP($A347,MasterLookup_old!$B:$L,MATCH(MasterLookup!T$1,MasterLookup_old!$1:$1,0)-1,FALSE)</f>
        <v>A and B directions swapped between 2012 and 2016</v>
      </c>
      <c r="U347" s="14" t="str">
        <f t="shared" si="10"/>
        <v>ok</v>
      </c>
    </row>
    <row r="348" spans="1:21" x14ac:dyDescent="0.25">
      <c r="A348" t="s">
        <v>949</v>
      </c>
      <c r="B348" t="str">
        <f t="shared" si="11"/>
        <v>YOLO45PM</v>
      </c>
      <c r="C348" t="s">
        <v>11</v>
      </c>
      <c r="D348" t="s">
        <v>248</v>
      </c>
      <c r="E348" s="14" t="s">
        <v>846</v>
      </c>
      <c r="F348" s="14" t="s">
        <v>572</v>
      </c>
      <c r="G348" s="14" t="s">
        <v>718</v>
      </c>
      <c r="H348" s="14">
        <v>0</v>
      </c>
      <c r="I348" s="14" t="s">
        <v>618</v>
      </c>
      <c r="J348" s="14">
        <v>2.0099999999999998</v>
      </c>
      <c r="K348" s="14">
        <v>2</v>
      </c>
      <c r="L348" s="14">
        <v>3</v>
      </c>
      <c r="M348" s="14">
        <v>3</v>
      </c>
      <c r="N348" s="14" t="s">
        <v>845</v>
      </c>
      <c r="O348">
        <v>2.0099999999999998</v>
      </c>
      <c r="P348">
        <v>2.0099999999999998</v>
      </c>
      <c r="Q348">
        <v>2.0099999999999998</v>
      </c>
      <c r="R348">
        <v>2.0099999999999998</v>
      </c>
      <c r="S348">
        <v>2.0099999999999998</v>
      </c>
      <c r="T348" s="14" t="str">
        <f>VLOOKUP($A348,MasterLookup_old!$B:$L,MATCH(MasterLookup!T$1,MasterLookup_old!$1:$1,0)-1,FALSE)</f>
        <v>A and B directions swapped between 2012 and 2016</v>
      </c>
      <c r="U348" s="14" t="str">
        <f t="shared" si="10"/>
        <v>ok</v>
      </c>
    </row>
    <row r="349" spans="1:21" x14ac:dyDescent="0.25">
      <c r="A349" t="s">
        <v>950</v>
      </c>
      <c r="B349" t="str">
        <f t="shared" si="11"/>
        <v>YUSU1</v>
      </c>
      <c r="C349" t="s">
        <v>12</v>
      </c>
      <c r="D349" t="s">
        <v>201</v>
      </c>
      <c r="E349" s="14" t="s">
        <v>845</v>
      </c>
      <c r="F349" s="14" t="s">
        <v>351</v>
      </c>
      <c r="G349" s="14" t="s">
        <v>719</v>
      </c>
      <c r="H349" s="14">
        <v>0</v>
      </c>
      <c r="I349" s="14" t="s">
        <v>618</v>
      </c>
      <c r="J349" s="14">
        <v>2.0099999999999998</v>
      </c>
      <c r="K349" s="14">
        <v>3</v>
      </c>
      <c r="L349" s="14">
        <v>8</v>
      </c>
      <c r="M349" s="14">
        <v>5</v>
      </c>
      <c r="N349" s="14" t="s">
        <v>845</v>
      </c>
      <c r="O349">
        <v>2.0099999999999998</v>
      </c>
      <c r="P349">
        <v>2.0099999999999998</v>
      </c>
      <c r="Q349">
        <v>2.0099999999999998</v>
      </c>
      <c r="R349">
        <v>2.0099999999999998</v>
      </c>
      <c r="S349">
        <v>2.0099999999999998</v>
      </c>
      <c r="T349" s="14" t="str">
        <f>VLOOKUP($A349,MasterLookup_old!$B:$L,MATCH(MasterLookup!T$1,MasterLookup_old!$1:$1,0)-1,FALSE)</f>
        <v>A and B directions swapped between 2012 and 2016</v>
      </c>
      <c r="U349" s="14" t="str">
        <f t="shared" si="10"/>
        <v>ok</v>
      </c>
    </row>
    <row r="350" spans="1:21" x14ac:dyDescent="0.25">
      <c r="A350" t="s">
        <v>951</v>
      </c>
      <c r="B350" t="str">
        <f t="shared" si="11"/>
        <v>YUSU1</v>
      </c>
      <c r="C350" t="s">
        <v>12</v>
      </c>
      <c r="D350" t="s">
        <v>201</v>
      </c>
      <c r="E350" s="14" t="s">
        <v>845</v>
      </c>
      <c r="F350" s="14" t="s">
        <v>351</v>
      </c>
      <c r="G350" s="14" t="s">
        <v>719</v>
      </c>
      <c r="H350" s="14">
        <v>0</v>
      </c>
      <c r="I350" s="14" t="s">
        <v>618</v>
      </c>
      <c r="J350" s="14">
        <v>2.0099999999999998</v>
      </c>
      <c r="K350" s="14">
        <v>3</v>
      </c>
      <c r="L350" s="14">
        <v>8</v>
      </c>
      <c r="M350" s="14">
        <v>5</v>
      </c>
      <c r="N350" s="14" t="s">
        <v>845</v>
      </c>
      <c r="O350">
        <v>2.0099999999999998</v>
      </c>
      <c r="P350">
        <v>2.0099999999999998</v>
      </c>
      <c r="Q350">
        <v>2.0099999999999998</v>
      </c>
      <c r="R350">
        <v>2.0099999999999998</v>
      </c>
      <c r="S350">
        <v>2.0099999999999998</v>
      </c>
      <c r="T350" s="14" t="str">
        <f>VLOOKUP($A350,MasterLookup_old!$B:$L,MATCH(MasterLookup!T$1,MasterLookup_old!$1:$1,0)-1,FALSE)</f>
        <v>A and B directions swapped between 2012 and 2016</v>
      </c>
      <c r="U350" s="14" t="str">
        <f t="shared" si="10"/>
        <v>ok</v>
      </c>
    </row>
    <row r="351" spans="1:21" x14ac:dyDescent="0.25">
      <c r="A351" t="s">
        <v>952</v>
      </c>
      <c r="B351" t="str">
        <f t="shared" si="11"/>
        <v>YUSU2A</v>
      </c>
      <c r="C351" t="s">
        <v>12</v>
      </c>
      <c r="D351" t="s">
        <v>200</v>
      </c>
      <c r="E351" s="14" t="s">
        <v>845</v>
      </c>
      <c r="F351" s="14" t="s">
        <v>352</v>
      </c>
      <c r="G351" s="14" t="s">
        <v>720</v>
      </c>
      <c r="H351" s="14">
        <v>0</v>
      </c>
      <c r="I351" s="14" t="s">
        <v>618</v>
      </c>
      <c r="J351" s="14">
        <v>2.0099999999999998</v>
      </c>
      <c r="K351" s="14">
        <v>3</v>
      </c>
      <c r="L351" s="14">
        <v>8</v>
      </c>
      <c r="M351" s="14">
        <v>5</v>
      </c>
      <c r="N351" s="14" t="s">
        <v>846</v>
      </c>
      <c r="O351">
        <v>2.0099999999999998</v>
      </c>
      <c r="P351">
        <v>2.0099999999999998</v>
      </c>
      <c r="Q351">
        <v>2.0099999999999998</v>
      </c>
      <c r="R351">
        <v>2.0099999999999998</v>
      </c>
      <c r="S351">
        <v>2.0099999999999998</v>
      </c>
      <c r="T351" s="14"/>
      <c r="U351" s="14" t="str">
        <f t="shared" si="10"/>
        <v>ok</v>
      </c>
    </row>
    <row r="352" spans="1:21" x14ac:dyDescent="0.25">
      <c r="A352" t="s">
        <v>953</v>
      </c>
      <c r="B352" t="str">
        <f t="shared" si="11"/>
        <v>YUSU2B</v>
      </c>
      <c r="C352" t="s">
        <v>12</v>
      </c>
      <c r="D352" t="s">
        <v>200</v>
      </c>
      <c r="E352" s="14" t="s">
        <v>845</v>
      </c>
      <c r="F352" s="14" t="s">
        <v>352</v>
      </c>
      <c r="G352" s="14" t="s">
        <v>720</v>
      </c>
      <c r="H352" s="14">
        <v>0</v>
      </c>
      <c r="I352" s="14" t="s">
        <v>618</v>
      </c>
      <c r="J352" s="14">
        <v>2.0099999999999998</v>
      </c>
      <c r="K352" s="14">
        <v>3</v>
      </c>
      <c r="L352" s="14">
        <v>8</v>
      </c>
      <c r="M352" s="14">
        <v>5</v>
      </c>
      <c r="N352" s="14" t="s">
        <v>846</v>
      </c>
      <c r="O352">
        <v>2.0099999999999998</v>
      </c>
      <c r="P352">
        <v>2.0099999999999998</v>
      </c>
      <c r="Q352">
        <v>2.0099999999999998</v>
      </c>
      <c r="R352">
        <v>2.0099999999999998</v>
      </c>
      <c r="S352">
        <v>2.0099999999999998</v>
      </c>
      <c r="T352" s="14"/>
      <c r="U352" s="14" t="str">
        <f t="shared" si="10"/>
        <v>ok</v>
      </c>
    </row>
    <row r="353" spans="1:21" x14ac:dyDescent="0.25">
      <c r="A353" t="s">
        <v>954</v>
      </c>
      <c r="B353" t="str">
        <f t="shared" si="11"/>
        <v>YUSU3</v>
      </c>
      <c r="C353" t="s">
        <v>12</v>
      </c>
      <c r="D353" t="s">
        <v>205</v>
      </c>
      <c r="E353" s="14" t="s">
        <v>845</v>
      </c>
      <c r="F353" s="14" t="s">
        <v>353</v>
      </c>
      <c r="G353" s="14" t="s">
        <v>721</v>
      </c>
      <c r="H353" s="14">
        <v>1</v>
      </c>
      <c r="I353" s="14" t="s">
        <v>618</v>
      </c>
      <c r="J353" s="14">
        <v>2.0099999999999998</v>
      </c>
      <c r="K353" s="14">
        <v>3</v>
      </c>
      <c r="L353" s="14">
        <v>8</v>
      </c>
      <c r="M353" s="14">
        <v>5</v>
      </c>
      <c r="N353" s="14" t="s">
        <v>845</v>
      </c>
      <c r="O353">
        <v>2.0099999999999998</v>
      </c>
      <c r="P353">
        <v>2.0099999999999998</v>
      </c>
      <c r="Q353">
        <v>2.0099999999999998</v>
      </c>
      <c r="R353">
        <v>2.0099999999999998</v>
      </c>
      <c r="S353">
        <v>2.0099999999999998</v>
      </c>
      <c r="T353" s="14"/>
      <c r="U353" s="14" t="str">
        <f t="shared" si="10"/>
        <v>ok</v>
      </c>
    </row>
    <row r="354" spans="1:21" x14ac:dyDescent="0.25">
      <c r="A354" t="s">
        <v>955</v>
      </c>
      <c r="B354" t="str">
        <f t="shared" si="11"/>
        <v>YUSU3</v>
      </c>
      <c r="C354" t="s">
        <v>12</v>
      </c>
      <c r="D354" t="s">
        <v>205</v>
      </c>
      <c r="E354" s="14" t="s">
        <v>845</v>
      </c>
      <c r="F354" s="14" t="s">
        <v>353</v>
      </c>
      <c r="G354" s="14" t="s">
        <v>721</v>
      </c>
      <c r="H354" s="14">
        <v>1</v>
      </c>
      <c r="I354" s="14" t="s">
        <v>618</v>
      </c>
      <c r="J354" s="14">
        <v>2.0099999999999998</v>
      </c>
      <c r="K354" s="14">
        <v>3</v>
      </c>
      <c r="L354" s="14">
        <v>8</v>
      </c>
      <c r="M354" s="14">
        <v>5</v>
      </c>
      <c r="N354" s="14" t="s">
        <v>845</v>
      </c>
      <c r="O354">
        <v>2.0099999999999998</v>
      </c>
      <c r="P354">
        <v>2.0099999999999998</v>
      </c>
      <c r="Q354">
        <v>2.0099999999999998</v>
      </c>
      <c r="R354">
        <v>2.0099999999999998</v>
      </c>
      <c r="S354">
        <v>2.0099999999999998</v>
      </c>
      <c r="T354" s="14"/>
      <c r="U354" s="14" t="str">
        <f t="shared" si="10"/>
        <v>ok</v>
      </c>
    </row>
    <row r="355" spans="1:21" x14ac:dyDescent="0.25">
      <c r="A355" t="s">
        <v>956</v>
      </c>
      <c r="B355" t="str">
        <f t="shared" si="11"/>
        <v>YUSU4A</v>
      </c>
      <c r="C355" t="s">
        <v>12</v>
      </c>
      <c r="D355" t="s">
        <v>204</v>
      </c>
      <c r="E355" s="14" t="s">
        <v>845</v>
      </c>
      <c r="F355" s="14" t="s">
        <v>354</v>
      </c>
      <c r="G355" s="14" t="s">
        <v>722</v>
      </c>
      <c r="H355" s="14">
        <v>0</v>
      </c>
      <c r="I355" s="14" t="s">
        <v>618</v>
      </c>
      <c r="J355" s="14">
        <v>2.0099999999999998</v>
      </c>
      <c r="K355" s="14">
        <v>3</v>
      </c>
      <c r="L355" s="14">
        <v>8</v>
      </c>
      <c r="M355" s="14">
        <v>5</v>
      </c>
      <c r="N355" s="14" t="s">
        <v>846</v>
      </c>
      <c r="O355">
        <v>2.0099999999999998</v>
      </c>
      <c r="P355">
        <v>2.0099999999999998</v>
      </c>
      <c r="Q355">
        <v>2.0099999999999998</v>
      </c>
      <c r="R355">
        <v>2.0099999999999998</v>
      </c>
      <c r="S355">
        <v>2.0099999999999998</v>
      </c>
      <c r="T355" s="14"/>
      <c r="U355" s="14" t="str">
        <f t="shared" si="10"/>
        <v>ok</v>
      </c>
    </row>
    <row r="356" spans="1:21" x14ac:dyDescent="0.25">
      <c r="A356" t="s">
        <v>957</v>
      </c>
      <c r="B356" t="str">
        <f t="shared" si="11"/>
        <v>YUSU4B</v>
      </c>
      <c r="C356" t="s">
        <v>12</v>
      </c>
      <c r="D356" t="s">
        <v>204</v>
      </c>
      <c r="E356" s="14" t="s">
        <v>845</v>
      </c>
      <c r="F356" s="14" t="s">
        <v>354</v>
      </c>
      <c r="G356" s="14" t="s">
        <v>722</v>
      </c>
      <c r="H356" s="14">
        <v>0</v>
      </c>
      <c r="I356" s="14" t="s">
        <v>618</v>
      </c>
      <c r="J356" s="14">
        <v>2.0099999999999998</v>
      </c>
      <c r="K356" s="14">
        <v>3</v>
      </c>
      <c r="L356" s="14">
        <v>8</v>
      </c>
      <c r="M356" s="14">
        <v>5</v>
      </c>
      <c r="N356" s="14" t="s">
        <v>846</v>
      </c>
      <c r="O356">
        <v>2.0099999999999998</v>
      </c>
      <c r="P356">
        <v>2.0099999999999998</v>
      </c>
      <c r="Q356">
        <v>2.0099999999999998</v>
      </c>
      <c r="R356">
        <v>2.0099999999999998</v>
      </c>
      <c r="S356">
        <v>2.0099999999999998</v>
      </c>
      <c r="T356" s="14"/>
      <c r="U356" s="14" t="str">
        <f t="shared" si="10"/>
        <v>ok</v>
      </c>
    </row>
    <row r="357" spans="1:21" x14ac:dyDescent="0.25">
      <c r="A357" t="s">
        <v>958</v>
      </c>
      <c r="B357" t="str">
        <f t="shared" si="11"/>
        <v>YUSU5</v>
      </c>
      <c r="C357" t="s">
        <v>12</v>
      </c>
      <c r="D357" t="s">
        <v>206</v>
      </c>
      <c r="E357" s="14" t="s">
        <v>846</v>
      </c>
      <c r="F357" s="14" t="s">
        <v>355</v>
      </c>
      <c r="G357" s="14" t="s">
        <v>723</v>
      </c>
      <c r="H357" s="14">
        <v>0</v>
      </c>
      <c r="I357" s="14" t="s">
        <v>618</v>
      </c>
      <c r="J357" s="14">
        <v>2.0099999999999998</v>
      </c>
      <c r="K357" s="14">
        <v>3</v>
      </c>
      <c r="L357" s="14">
        <v>8</v>
      </c>
      <c r="M357" s="14">
        <v>5</v>
      </c>
      <c r="N357" s="14" t="s">
        <v>845</v>
      </c>
      <c r="O357">
        <v>2.0099999999999998</v>
      </c>
      <c r="P357">
        <v>2.0099999999999998</v>
      </c>
      <c r="Q357">
        <v>2.0099999999999998</v>
      </c>
      <c r="R357">
        <v>2.0099999999999998</v>
      </c>
      <c r="S357">
        <v>2.0099999999999998</v>
      </c>
      <c r="T357" s="14"/>
      <c r="U357" s="14" t="str">
        <f t="shared" si="10"/>
        <v>ok</v>
      </c>
    </row>
    <row r="358" spans="1:21" x14ac:dyDescent="0.25">
      <c r="A358" t="s">
        <v>959</v>
      </c>
      <c r="B358" t="str">
        <f t="shared" si="11"/>
        <v>YUSU5</v>
      </c>
      <c r="C358" t="s">
        <v>12</v>
      </c>
      <c r="D358" t="s">
        <v>206</v>
      </c>
      <c r="E358" s="14" t="s">
        <v>846</v>
      </c>
      <c r="F358" s="14" t="s">
        <v>355</v>
      </c>
      <c r="G358" s="14" t="s">
        <v>723</v>
      </c>
      <c r="H358" s="14">
        <v>0</v>
      </c>
      <c r="I358" s="14" t="s">
        <v>618</v>
      </c>
      <c r="J358" s="14">
        <v>2.0099999999999998</v>
      </c>
      <c r="K358" s="14">
        <v>3</v>
      </c>
      <c r="L358" s="14">
        <v>8</v>
      </c>
      <c r="M358" s="14">
        <v>5</v>
      </c>
      <c r="N358" s="14" t="s">
        <v>845</v>
      </c>
      <c r="O358">
        <v>2.0099999999999998</v>
      </c>
      <c r="P358">
        <v>2.0099999999999998</v>
      </c>
      <c r="Q358">
        <v>2.0099999999999998</v>
      </c>
      <c r="R358">
        <v>2.0099999999999998</v>
      </c>
      <c r="S358">
        <v>2.0099999999999998</v>
      </c>
      <c r="T358" s="14"/>
      <c r="U358" s="14" t="str">
        <f t="shared" si="10"/>
        <v>ok</v>
      </c>
    </row>
    <row r="359" spans="1:21" x14ac:dyDescent="0.25">
      <c r="A359" t="s">
        <v>960</v>
      </c>
      <c r="B359" t="str">
        <f t="shared" si="11"/>
        <v>YUSU6</v>
      </c>
      <c r="C359" t="s">
        <v>12</v>
      </c>
      <c r="D359" t="s">
        <v>203</v>
      </c>
      <c r="E359" s="14" t="s">
        <v>846</v>
      </c>
      <c r="F359" s="14" t="s">
        <v>356</v>
      </c>
      <c r="G359" s="14" t="s">
        <v>724</v>
      </c>
      <c r="H359" s="14">
        <v>0</v>
      </c>
      <c r="I359" s="14" t="s">
        <v>618</v>
      </c>
      <c r="J359" s="14">
        <v>2.0099999999999998</v>
      </c>
      <c r="K359" s="14">
        <v>3</v>
      </c>
      <c r="L359" s="14">
        <v>8</v>
      </c>
      <c r="M359" s="14">
        <v>5</v>
      </c>
      <c r="N359" s="14" t="s">
        <v>845</v>
      </c>
      <c r="O359">
        <v>2.0099999999999998</v>
      </c>
      <c r="P359">
        <v>2.0099999999999998</v>
      </c>
      <c r="Q359">
        <v>2.0099999999999998</v>
      </c>
      <c r="R359">
        <v>2.0099999999999998</v>
      </c>
      <c r="S359">
        <v>2.0099999999999998</v>
      </c>
      <c r="T359" s="14"/>
      <c r="U359" s="14" t="str">
        <f t="shared" si="10"/>
        <v>ok</v>
      </c>
    </row>
    <row r="360" spans="1:21" x14ac:dyDescent="0.25">
      <c r="A360" t="s">
        <v>961</v>
      </c>
      <c r="B360" t="str">
        <f t="shared" si="11"/>
        <v>YUSU70</v>
      </c>
      <c r="C360" t="s">
        <v>12</v>
      </c>
      <c r="D360" t="s">
        <v>358</v>
      </c>
      <c r="E360" s="14" t="s">
        <v>846</v>
      </c>
      <c r="F360" s="14" t="s">
        <v>548</v>
      </c>
      <c r="G360" s="14" t="s">
        <v>725</v>
      </c>
      <c r="H360" s="14">
        <v>0</v>
      </c>
      <c r="I360" s="14" t="s">
        <v>1401</v>
      </c>
      <c r="J360" s="14">
        <v>1.62</v>
      </c>
      <c r="K360" s="14">
        <v>2</v>
      </c>
      <c r="L360" s="14">
        <v>7</v>
      </c>
      <c r="M360" s="14">
        <v>3</v>
      </c>
      <c r="N360" s="14" t="s">
        <v>845</v>
      </c>
      <c r="O360">
        <v>1.62</v>
      </c>
      <c r="P360">
        <v>1.62</v>
      </c>
      <c r="Q360">
        <v>1.62</v>
      </c>
      <c r="R360">
        <v>1.62</v>
      </c>
      <c r="S360">
        <v>1.62</v>
      </c>
      <c r="T360" s="14"/>
      <c r="U360" s="14" t="str">
        <f t="shared" si="10"/>
        <v>ok</v>
      </c>
    </row>
    <row r="361" spans="1:21" x14ac:dyDescent="0.25">
      <c r="A361" t="s">
        <v>962</v>
      </c>
      <c r="B361" t="str">
        <f t="shared" si="11"/>
        <v>YUSU70</v>
      </c>
      <c r="C361" t="s">
        <v>12</v>
      </c>
      <c r="D361" t="s">
        <v>358</v>
      </c>
      <c r="E361" s="14" t="s">
        <v>846</v>
      </c>
      <c r="F361" s="14" t="s">
        <v>547</v>
      </c>
      <c r="G361" s="14" t="s">
        <v>725</v>
      </c>
      <c r="H361" s="14">
        <v>0</v>
      </c>
      <c r="I361" s="14" t="s">
        <v>1400</v>
      </c>
      <c r="J361" s="14">
        <v>1.62</v>
      </c>
      <c r="K361" s="14">
        <v>2</v>
      </c>
      <c r="L361" s="14">
        <v>7</v>
      </c>
      <c r="M361" s="14">
        <v>3</v>
      </c>
      <c r="N361" s="14" t="s">
        <v>845</v>
      </c>
      <c r="O361">
        <v>1.62</v>
      </c>
      <c r="P361">
        <v>1.62</v>
      </c>
      <c r="Q361">
        <v>1.62</v>
      </c>
      <c r="R361">
        <v>1.62</v>
      </c>
      <c r="S361">
        <v>1.62</v>
      </c>
      <c r="T361" s="14"/>
      <c r="U361" s="14" t="str">
        <f t="shared" si="10"/>
        <v>ok</v>
      </c>
    </row>
    <row r="362" spans="1:21" x14ac:dyDescent="0.25">
      <c r="A362" t="s">
        <v>963</v>
      </c>
      <c r="B362" t="str">
        <f t="shared" si="11"/>
        <v>YUSU99</v>
      </c>
      <c r="C362" t="s">
        <v>12</v>
      </c>
      <c r="D362" t="s">
        <v>359</v>
      </c>
      <c r="E362" s="14" t="s">
        <v>846</v>
      </c>
      <c r="F362" s="14" t="s">
        <v>550</v>
      </c>
      <c r="G362" s="14" t="s">
        <v>726</v>
      </c>
      <c r="H362" s="14">
        <v>0</v>
      </c>
      <c r="I362" s="14" t="s">
        <v>1401</v>
      </c>
      <c r="J362" s="14">
        <v>2.0099999999999998</v>
      </c>
      <c r="K362" s="14">
        <v>2</v>
      </c>
      <c r="L362" s="14">
        <v>7</v>
      </c>
      <c r="M362" s="14">
        <v>3</v>
      </c>
      <c r="N362" s="14" t="s">
        <v>845</v>
      </c>
      <c r="O362">
        <v>2.0099999999999998</v>
      </c>
      <c r="P362">
        <v>2.0099999999999998</v>
      </c>
      <c r="Q362">
        <v>2.0099999999999998</v>
      </c>
      <c r="R362">
        <v>2.0099999999999998</v>
      </c>
      <c r="S362">
        <v>2.0099999999999998</v>
      </c>
      <c r="T362" s="14"/>
      <c r="U362" s="14" t="str">
        <f t="shared" si="10"/>
        <v>ok</v>
      </c>
    </row>
    <row r="363" spans="1:21" x14ac:dyDescent="0.25">
      <c r="A363" t="s">
        <v>964</v>
      </c>
      <c r="B363" t="str">
        <f t="shared" si="11"/>
        <v>YUSU99</v>
      </c>
      <c r="C363" t="s">
        <v>12</v>
      </c>
      <c r="D363" t="s">
        <v>359</v>
      </c>
      <c r="E363" s="14" t="s">
        <v>846</v>
      </c>
      <c r="F363" s="14" t="s">
        <v>549</v>
      </c>
      <c r="G363" s="14" t="s">
        <v>726</v>
      </c>
      <c r="H363" s="14">
        <v>0</v>
      </c>
      <c r="I363" s="14" t="s">
        <v>1400</v>
      </c>
      <c r="J363" s="14">
        <v>1.62</v>
      </c>
      <c r="K363" s="14">
        <v>2</v>
      </c>
      <c r="L363" s="14">
        <v>7</v>
      </c>
      <c r="M363" s="14">
        <v>3</v>
      </c>
      <c r="N363" s="14" t="s">
        <v>845</v>
      </c>
      <c r="O363">
        <v>1.62</v>
      </c>
      <c r="P363">
        <v>1.62</v>
      </c>
      <c r="Q363">
        <v>1.62</v>
      </c>
      <c r="R363">
        <v>1.62</v>
      </c>
      <c r="S363">
        <v>1.62</v>
      </c>
      <c r="T363" s="14"/>
      <c r="U363" s="14" t="str">
        <f t="shared" si="10"/>
        <v>ok</v>
      </c>
    </row>
    <row r="364" spans="1:21" x14ac:dyDescent="0.25">
      <c r="A364" t="s">
        <v>1377</v>
      </c>
      <c r="B364" t="str">
        <f t="shared" si="11"/>
        <v>YUSUFTHL</v>
      </c>
      <c r="C364" t="s">
        <v>12</v>
      </c>
      <c r="D364" t="s">
        <v>1379</v>
      </c>
      <c r="E364" s="14" t="s">
        <v>846</v>
      </c>
      <c r="F364" s="14" t="s">
        <v>13</v>
      </c>
      <c r="G364" s="14" t="s">
        <v>13</v>
      </c>
      <c r="H364" s="14">
        <v>0</v>
      </c>
      <c r="I364" s="14"/>
      <c r="J364" s="14">
        <v>2.0099999999999998</v>
      </c>
      <c r="K364" s="14"/>
      <c r="L364" s="14"/>
      <c r="M364" s="14"/>
      <c r="N364" s="14"/>
      <c r="T364" s="14" t="s">
        <v>1406</v>
      </c>
      <c r="U364" s="14" t="str">
        <f t="shared" si="10"/>
        <v>CHECK</v>
      </c>
    </row>
    <row r="365" spans="1:21" x14ac:dyDescent="0.25">
      <c r="A365" t="s">
        <v>1378</v>
      </c>
      <c r="B365" t="str">
        <f t="shared" si="11"/>
        <v>YUSUFTHL</v>
      </c>
      <c r="C365" t="s">
        <v>12</v>
      </c>
      <c r="D365" t="s">
        <v>1379</v>
      </c>
      <c r="E365" s="14" t="s">
        <v>846</v>
      </c>
      <c r="F365" s="14" t="s">
        <v>13</v>
      </c>
      <c r="G365" s="14" t="s">
        <v>13</v>
      </c>
      <c r="H365" s="14">
        <v>0</v>
      </c>
      <c r="I365" s="14"/>
      <c r="J365" s="14">
        <v>2.0099999999999998</v>
      </c>
      <c r="K365" s="14"/>
      <c r="L365" s="14"/>
      <c r="M365" s="14"/>
      <c r="N365" s="14"/>
      <c r="T365" s="14" t="s">
        <v>1406</v>
      </c>
      <c r="U365" s="14" t="str">
        <f t="shared" si="10"/>
        <v>CHECK</v>
      </c>
    </row>
    <row r="366" spans="1:21" x14ac:dyDescent="0.25">
      <c r="A366" t="s">
        <v>1229</v>
      </c>
      <c r="B366" t="str">
        <f t="shared" si="11"/>
        <v>YUSULOAK</v>
      </c>
      <c r="C366" t="s">
        <v>12</v>
      </c>
      <c r="D366" t="s">
        <v>202</v>
      </c>
      <c r="E366" s="14" t="s">
        <v>13</v>
      </c>
      <c r="F366" s="14" t="s">
        <v>13</v>
      </c>
      <c r="G366" s="14" t="s">
        <v>13</v>
      </c>
      <c r="H366" s="14">
        <v>0</v>
      </c>
      <c r="I366" s="14" t="s">
        <v>618</v>
      </c>
      <c r="J366" s="14">
        <v>2.0099999999999998</v>
      </c>
      <c r="K366" s="14">
        <v>3</v>
      </c>
      <c r="L366" s="14">
        <v>8</v>
      </c>
      <c r="M366" s="14">
        <v>5</v>
      </c>
      <c r="N366" s="14" t="s">
        <v>845</v>
      </c>
      <c r="O366">
        <v>1.62</v>
      </c>
      <c r="P366">
        <v>1.62</v>
      </c>
      <c r="Q366">
        <v>1.62</v>
      </c>
      <c r="R366">
        <v>1.62</v>
      </c>
      <c r="S366">
        <v>1.62</v>
      </c>
      <c r="T366" s="14"/>
      <c r="U366" s="14" t="str">
        <f t="shared" si="10"/>
        <v>CHECK</v>
      </c>
    </row>
    <row r="367" spans="1:21" x14ac:dyDescent="0.25">
      <c r="A367" t="s">
        <v>1230</v>
      </c>
      <c r="B367" t="str">
        <f t="shared" si="11"/>
        <v>YUSULOAK</v>
      </c>
      <c r="C367" t="s">
        <v>12</v>
      </c>
      <c r="D367" t="s">
        <v>202</v>
      </c>
      <c r="E367" s="14" t="s">
        <v>13</v>
      </c>
      <c r="F367" s="14" t="s">
        <v>13</v>
      </c>
      <c r="G367" s="14" t="s">
        <v>13</v>
      </c>
      <c r="H367" s="14">
        <v>1</v>
      </c>
      <c r="I367" s="14" t="s">
        <v>618</v>
      </c>
      <c r="J367" s="14">
        <v>2.0099999999999998</v>
      </c>
      <c r="K367" s="14">
        <v>3</v>
      </c>
      <c r="L367" s="14">
        <v>8</v>
      </c>
      <c r="M367" s="14">
        <v>5</v>
      </c>
      <c r="N367" s="14" t="s">
        <v>845</v>
      </c>
      <c r="O367">
        <v>1.62</v>
      </c>
      <c r="P367">
        <v>1.62</v>
      </c>
      <c r="Q367">
        <v>1.62</v>
      </c>
      <c r="R367">
        <v>1.62</v>
      </c>
      <c r="S367">
        <v>1.62</v>
      </c>
      <c r="T367" s="14"/>
      <c r="U367" s="14" t="str">
        <f t="shared" si="10"/>
        <v>CHECK</v>
      </c>
    </row>
    <row r="368" spans="1:21" x14ac:dyDescent="0.25">
      <c r="A368" t="s">
        <v>967</v>
      </c>
      <c r="B368" t="str">
        <f t="shared" si="11"/>
        <v>YUSUMD</v>
      </c>
      <c r="C368" t="s">
        <v>12</v>
      </c>
      <c r="D368" t="s">
        <v>360</v>
      </c>
      <c r="E368" s="14" t="s">
        <v>845</v>
      </c>
      <c r="F368" s="14" t="s">
        <v>357</v>
      </c>
      <c r="G368" s="14" t="s">
        <v>727</v>
      </c>
      <c r="H368" s="14">
        <v>1</v>
      </c>
      <c r="I368" s="14" t="s">
        <v>1401</v>
      </c>
      <c r="J368" s="14">
        <v>1.62</v>
      </c>
      <c r="K368" s="14">
        <v>2</v>
      </c>
      <c r="L368" s="14">
        <v>7</v>
      </c>
      <c r="M368" s="14">
        <v>3</v>
      </c>
      <c r="N368" s="14" t="s">
        <v>845</v>
      </c>
      <c r="O368">
        <v>1.62</v>
      </c>
      <c r="P368">
        <v>1.62</v>
      </c>
      <c r="Q368">
        <v>1.62</v>
      </c>
      <c r="R368">
        <v>1.62</v>
      </c>
      <c r="S368">
        <v>1.62</v>
      </c>
      <c r="T368" s="14"/>
      <c r="U368" s="14" t="str">
        <f t="shared" si="10"/>
        <v>ok</v>
      </c>
    </row>
    <row r="369" spans="1:21" x14ac:dyDescent="0.25">
      <c r="A369" t="s">
        <v>968</v>
      </c>
      <c r="B369" t="str">
        <f t="shared" si="11"/>
        <v>YUSUMD</v>
      </c>
      <c r="C369" t="s">
        <v>12</v>
      </c>
      <c r="D369" t="s">
        <v>360</v>
      </c>
      <c r="E369" s="14" t="s">
        <v>845</v>
      </c>
      <c r="F369" s="14" t="s">
        <v>357</v>
      </c>
      <c r="G369" s="14" t="s">
        <v>727</v>
      </c>
      <c r="H369" s="14">
        <v>0</v>
      </c>
      <c r="I369" s="14" t="s">
        <v>1400</v>
      </c>
      <c r="J369" s="14">
        <v>1.62</v>
      </c>
      <c r="K369" s="14">
        <v>2</v>
      </c>
      <c r="L369" s="14">
        <v>7</v>
      </c>
      <c r="M369" s="14">
        <v>3</v>
      </c>
      <c r="N369" s="14" t="s">
        <v>845</v>
      </c>
      <c r="O369">
        <v>1.62</v>
      </c>
      <c r="P369">
        <v>1.62</v>
      </c>
      <c r="Q369">
        <v>1.62</v>
      </c>
      <c r="R369">
        <v>1.62</v>
      </c>
      <c r="S369">
        <v>1.62</v>
      </c>
      <c r="T369" s="14"/>
      <c r="U369" s="14" t="str">
        <f t="shared" si="10"/>
        <v>ok</v>
      </c>
    </row>
    <row r="370" spans="1:21" x14ac:dyDescent="0.25">
      <c r="A370" t="s">
        <v>1231</v>
      </c>
      <c r="B370" t="str">
        <f t="shared" si="11"/>
        <v>YUSUWHTL</v>
      </c>
      <c r="C370" t="s">
        <v>12</v>
      </c>
      <c r="D370" t="s">
        <v>247</v>
      </c>
      <c r="E370" s="14" t="s">
        <v>13</v>
      </c>
      <c r="F370" s="14" t="s">
        <v>13</v>
      </c>
      <c r="G370" s="14" t="s">
        <v>13</v>
      </c>
      <c r="H370" s="14">
        <v>0</v>
      </c>
      <c r="I370" s="14" t="s">
        <v>618</v>
      </c>
      <c r="J370" s="14">
        <v>2.0099999999999998</v>
      </c>
      <c r="K370" s="14">
        <v>3</v>
      </c>
      <c r="L370" s="14">
        <v>8</v>
      </c>
      <c r="M370" s="14">
        <v>5</v>
      </c>
      <c r="N370" s="14" t="s">
        <v>845</v>
      </c>
      <c r="O370">
        <v>1.62</v>
      </c>
      <c r="P370">
        <v>1.62</v>
      </c>
      <c r="Q370">
        <v>1.62</v>
      </c>
      <c r="R370">
        <v>1.62</v>
      </c>
      <c r="S370">
        <v>1.62</v>
      </c>
      <c r="T370" s="14"/>
      <c r="U370" s="14" t="str">
        <f t="shared" si="10"/>
        <v>CHECK</v>
      </c>
    </row>
    <row r="371" spans="1:21" x14ac:dyDescent="0.25">
      <c r="A371" t="s">
        <v>1232</v>
      </c>
      <c r="B371" t="str">
        <f t="shared" si="11"/>
        <v>YUSUWHTL</v>
      </c>
      <c r="C371" t="s">
        <v>12</v>
      </c>
      <c r="D371" t="s">
        <v>247</v>
      </c>
      <c r="E371" s="14" t="s">
        <v>13</v>
      </c>
      <c r="F371" s="14" t="s">
        <v>13</v>
      </c>
      <c r="G371" s="14" t="s">
        <v>13</v>
      </c>
      <c r="H371" s="14">
        <v>0</v>
      </c>
      <c r="I371" s="14" t="s">
        <v>618</v>
      </c>
      <c r="J371" s="14">
        <v>2.0099999999999998</v>
      </c>
      <c r="K371" s="14">
        <v>3</v>
      </c>
      <c r="L371" s="14">
        <v>8</v>
      </c>
      <c r="M371" s="14">
        <v>5</v>
      </c>
      <c r="N371" s="14" t="s">
        <v>845</v>
      </c>
      <c r="O371">
        <v>1.62</v>
      </c>
      <c r="P371">
        <v>1.62</v>
      </c>
      <c r="Q371">
        <v>1.62</v>
      </c>
      <c r="R371">
        <v>1.62</v>
      </c>
      <c r="S371">
        <v>1.62</v>
      </c>
      <c r="T371" s="14"/>
      <c r="U371" s="14" t="str">
        <f t="shared" si="10"/>
        <v>CHECK</v>
      </c>
    </row>
    <row r="372" spans="1:21" x14ac:dyDescent="0.25">
      <c r="A372" t="s">
        <v>984</v>
      </c>
      <c r="B372" t="str">
        <f t="shared" si="11"/>
        <v>AUBTBLU</v>
      </c>
      <c r="C372" t="s">
        <v>738</v>
      </c>
      <c r="D372" t="s">
        <v>752</v>
      </c>
      <c r="E372" s="14" t="s">
        <v>846</v>
      </c>
      <c r="F372" s="8" t="s">
        <v>380</v>
      </c>
      <c r="G372" s="14" t="s">
        <v>752</v>
      </c>
      <c r="H372" s="11">
        <v>0</v>
      </c>
      <c r="I372" s="14" t="s">
        <v>618</v>
      </c>
      <c r="J372" s="14">
        <v>1.62</v>
      </c>
      <c r="K372">
        <v>3</v>
      </c>
      <c r="L372" s="14">
        <v>12</v>
      </c>
      <c r="M372" s="14">
        <v>5</v>
      </c>
      <c r="N372" s="14" t="s">
        <v>846</v>
      </c>
      <c r="O372">
        <v>1.62</v>
      </c>
      <c r="P372">
        <v>1.62</v>
      </c>
      <c r="Q372">
        <v>1.62</v>
      </c>
      <c r="R372">
        <v>1.62</v>
      </c>
      <c r="S372">
        <v>1.62</v>
      </c>
      <c r="T372" t="s">
        <v>746</v>
      </c>
      <c r="U372" s="14" t="str">
        <f t="shared" si="10"/>
        <v>ok</v>
      </c>
    </row>
    <row r="373" spans="1:21" x14ac:dyDescent="0.25">
      <c r="A373" t="s">
        <v>985</v>
      </c>
      <c r="B373" t="str">
        <f t="shared" si="11"/>
        <v>AUBTRED</v>
      </c>
      <c r="C373" t="s">
        <v>738</v>
      </c>
      <c r="D373" t="s">
        <v>753</v>
      </c>
      <c r="E373" s="14" t="s">
        <v>846</v>
      </c>
      <c r="F373" s="8" t="s">
        <v>381</v>
      </c>
      <c r="G373" s="14" t="s">
        <v>753</v>
      </c>
      <c r="H373" s="11">
        <v>0</v>
      </c>
      <c r="I373" s="14" t="s">
        <v>618</v>
      </c>
      <c r="J373" s="14">
        <v>1.62</v>
      </c>
      <c r="K373">
        <v>3</v>
      </c>
      <c r="L373" s="14">
        <v>12</v>
      </c>
      <c r="M373" s="14">
        <v>5</v>
      </c>
      <c r="N373" s="14" t="s">
        <v>846</v>
      </c>
      <c r="O373">
        <v>1.62</v>
      </c>
      <c r="P373">
        <v>1.62</v>
      </c>
      <c r="Q373">
        <v>1.62</v>
      </c>
      <c r="R373">
        <v>1.62</v>
      </c>
      <c r="S373">
        <v>1.62</v>
      </c>
      <c r="T373" t="s">
        <v>746</v>
      </c>
      <c r="U373" s="14" t="str">
        <f t="shared" si="10"/>
        <v>ok</v>
      </c>
    </row>
    <row r="374" spans="1:21" s="14" customFormat="1" x14ac:dyDescent="0.25">
      <c r="A374" s="14" t="s">
        <v>1375</v>
      </c>
      <c r="B374" t="str">
        <f t="shared" si="11"/>
        <v>SCTLCOMX</v>
      </c>
      <c r="C374" s="14" t="s">
        <v>747</v>
      </c>
      <c r="D374" s="14" t="s">
        <v>748</v>
      </c>
      <c r="E374" s="14" t="s">
        <v>13</v>
      </c>
      <c r="F374" s="5" t="s">
        <v>13</v>
      </c>
      <c r="G374" s="14" t="s">
        <v>13</v>
      </c>
      <c r="H374" s="15">
        <v>0</v>
      </c>
      <c r="I374" s="14" t="s">
        <v>618</v>
      </c>
      <c r="J374" s="14">
        <v>2.0099999999999998</v>
      </c>
      <c r="K374" s="14">
        <v>2</v>
      </c>
      <c r="L374" s="14">
        <v>15</v>
      </c>
      <c r="M374" s="14">
        <v>3</v>
      </c>
      <c r="N374" s="14" t="s">
        <v>845</v>
      </c>
      <c r="O374">
        <v>1.62</v>
      </c>
      <c r="P374">
        <v>1.62</v>
      </c>
      <c r="Q374">
        <v>1.62</v>
      </c>
      <c r="R374">
        <v>1.62</v>
      </c>
      <c r="S374">
        <v>1.62</v>
      </c>
      <c r="T374" s="14" t="s">
        <v>746</v>
      </c>
      <c r="U374" s="14" t="str">
        <f t="shared" si="10"/>
        <v>CHECK</v>
      </c>
    </row>
    <row r="375" spans="1:21" s="14" customFormat="1" x14ac:dyDescent="0.25">
      <c r="A375" s="14" t="s">
        <v>1374</v>
      </c>
      <c r="B375" t="str">
        <f t="shared" si="11"/>
        <v>SCTL99</v>
      </c>
      <c r="C375" s="14" t="s">
        <v>747</v>
      </c>
      <c r="D375" s="14" t="s">
        <v>750</v>
      </c>
      <c r="E375" s="14" t="s">
        <v>846</v>
      </c>
      <c r="F375" s="32" t="s">
        <v>551</v>
      </c>
      <c r="G375" s="14" t="s">
        <v>13</v>
      </c>
      <c r="H375" s="15">
        <v>0</v>
      </c>
      <c r="I375" s="14" t="s">
        <v>618</v>
      </c>
      <c r="J375" s="14">
        <v>2.0099999999999998</v>
      </c>
      <c r="K375" s="14">
        <v>3</v>
      </c>
      <c r="L375" s="14">
        <v>15</v>
      </c>
      <c r="M375" s="14">
        <v>5</v>
      </c>
      <c r="N375" s="14" t="s">
        <v>845</v>
      </c>
      <c r="O375">
        <v>2.0099999999999998</v>
      </c>
      <c r="P375">
        <v>2.0099999999999998</v>
      </c>
      <c r="Q375">
        <v>2.0099999999999998</v>
      </c>
      <c r="R375">
        <v>2.0099999999999998</v>
      </c>
      <c r="S375">
        <v>2.0099999999999998</v>
      </c>
      <c r="T375" s="14" t="s">
        <v>746</v>
      </c>
      <c r="U375" s="14" t="str">
        <f t="shared" si="10"/>
        <v>ok</v>
      </c>
    </row>
    <row r="376" spans="1:21" s="14" customFormat="1" x14ac:dyDescent="0.25">
      <c r="A376" s="14" t="s">
        <v>13</v>
      </c>
      <c r="B376" t="str">
        <f t="shared" si="11"/>
        <v>na</v>
      </c>
      <c r="C376" s="14" t="s">
        <v>13</v>
      </c>
      <c r="D376" s="14" t="s">
        <v>13</v>
      </c>
      <c r="E376" s="14" t="s">
        <v>846</v>
      </c>
      <c r="F376" s="32" t="s">
        <v>552</v>
      </c>
      <c r="G376" s="14" t="s">
        <v>13</v>
      </c>
      <c r="H376" s="15">
        <v>0</v>
      </c>
      <c r="I376" s="14" t="s">
        <v>618</v>
      </c>
      <c r="J376" s="14">
        <v>2.0099999999999998</v>
      </c>
      <c r="K376" s="14">
        <v>3</v>
      </c>
      <c r="L376" s="14">
        <v>15</v>
      </c>
      <c r="M376" s="14">
        <v>5</v>
      </c>
      <c r="N376" s="14" t="s">
        <v>845</v>
      </c>
      <c r="O376">
        <v>2.0099999999999998</v>
      </c>
      <c r="P376">
        <v>2.0099999999999998</v>
      </c>
      <c r="Q376">
        <v>2.0099999999999998</v>
      </c>
      <c r="R376">
        <v>2.0099999999999998</v>
      </c>
      <c r="S376">
        <v>2.0099999999999998</v>
      </c>
      <c r="T376" s="14" t="s">
        <v>746</v>
      </c>
      <c r="U376" s="14" t="str">
        <f t="shared" si="10"/>
        <v>ok</v>
      </c>
    </row>
    <row r="377" spans="1:21" s="14" customFormat="1" x14ac:dyDescent="0.25">
      <c r="A377" s="14" t="s">
        <v>1376</v>
      </c>
      <c r="B377" t="str">
        <f t="shared" si="11"/>
        <v>SCTLDELT</v>
      </c>
      <c r="C377" s="14" t="s">
        <v>747</v>
      </c>
      <c r="D377" s="14" t="s">
        <v>751</v>
      </c>
      <c r="E377" s="14" t="s">
        <v>13</v>
      </c>
      <c r="F377" s="32" t="s">
        <v>13</v>
      </c>
      <c r="G377" s="14" t="s">
        <v>13</v>
      </c>
      <c r="H377" s="15">
        <v>0</v>
      </c>
      <c r="I377" s="14" t="s">
        <v>618</v>
      </c>
      <c r="J377" s="14">
        <v>2.0099999999999998</v>
      </c>
      <c r="K377" s="14">
        <v>3</v>
      </c>
      <c r="L377" s="14">
        <v>15</v>
      </c>
      <c r="M377" s="14">
        <v>5</v>
      </c>
      <c r="N377" s="14" t="s">
        <v>845</v>
      </c>
      <c r="O377">
        <v>1.62</v>
      </c>
      <c r="P377">
        <v>1.62</v>
      </c>
      <c r="Q377">
        <v>1.62</v>
      </c>
      <c r="R377">
        <v>1.62</v>
      </c>
      <c r="S377">
        <v>1.62</v>
      </c>
      <c r="T377" s="14" t="s">
        <v>746</v>
      </c>
      <c r="U377" s="14" t="str">
        <f t="shared" si="10"/>
        <v>CHECK</v>
      </c>
    </row>
    <row r="378" spans="1:21" x14ac:dyDescent="0.25">
      <c r="A378" s="14" t="s">
        <v>13</v>
      </c>
      <c r="B378" t="str">
        <f t="shared" si="11"/>
        <v>na</v>
      </c>
      <c r="C378" s="14" t="s">
        <v>747</v>
      </c>
      <c r="D378" s="14" t="s">
        <v>13</v>
      </c>
      <c r="E378" s="14" t="s">
        <v>13</v>
      </c>
      <c r="F378" s="5" t="s">
        <v>412</v>
      </c>
      <c r="G378" s="14" t="s">
        <v>13</v>
      </c>
      <c r="H378" s="15" t="s">
        <v>13</v>
      </c>
      <c r="I378" s="14" t="s">
        <v>13</v>
      </c>
      <c r="J378" s="14">
        <v>2.0099999999999998</v>
      </c>
      <c r="K378" s="14" t="s">
        <v>13</v>
      </c>
      <c r="L378" s="14" t="s">
        <v>13</v>
      </c>
      <c r="M378" s="14">
        <v>2</v>
      </c>
      <c r="N378" s="14" t="s">
        <v>845</v>
      </c>
      <c r="O378">
        <v>2.0099999999999998</v>
      </c>
      <c r="P378">
        <v>2.0099999999999998</v>
      </c>
      <c r="Q378">
        <v>2.0099999999999998</v>
      </c>
      <c r="R378">
        <v>2.0099999999999998</v>
      </c>
      <c r="S378">
        <v>2.0099999999999998</v>
      </c>
      <c r="T378" s="15" t="s">
        <v>13</v>
      </c>
      <c r="U378" s="14" t="str">
        <f t="shared" si="10"/>
        <v>ok</v>
      </c>
    </row>
    <row r="379" spans="1:21" x14ac:dyDescent="0.25">
      <c r="A379" s="14" t="s">
        <v>1389</v>
      </c>
      <c r="B379" t="str">
        <f t="shared" si="11"/>
        <v>AMTRCC</v>
      </c>
      <c r="C379" s="14" t="s">
        <v>1204</v>
      </c>
      <c r="D379" t="s">
        <v>759</v>
      </c>
      <c r="E379" s="14" t="s">
        <v>845</v>
      </c>
      <c r="F379" s="8" t="s">
        <v>539</v>
      </c>
      <c r="G379" t="s">
        <v>759</v>
      </c>
      <c r="H379" s="15">
        <v>1</v>
      </c>
      <c r="I379" s="14" t="s">
        <v>618</v>
      </c>
      <c r="J379" s="14">
        <v>1</v>
      </c>
      <c r="K379" s="14">
        <v>1</v>
      </c>
      <c r="L379" s="14">
        <v>14</v>
      </c>
      <c r="M379" s="14">
        <v>6</v>
      </c>
      <c r="N379" s="14" t="s">
        <v>845</v>
      </c>
      <c r="O379">
        <v>1</v>
      </c>
      <c r="P379">
        <v>2.0099999999999998</v>
      </c>
      <c r="Q379">
        <v>2.0099999999999998</v>
      </c>
      <c r="R379">
        <v>2.0099999999999998</v>
      </c>
      <c r="S379">
        <v>2.0099999999999998</v>
      </c>
      <c r="T379" t="s">
        <v>746</v>
      </c>
      <c r="U379" s="14" t="str">
        <f t="shared" si="10"/>
        <v>ok</v>
      </c>
    </row>
    <row r="380" spans="1:21" x14ac:dyDescent="0.25">
      <c r="A380" s="14" t="s">
        <v>1390</v>
      </c>
      <c r="B380" t="str">
        <f t="shared" si="11"/>
        <v>AMTRCC</v>
      </c>
      <c r="C380" s="14" t="s">
        <v>1204</v>
      </c>
      <c r="D380" t="s">
        <v>1392</v>
      </c>
      <c r="E380" s="14" t="s">
        <v>845</v>
      </c>
      <c r="F380" s="8" t="s">
        <v>539</v>
      </c>
      <c r="G380" t="s">
        <v>1392</v>
      </c>
      <c r="H380" s="15">
        <v>1</v>
      </c>
      <c r="I380" s="14" t="s">
        <v>618</v>
      </c>
      <c r="J380" s="14">
        <v>1</v>
      </c>
      <c r="K380" s="14">
        <v>1</v>
      </c>
      <c r="L380" s="14">
        <v>14</v>
      </c>
      <c r="M380" s="14">
        <v>6</v>
      </c>
      <c r="N380" s="14" t="s">
        <v>845</v>
      </c>
      <c r="O380">
        <v>1</v>
      </c>
      <c r="P380">
        <v>2.0099999999999998</v>
      </c>
      <c r="Q380">
        <v>2.0099999999999998</v>
      </c>
      <c r="R380">
        <v>2.0099999999999998</v>
      </c>
      <c r="S380">
        <v>2.0099999999999998</v>
      </c>
      <c r="T380" t="s">
        <v>746</v>
      </c>
      <c r="U380" s="14" t="str">
        <f t="shared" si="10"/>
        <v>ok</v>
      </c>
    </row>
    <row r="381" spans="1:21" x14ac:dyDescent="0.25">
      <c r="A381" s="14" t="s">
        <v>1202</v>
      </c>
      <c r="B381" t="str">
        <f t="shared" si="11"/>
        <v>AMTRCCS</v>
      </c>
      <c r="C381" s="14" t="s">
        <v>1204</v>
      </c>
      <c r="D381" t="s">
        <v>760</v>
      </c>
      <c r="E381" s="14" t="s">
        <v>845</v>
      </c>
      <c r="F381" s="8" t="s">
        <v>540</v>
      </c>
      <c r="G381" t="s">
        <v>760</v>
      </c>
      <c r="H381" s="15">
        <v>1</v>
      </c>
      <c r="I381" s="14" t="s">
        <v>618</v>
      </c>
      <c r="J381" s="14">
        <v>1</v>
      </c>
      <c r="K381" s="14">
        <v>1</v>
      </c>
      <c r="L381" s="14">
        <v>14</v>
      </c>
      <c r="M381" s="14">
        <v>6</v>
      </c>
      <c r="N381" s="14" t="s">
        <v>845</v>
      </c>
      <c r="O381">
        <v>1</v>
      </c>
      <c r="P381">
        <v>2.0099999999999998</v>
      </c>
      <c r="Q381">
        <v>2.0099999999999998</v>
      </c>
      <c r="R381">
        <v>2.0099999999999998</v>
      </c>
      <c r="S381">
        <v>2.0099999999999998</v>
      </c>
      <c r="T381" t="s">
        <v>746</v>
      </c>
      <c r="U381" s="14" t="str">
        <f t="shared" si="10"/>
        <v>ok</v>
      </c>
    </row>
    <row r="382" spans="1:21" x14ac:dyDescent="0.25">
      <c r="A382" s="14" t="s">
        <v>1203</v>
      </c>
      <c r="B382" t="str">
        <f t="shared" si="11"/>
        <v>AMTRCCS</v>
      </c>
      <c r="C382" s="14" t="s">
        <v>1204</v>
      </c>
      <c r="D382" t="s">
        <v>1393</v>
      </c>
      <c r="E382" s="14" t="s">
        <v>845</v>
      </c>
      <c r="F382" s="8" t="s">
        <v>540</v>
      </c>
      <c r="G382" t="s">
        <v>1393</v>
      </c>
      <c r="H382" s="15">
        <v>1</v>
      </c>
      <c r="I382" s="14" t="s">
        <v>618</v>
      </c>
      <c r="J382" s="14">
        <v>1</v>
      </c>
      <c r="K382" s="14">
        <v>1</v>
      </c>
      <c r="L382" s="14">
        <v>14</v>
      </c>
      <c r="M382" s="14">
        <v>6</v>
      </c>
      <c r="N382" s="14" t="s">
        <v>845</v>
      </c>
      <c r="O382">
        <v>1</v>
      </c>
      <c r="P382">
        <v>2.0099999999999998</v>
      </c>
      <c r="Q382">
        <v>2.0099999999999998</v>
      </c>
      <c r="R382">
        <v>2.0099999999999998</v>
      </c>
      <c r="S382">
        <v>2.0099999999999998</v>
      </c>
      <c r="T382" t="s">
        <v>746</v>
      </c>
      <c r="U382" s="14" t="str">
        <f t="shared" si="10"/>
        <v>ok</v>
      </c>
    </row>
    <row r="383" spans="1:21" x14ac:dyDescent="0.25">
      <c r="A383" s="14" t="s">
        <v>1394</v>
      </c>
      <c r="B383" t="str">
        <f t="shared" si="11"/>
        <v>AMTRCCB</v>
      </c>
      <c r="C383" s="14" t="s">
        <v>1204</v>
      </c>
      <c r="D383" t="s">
        <v>1396</v>
      </c>
      <c r="E383" s="14" t="s">
        <v>13</v>
      </c>
      <c r="F383" s="14" t="s">
        <v>13</v>
      </c>
      <c r="G383" s="14" t="s">
        <v>13</v>
      </c>
      <c r="H383" s="15" t="s">
        <v>13</v>
      </c>
      <c r="I383" s="15" t="s">
        <v>1398</v>
      </c>
      <c r="J383" s="14">
        <v>2.0099999999999998</v>
      </c>
      <c r="K383" s="14">
        <v>2</v>
      </c>
      <c r="L383" s="14">
        <v>14</v>
      </c>
      <c r="M383" s="14">
        <v>3</v>
      </c>
      <c r="N383" s="14" t="s">
        <v>845</v>
      </c>
      <c r="O383">
        <v>2.0099999999999998</v>
      </c>
      <c r="P383">
        <v>2.0099999999999998</v>
      </c>
      <c r="Q383">
        <v>2.0099999999999998</v>
      </c>
      <c r="R383">
        <v>2.0099999999999998</v>
      </c>
      <c r="S383">
        <v>2.0099999999999998</v>
      </c>
      <c r="U383" s="14" t="str">
        <f t="shared" si="10"/>
        <v>ok</v>
      </c>
    </row>
    <row r="384" spans="1:21" x14ac:dyDescent="0.25">
      <c r="A384" s="14" t="s">
        <v>1395</v>
      </c>
      <c r="B384" t="str">
        <f t="shared" si="11"/>
        <v>AMTRCCB</v>
      </c>
      <c r="C384" s="14" t="s">
        <v>1204</v>
      </c>
      <c r="D384" t="s">
        <v>1397</v>
      </c>
      <c r="E384" s="14" t="s">
        <v>13</v>
      </c>
      <c r="F384" s="14" t="s">
        <v>13</v>
      </c>
      <c r="G384" s="14" t="s">
        <v>13</v>
      </c>
      <c r="H384" s="15" t="s">
        <v>13</v>
      </c>
      <c r="I384" s="15" t="s">
        <v>1399</v>
      </c>
      <c r="J384" s="14">
        <v>2.0099999999999998</v>
      </c>
      <c r="K384" s="14">
        <v>2</v>
      </c>
      <c r="L384" s="14">
        <v>14</v>
      </c>
      <c r="M384" s="14">
        <v>3</v>
      </c>
      <c r="N384" s="14" t="s">
        <v>845</v>
      </c>
      <c r="O384">
        <v>2.0099999999999998</v>
      </c>
      <c r="P384">
        <v>2.0099999999999998</v>
      </c>
      <c r="Q384">
        <v>2.0099999999999998</v>
      </c>
      <c r="R384">
        <v>2.0099999999999998</v>
      </c>
      <c r="S384">
        <v>2.0099999999999998</v>
      </c>
      <c r="U384" s="14" t="str">
        <f t="shared" si="10"/>
        <v>ok</v>
      </c>
    </row>
    <row r="385" spans="1:21" x14ac:dyDescent="0.25">
      <c r="A385" s="14" t="s">
        <v>13</v>
      </c>
      <c r="B385" t="str">
        <f t="shared" si="11"/>
        <v>na</v>
      </c>
      <c r="C385" s="14" t="s">
        <v>13</v>
      </c>
      <c r="D385" s="14" t="s">
        <v>13</v>
      </c>
      <c r="E385" s="14" t="s">
        <v>845</v>
      </c>
      <c r="F385" s="8" t="s">
        <v>406</v>
      </c>
      <c r="G385" s="33" t="s">
        <v>1206</v>
      </c>
      <c r="H385" s="15" t="s">
        <v>13</v>
      </c>
      <c r="I385" s="14" t="s">
        <v>13</v>
      </c>
      <c r="J385" s="14">
        <v>2.0099999999999998</v>
      </c>
      <c r="K385" s="14" t="s">
        <v>13</v>
      </c>
      <c r="L385" s="14">
        <v>13</v>
      </c>
      <c r="M385" s="14">
        <v>7</v>
      </c>
      <c r="N385" s="14" t="s">
        <v>846</v>
      </c>
      <c r="O385">
        <v>2.0099999999999998</v>
      </c>
      <c r="P385">
        <v>2.0099999999999998</v>
      </c>
      <c r="Q385">
        <v>2.0099999999999998</v>
      </c>
      <c r="R385">
        <v>2.0099999999999998</v>
      </c>
      <c r="S385">
        <v>2.0099999999999998</v>
      </c>
      <c r="T385" s="14"/>
      <c r="U385" s="14" t="str">
        <f t="shared" si="10"/>
        <v>ok</v>
      </c>
    </row>
    <row r="386" spans="1:21" x14ac:dyDescent="0.25">
      <c r="A386" s="14" t="s">
        <v>13</v>
      </c>
      <c r="B386" t="str">
        <f t="shared" si="11"/>
        <v>na</v>
      </c>
      <c r="C386" s="14" t="s">
        <v>13</v>
      </c>
      <c r="D386" s="14" t="s">
        <v>13</v>
      </c>
      <c r="E386" s="14" t="s">
        <v>845</v>
      </c>
      <c r="F386" s="8" t="s">
        <v>407</v>
      </c>
      <c r="G386" s="33" t="s">
        <v>1207</v>
      </c>
      <c r="H386" s="15" t="s">
        <v>13</v>
      </c>
      <c r="I386" s="14" t="s">
        <v>13</v>
      </c>
      <c r="J386" s="14">
        <v>2.0099999999999998</v>
      </c>
      <c r="K386" s="14" t="s">
        <v>13</v>
      </c>
      <c r="L386" s="14">
        <v>13</v>
      </c>
      <c r="M386" s="14">
        <v>7</v>
      </c>
      <c r="N386" s="14" t="s">
        <v>845</v>
      </c>
      <c r="O386">
        <v>2.0099999999999998</v>
      </c>
      <c r="P386">
        <v>2.0099999999999998</v>
      </c>
      <c r="Q386">
        <v>2.0099999999999998</v>
      </c>
      <c r="R386">
        <v>2.0099999999999998</v>
      </c>
      <c r="S386">
        <v>2.0099999999999998</v>
      </c>
      <c r="T386" s="14"/>
      <c r="U386" s="14" t="str">
        <f t="shared" ref="U386:U392" si="12">IF(OR(J386&gt;MAX(O386:S386),J386&lt;MIN(O386:S386)),"CHECK","ok")</f>
        <v>ok</v>
      </c>
    </row>
    <row r="387" spans="1:21" x14ac:dyDescent="0.25">
      <c r="A387" s="14" t="s">
        <v>1364</v>
      </c>
      <c r="B387" t="str">
        <f t="shared" si="11"/>
        <v>CSUSGOLD</v>
      </c>
      <c r="C387" s="14" t="s">
        <v>1370</v>
      </c>
      <c r="D387" s="14" t="s">
        <v>1371</v>
      </c>
      <c r="E387" s="15" t="s">
        <v>13</v>
      </c>
      <c r="F387" s="15" t="s">
        <v>13</v>
      </c>
      <c r="G387" s="15" t="s">
        <v>13</v>
      </c>
      <c r="H387" s="15" t="s">
        <v>13</v>
      </c>
      <c r="I387" s="15" t="s">
        <v>13</v>
      </c>
      <c r="J387" s="14">
        <v>2.0099999999999998</v>
      </c>
      <c r="K387" s="14">
        <v>3</v>
      </c>
      <c r="L387" s="14">
        <v>13</v>
      </c>
      <c r="M387" s="14">
        <v>7</v>
      </c>
      <c r="N387" s="14" t="s">
        <v>845</v>
      </c>
      <c r="O387">
        <v>2.0099999999999998</v>
      </c>
      <c r="P387">
        <v>2.0099999999999998</v>
      </c>
      <c r="Q387">
        <v>2.0099999999999998</v>
      </c>
      <c r="R387">
        <v>2.0099999999999998</v>
      </c>
      <c r="S387">
        <v>2.0099999999999998</v>
      </c>
      <c r="T387" s="14"/>
      <c r="U387" s="14" t="str">
        <f t="shared" si="12"/>
        <v>ok</v>
      </c>
    </row>
    <row r="388" spans="1:21" x14ac:dyDescent="0.25">
      <c r="A388" s="14" t="s">
        <v>1365</v>
      </c>
      <c r="B388" t="str">
        <f t="shared" ref="B388:B392" si="13">SUBSTITUTE(SUBSTITUTE(A388,"_A",""),"_B","")</f>
        <v>CSUSGRN</v>
      </c>
      <c r="C388" s="14" t="s">
        <v>1370</v>
      </c>
      <c r="D388" s="14" t="s">
        <v>1372</v>
      </c>
      <c r="E388" s="15" t="s">
        <v>13</v>
      </c>
      <c r="F388" s="15" t="s">
        <v>13</v>
      </c>
      <c r="G388" s="15" t="s">
        <v>13</v>
      </c>
      <c r="H388" s="15" t="s">
        <v>13</v>
      </c>
      <c r="I388" s="15" t="s">
        <v>13</v>
      </c>
      <c r="J388" s="14">
        <v>2.0099999999999998</v>
      </c>
      <c r="K388" s="14">
        <v>3</v>
      </c>
      <c r="L388" s="14">
        <v>13</v>
      </c>
      <c r="M388" s="14">
        <v>7</v>
      </c>
      <c r="N388" s="14" t="s">
        <v>845</v>
      </c>
      <c r="O388">
        <v>2.0099999999999998</v>
      </c>
      <c r="P388">
        <v>2.0099999999999998</v>
      </c>
      <c r="Q388">
        <v>2.0099999999999998</v>
      </c>
      <c r="R388">
        <v>2.0099999999999998</v>
      </c>
      <c r="S388">
        <v>2.0099999999999998</v>
      </c>
      <c r="T388" s="14"/>
      <c r="U388" s="14" t="str">
        <f t="shared" si="12"/>
        <v>ok</v>
      </c>
    </row>
    <row r="389" spans="1:21" x14ac:dyDescent="0.25">
      <c r="A389" s="14" t="s">
        <v>1366</v>
      </c>
      <c r="B389" t="str">
        <f t="shared" si="13"/>
        <v>CSUSHRNT</v>
      </c>
      <c r="C389" s="14" t="s">
        <v>1370</v>
      </c>
      <c r="D389" s="14" t="s">
        <v>1373</v>
      </c>
      <c r="E389" s="15" t="s">
        <v>13</v>
      </c>
      <c r="F389" s="15" t="s">
        <v>13</v>
      </c>
      <c r="G389" s="15" t="s">
        <v>13</v>
      </c>
      <c r="H389" s="15" t="s">
        <v>13</v>
      </c>
      <c r="I389" s="15" t="s">
        <v>13</v>
      </c>
      <c r="J389" s="14">
        <v>2.0099999999999998</v>
      </c>
      <c r="K389" s="14">
        <v>3</v>
      </c>
      <c r="L389" s="14">
        <v>13</v>
      </c>
      <c r="M389" s="14">
        <v>7</v>
      </c>
      <c r="N389" s="14" t="s">
        <v>845</v>
      </c>
      <c r="O389">
        <v>2.0099999999999998</v>
      </c>
      <c r="P389">
        <v>2.0099999999999998</v>
      </c>
      <c r="Q389">
        <v>2.0099999999999998</v>
      </c>
      <c r="R389">
        <v>2.0099999999999998</v>
      </c>
      <c r="S389">
        <v>2.0099999999999998</v>
      </c>
      <c r="T389" s="14"/>
      <c r="U389" s="14" t="str">
        <f t="shared" si="12"/>
        <v>ok</v>
      </c>
    </row>
    <row r="390" spans="1:21" s="65" customFormat="1" x14ac:dyDescent="0.25">
      <c r="A390" s="62" t="s">
        <v>1367</v>
      </c>
      <c r="B390" s="66" t="str">
        <f t="shared" si="13"/>
        <v>CSUSRAM</v>
      </c>
      <c r="C390" s="62" t="s">
        <v>1370</v>
      </c>
      <c r="D390" s="62" t="s">
        <v>1387</v>
      </c>
      <c r="E390" s="62" t="s">
        <v>13</v>
      </c>
      <c r="F390" s="62" t="s">
        <v>13</v>
      </c>
      <c r="G390" s="62" t="s">
        <v>13</v>
      </c>
      <c r="H390" s="62" t="s">
        <v>13</v>
      </c>
      <c r="I390" s="62" t="s">
        <v>13</v>
      </c>
      <c r="J390" s="62">
        <v>2.0099999999999998</v>
      </c>
      <c r="K390" s="62">
        <v>3</v>
      </c>
      <c r="L390" s="62">
        <v>13</v>
      </c>
      <c r="M390" s="62">
        <v>7</v>
      </c>
      <c r="N390" s="62" t="s">
        <v>845</v>
      </c>
      <c r="O390" s="65">
        <v>2.0099999999999998</v>
      </c>
      <c r="P390" s="65">
        <v>2.0099999999999998</v>
      </c>
      <c r="Q390" s="65">
        <v>2.0099999999999998</v>
      </c>
      <c r="R390" s="65">
        <v>2.0099999999999998</v>
      </c>
      <c r="S390" s="65">
        <v>2.0099999999999998</v>
      </c>
      <c r="T390" s="62"/>
      <c r="U390" s="14" t="str">
        <f t="shared" si="12"/>
        <v>ok</v>
      </c>
    </row>
    <row r="391" spans="1:21" s="65" customFormat="1" x14ac:dyDescent="0.25">
      <c r="A391" s="62" t="s">
        <v>1368</v>
      </c>
      <c r="B391" s="66" t="str">
        <f t="shared" si="13"/>
        <v>CSUSRAM</v>
      </c>
      <c r="C391" s="62" t="s">
        <v>1370</v>
      </c>
      <c r="D391" s="62" t="s">
        <v>1388</v>
      </c>
      <c r="E391" s="62" t="s">
        <v>13</v>
      </c>
      <c r="F391" s="62" t="s">
        <v>13</v>
      </c>
      <c r="G391" s="62" t="s">
        <v>13</v>
      </c>
      <c r="H391" s="62" t="s">
        <v>13</v>
      </c>
      <c r="I391" s="62" t="s">
        <v>13</v>
      </c>
      <c r="J391" s="62">
        <v>2.0099999999999998</v>
      </c>
      <c r="K391" s="62">
        <v>3</v>
      </c>
      <c r="L391" s="62">
        <v>13</v>
      </c>
      <c r="M391" s="62">
        <v>7</v>
      </c>
      <c r="N391" s="62" t="s">
        <v>845</v>
      </c>
      <c r="O391" s="65">
        <v>2.0099999999999998</v>
      </c>
      <c r="P391" s="65">
        <v>2.0099999999999998</v>
      </c>
      <c r="Q391" s="65">
        <v>2.0099999999999998</v>
      </c>
      <c r="R391" s="65">
        <v>2.0099999999999998</v>
      </c>
      <c r="S391" s="65">
        <v>2.0099999999999998</v>
      </c>
      <c r="T391" s="63"/>
      <c r="U391" s="14" t="str">
        <f t="shared" si="12"/>
        <v>ok</v>
      </c>
    </row>
    <row r="392" spans="1:21" s="62" customFormat="1" x14ac:dyDescent="0.25">
      <c r="A392" s="62" t="s">
        <v>1369</v>
      </c>
      <c r="B392" s="66" t="str">
        <f t="shared" si="13"/>
        <v>CSUSSTING</v>
      </c>
      <c r="C392" s="62" t="s">
        <v>1370</v>
      </c>
      <c r="D392" s="62" t="s">
        <v>1391</v>
      </c>
      <c r="E392" s="62" t="s">
        <v>845</v>
      </c>
      <c r="F392" s="63" t="s">
        <v>408</v>
      </c>
      <c r="G392" s="64" t="s">
        <v>1208</v>
      </c>
      <c r="H392" s="62" t="s">
        <v>13</v>
      </c>
      <c r="I392" s="62" t="s">
        <v>13</v>
      </c>
      <c r="J392" s="62">
        <v>2.0099999999999998</v>
      </c>
      <c r="K392" s="62">
        <v>3</v>
      </c>
      <c r="L392" s="62">
        <v>13</v>
      </c>
      <c r="M392" s="62">
        <v>7</v>
      </c>
      <c r="N392" s="62" t="s">
        <v>845</v>
      </c>
      <c r="O392" s="62">
        <v>2.0099999999999998</v>
      </c>
      <c r="P392" s="62">
        <v>2.0099999999999998</v>
      </c>
      <c r="Q392" s="62">
        <v>2.0099999999999998</v>
      </c>
      <c r="R392" s="62">
        <v>2.0099999999999998</v>
      </c>
      <c r="S392" s="62">
        <v>2.0099999999999998</v>
      </c>
      <c r="T392" s="63"/>
      <c r="U392" s="14" t="str">
        <f t="shared" si="12"/>
        <v>ok</v>
      </c>
    </row>
    <row r="393" spans="1:21" x14ac:dyDescent="0.25">
      <c r="A393" s="14"/>
      <c r="B393" s="14"/>
      <c r="C393" s="14"/>
      <c r="D393" s="14"/>
      <c r="E393" s="14"/>
      <c r="F393" s="6"/>
      <c r="G393" s="14"/>
      <c r="H393" s="15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32"/>
    </row>
    <row r="394" spans="1:21" x14ac:dyDescent="0.25">
      <c r="A394" s="14"/>
      <c r="B394" s="14"/>
      <c r="C394" s="14"/>
      <c r="D394" s="14"/>
      <c r="E394" s="14"/>
      <c r="F394" s="5"/>
      <c r="G394" s="14"/>
      <c r="H394" s="15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32"/>
    </row>
    <row r="395" spans="1:21" x14ac:dyDescent="0.25">
      <c r="A395" s="14"/>
      <c r="B395" s="14"/>
      <c r="C395" s="14"/>
      <c r="D395" s="14"/>
      <c r="E395" s="14"/>
      <c r="F395" s="5"/>
      <c r="G395" s="14"/>
      <c r="H395" s="15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32"/>
    </row>
    <row r="396" spans="1:21" x14ac:dyDescent="0.25">
      <c r="A396" s="14"/>
      <c r="B396" s="14"/>
      <c r="C396" s="14"/>
      <c r="D396" s="14"/>
      <c r="E396" s="14"/>
      <c r="F396" s="5"/>
      <c r="G396" s="14"/>
      <c r="H396" s="15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32"/>
    </row>
    <row r="397" spans="1:21" x14ac:dyDescent="0.25">
      <c r="A397" s="14"/>
      <c r="B397" s="14"/>
      <c r="C397" s="14"/>
      <c r="D397" s="14"/>
      <c r="E397" s="14"/>
      <c r="F397" s="5"/>
      <c r="G397" s="14"/>
      <c r="H397" s="15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32"/>
    </row>
    <row r="398" spans="1:21" x14ac:dyDescent="0.25">
      <c r="A398" s="14"/>
      <c r="B398" s="14"/>
      <c r="C398" s="14"/>
      <c r="D398" s="14"/>
      <c r="E398" s="15"/>
      <c r="F398" s="5"/>
      <c r="G398" s="5"/>
      <c r="H398" s="15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32"/>
    </row>
    <row r="399" spans="1:21" x14ac:dyDescent="0.25">
      <c r="A399" s="14"/>
      <c r="B399" s="14"/>
      <c r="C399" s="14"/>
      <c r="D399" s="14"/>
      <c r="E399" s="15"/>
      <c r="F399" s="5"/>
      <c r="G399" s="5"/>
      <c r="H399" s="15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32"/>
    </row>
    <row r="400" spans="1:21" x14ac:dyDescent="0.25">
      <c r="A400" s="14"/>
      <c r="B400" s="14"/>
      <c r="C400" s="14"/>
      <c r="D400" s="14"/>
      <c r="E400" s="14"/>
      <c r="F400" s="4"/>
      <c r="G400" s="14"/>
      <c r="H400" s="15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32"/>
    </row>
    <row r="401" spans="1:20" x14ac:dyDescent="0.25">
      <c r="A401" s="14"/>
      <c r="B401" s="14"/>
      <c r="C401" s="14"/>
      <c r="D401" s="14"/>
      <c r="E401" s="14"/>
      <c r="F401" s="4"/>
      <c r="G401" s="14"/>
      <c r="H401" s="15"/>
      <c r="I401" s="14"/>
      <c r="J401" s="14"/>
      <c r="K401" s="14"/>
      <c r="L401" s="14"/>
      <c r="M401" s="14"/>
      <c r="N401" s="14"/>
      <c r="Q401" s="14"/>
      <c r="R401" s="14"/>
      <c r="S401" s="14"/>
      <c r="T401" s="14"/>
    </row>
    <row r="402" spans="1:20" x14ac:dyDescent="0.25">
      <c r="A402" s="14"/>
      <c r="B402" s="14"/>
      <c r="C402" s="14"/>
      <c r="D402" s="14"/>
      <c r="E402" s="15"/>
      <c r="F402" s="5"/>
      <c r="G402" s="5"/>
      <c r="H402" s="15"/>
      <c r="I402" s="14"/>
      <c r="J402" s="14"/>
      <c r="K402" s="14"/>
      <c r="L402" s="14"/>
      <c r="M402" s="14"/>
      <c r="N402" s="14"/>
      <c r="Q402" s="14"/>
      <c r="R402" s="14"/>
      <c r="S402" s="14"/>
      <c r="T402" s="14"/>
    </row>
    <row r="403" spans="1:20" x14ac:dyDescent="0.25">
      <c r="A403" s="14"/>
      <c r="B403" s="14"/>
      <c r="C403" s="14"/>
      <c r="D403" s="14"/>
      <c r="E403" s="15"/>
      <c r="F403" s="5"/>
      <c r="G403" s="5"/>
      <c r="H403" s="15"/>
      <c r="I403" s="14"/>
      <c r="J403" s="14"/>
      <c r="K403" s="14"/>
      <c r="L403" s="14"/>
      <c r="M403" s="14"/>
      <c r="N403" s="14"/>
      <c r="Q403" s="14"/>
      <c r="R403" s="14"/>
      <c r="S403" s="14"/>
      <c r="T403" s="14"/>
    </row>
    <row r="404" spans="1:20" x14ac:dyDescent="0.25">
      <c r="A404" s="14"/>
      <c r="B404" s="14"/>
      <c r="C404" s="14"/>
      <c r="D404" s="14"/>
      <c r="E404" s="14"/>
      <c r="F404" s="32"/>
      <c r="G404" s="14"/>
      <c r="H404" s="15"/>
      <c r="I404" s="14"/>
      <c r="J404" s="14"/>
      <c r="K404" s="14"/>
      <c r="L404" s="14"/>
      <c r="M404" s="14"/>
      <c r="N404" s="14"/>
      <c r="Q404" s="14"/>
      <c r="R404" s="14"/>
      <c r="S404" s="14"/>
      <c r="T404" s="14"/>
    </row>
    <row r="405" spans="1:20" x14ac:dyDescent="0.25">
      <c r="A405" s="14"/>
      <c r="B405" s="14"/>
      <c r="C405" s="14"/>
      <c r="D405" s="14"/>
      <c r="E405" s="14"/>
      <c r="F405" s="32"/>
      <c r="G405" s="14"/>
      <c r="H405" s="15"/>
      <c r="I405" s="14"/>
      <c r="J405" s="14"/>
      <c r="K405" s="14"/>
      <c r="L405" s="14"/>
      <c r="M405" s="14"/>
      <c r="N405" s="14"/>
      <c r="Q405" s="14"/>
      <c r="R405" s="14"/>
      <c r="S405" s="14"/>
      <c r="T405" s="14"/>
    </row>
    <row r="406" spans="1:20" x14ac:dyDescent="0.25">
      <c r="A406" s="14"/>
      <c r="B406" s="14"/>
      <c r="C406" s="14"/>
      <c r="D406" s="14"/>
      <c r="E406" s="15"/>
      <c r="F406" s="5"/>
      <c r="G406" s="5"/>
      <c r="H406" s="15"/>
      <c r="I406" s="14"/>
      <c r="J406" s="14"/>
      <c r="K406" s="14"/>
      <c r="L406" s="14"/>
      <c r="M406" s="14"/>
      <c r="N406" s="14"/>
      <c r="Q406" s="14"/>
      <c r="R406" s="14"/>
      <c r="S406" s="14"/>
      <c r="T406" s="14"/>
    </row>
    <row r="407" spans="1:20" x14ac:dyDescent="0.25">
      <c r="A407" s="14"/>
      <c r="B407" s="14"/>
      <c r="C407" s="14"/>
      <c r="D407" s="14"/>
      <c r="E407" s="14"/>
      <c r="F407" s="32"/>
      <c r="G407" s="14"/>
      <c r="H407" s="15"/>
      <c r="I407" s="14"/>
      <c r="J407" s="14"/>
      <c r="K407" s="14"/>
      <c r="L407" s="14"/>
      <c r="M407" s="14"/>
      <c r="N407" s="14"/>
      <c r="Q407" s="14"/>
      <c r="R407" s="14"/>
      <c r="S407" s="14"/>
      <c r="T407" s="14"/>
    </row>
    <row r="408" spans="1:20" x14ac:dyDescent="0.25">
      <c r="A408" s="14"/>
      <c r="B408" s="14"/>
      <c r="C408" s="14"/>
      <c r="D408" s="14"/>
      <c r="E408" s="14"/>
      <c r="F408" s="32"/>
      <c r="G408" s="14"/>
      <c r="H408" s="15"/>
      <c r="I408" s="14"/>
      <c r="J408" s="14"/>
      <c r="K408" s="14"/>
      <c r="L408" s="14"/>
      <c r="M408" s="14"/>
      <c r="N408" s="14"/>
      <c r="Q408" s="14"/>
      <c r="R408" s="14"/>
      <c r="S408" s="14"/>
      <c r="T408" s="14"/>
    </row>
    <row r="409" spans="1:20" x14ac:dyDescent="0.25">
      <c r="A409" s="14"/>
      <c r="B409" s="14"/>
      <c r="C409" s="14"/>
      <c r="D409" s="14"/>
      <c r="E409" s="15"/>
      <c r="F409" s="32"/>
      <c r="G409" s="5"/>
      <c r="H409" s="15"/>
      <c r="I409" s="14"/>
      <c r="J409" s="14"/>
      <c r="K409" s="14"/>
      <c r="L409" s="14"/>
      <c r="M409" s="14"/>
      <c r="N409" s="14"/>
      <c r="Q409" s="14"/>
      <c r="R409" s="14"/>
      <c r="S409" s="14"/>
      <c r="T409" s="14"/>
    </row>
  </sheetData>
  <autoFilter ref="A1:U392" xr:uid="{00000000-0009-0000-0000-000000000000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70"/>
  <sheetViews>
    <sheetView workbookViewId="0">
      <selection activeCell="C17" sqref="C17"/>
    </sheetView>
  </sheetViews>
  <sheetFormatPr defaultRowHeight="15" x14ac:dyDescent="0.25"/>
  <cols>
    <col min="4" max="4" width="51.28515625" bestFit="1" customWidth="1"/>
  </cols>
  <sheetData>
    <row r="1" spans="1:4" x14ac:dyDescent="0.25">
      <c r="A1" t="s">
        <v>674</v>
      </c>
      <c r="B1" t="s">
        <v>573</v>
      </c>
      <c r="C1" t="s">
        <v>576</v>
      </c>
      <c r="D1" t="s">
        <v>574</v>
      </c>
    </row>
    <row r="2" spans="1:4" x14ac:dyDescent="0.25">
      <c r="A2" t="s">
        <v>288</v>
      </c>
      <c r="B2">
        <v>2</v>
      </c>
      <c r="C2">
        <v>141</v>
      </c>
      <c r="D2" t="s">
        <v>618</v>
      </c>
    </row>
    <row r="3" spans="1:4" x14ac:dyDescent="0.25">
      <c r="A3" t="s">
        <v>289</v>
      </c>
      <c r="B3">
        <v>2</v>
      </c>
      <c r="C3">
        <v>180</v>
      </c>
      <c r="D3" t="s">
        <v>618</v>
      </c>
    </row>
    <row r="4" spans="1:4" x14ac:dyDescent="0.25">
      <c r="A4" t="s">
        <v>417</v>
      </c>
      <c r="B4">
        <v>1</v>
      </c>
      <c r="C4">
        <v>45</v>
      </c>
      <c r="D4" t="s">
        <v>618</v>
      </c>
    </row>
    <row r="5" spans="1:4" x14ac:dyDescent="0.25">
      <c r="A5" t="s">
        <v>418</v>
      </c>
      <c r="B5">
        <v>1</v>
      </c>
      <c r="C5">
        <v>45</v>
      </c>
      <c r="D5" t="s">
        <v>618</v>
      </c>
    </row>
    <row r="6" spans="1:4" x14ac:dyDescent="0.25">
      <c r="A6" t="s">
        <v>390</v>
      </c>
      <c r="B6">
        <v>0</v>
      </c>
      <c r="C6">
        <v>0</v>
      </c>
      <c r="D6" t="s">
        <v>780</v>
      </c>
    </row>
    <row r="7" spans="1:4" x14ac:dyDescent="0.25">
      <c r="A7" t="s">
        <v>290</v>
      </c>
      <c r="B7">
        <v>2</v>
      </c>
      <c r="C7">
        <v>405</v>
      </c>
      <c r="D7" t="s">
        <v>618</v>
      </c>
    </row>
    <row r="8" spans="1:4" x14ac:dyDescent="0.25">
      <c r="A8" t="s">
        <v>419</v>
      </c>
      <c r="B8">
        <v>1</v>
      </c>
      <c r="C8">
        <v>300</v>
      </c>
      <c r="D8" t="s">
        <v>618</v>
      </c>
    </row>
    <row r="9" spans="1:4" x14ac:dyDescent="0.25">
      <c r="A9" t="s">
        <v>420</v>
      </c>
      <c r="B9">
        <v>1</v>
      </c>
      <c r="C9">
        <v>300</v>
      </c>
      <c r="D9" t="s">
        <v>618</v>
      </c>
    </row>
    <row r="10" spans="1:4" x14ac:dyDescent="0.25">
      <c r="A10" t="s">
        <v>421</v>
      </c>
      <c r="B10">
        <v>1</v>
      </c>
      <c r="C10">
        <v>60</v>
      </c>
      <c r="D10" t="s">
        <v>618</v>
      </c>
    </row>
    <row r="11" spans="1:4" x14ac:dyDescent="0.25">
      <c r="A11" t="s">
        <v>422</v>
      </c>
      <c r="B11">
        <v>1</v>
      </c>
      <c r="C11">
        <v>60</v>
      </c>
      <c r="D11" t="s">
        <v>618</v>
      </c>
    </row>
    <row r="12" spans="1:4" x14ac:dyDescent="0.25">
      <c r="A12" t="s">
        <v>391</v>
      </c>
      <c r="B12">
        <v>0</v>
      </c>
      <c r="C12">
        <v>0</v>
      </c>
      <c r="D12" t="s">
        <v>780</v>
      </c>
    </row>
    <row r="13" spans="1:4" x14ac:dyDescent="0.25">
      <c r="A13" t="s">
        <v>392</v>
      </c>
      <c r="B13">
        <v>0</v>
      </c>
      <c r="C13">
        <v>0</v>
      </c>
      <c r="D13" t="s">
        <v>780</v>
      </c>
    </row>
    <row r="14" spans="1:4" x14ac:dyDescent="0.25">
      <c r="A14" t="s">
        <v>393</v>
      </c>
      <c r="B14">
        <v>0</v>
      </c>
      <c r="C14">
        <v>0</v>
      </c>
      <c r="D14" t="s">
        <v>780</v>
      </c>
    </row>
    <row r="15" spans="1:4" x14ac:dyDescent="0.25">
      <c r="A15" t="s">
        <v>423</v>
      </c>
      <c r="B15">
        <v>1</v>
      </c>
      <c r="C15">
        <v>240</v>
      </c>
      <c r="D15" t="s">
        <v>618</v>
      </c>
    </row>
    <row r="16" spans="1:4" x14ac:dyDescent="0.25">
      <c r="A16" t="s">
        <v>424</v>
      </c>
      <c r="B16">
        <v>1</v>
      </c>
      <c r="C16">
        <v>240</v>
      </c>
      <c r="D16" t="s">
        <v>618</v>
      </c>
    </row>
    <row r="17" spans="1:4" x14ac:dyDescent="0.25">
      <c r="A17" t="s">
        <v>291</v>
      </c>
      <c r="B17">
        <v>2</v>
      </c>
      <c r="C17">
        <v>345</v>
      </c>
      <c r="D17" t="s">
        <v>618</v>
      </c>
    </row>
    <row r="18" spans="1:4" x14ac:dyDescent="0.25">
      <c r="A18" t="s">
        <v>394</v>
      </c>
      <c r="B18">
        <v>0</v>
      </c>
      <c r="C18">
        <v>0</v>
      </c>
      <c r="D18" t="s">
        <v>780</v>
      </c>
    </row>
    <row r="19" spans="1:4" x14ac:dyDescent="0.25">
      <c r="A19" t="s">
        <v>425</v>
      </c>
      <c r="B19">
        <v>1</v>
      </c>
      <c r="C19">
        <v>266</v>
      </c>
      <c r="D19" t="s">
        <v>618</v>
      </c>
    </row>
    <row r="20" spans="1:4" x14ac:dyDescent="0.25">
      <c r="A20" t="s">
        <v>426</v>
      </c>
      <c r="B20">
        <v>1</v>
      </c>
      <c r="C20">
        <v>266</v>
      </c>
      <c r="D20" t="s">
        <v>618</v>
      </c>
    </row>
    <row r="21" spans="1:4" x14ac:dyDescent="0.25">
      <c r="A21" t="s">
        <v>395</v>
      </c>
      <c r="B21">
        <v>0</v>
      </c>
      <c r="C21">
        <v>0</v>
      </c>
      <c r="D21" t="s">
        <v>780</v>
      </c>
    </row>
    <row r="22" spans="1:4" x14ac:dyDescent="0.25">
      <c r="A22" t="s">
        <v>396</v>
      </c>
      <c r="B22">
        <v>0</v>
      </c>
      <c r="C22">
        <v>0</v>
      </c>
      <c r="D22" t="s">
        <v>780</v>
      </c>
    </row>
    <row r="23" spans="1:4" x14ac:dyDescent="0.25">
      <c r="A23" t="s">
        <v>292</v>
      </c>
      <c r="B23">
        <v>2</v>
      </c>
      <c r="C23">
        <v>285</v>
      </c>
      <c r="D23" t="s">
        <v>618</v>
      </c>
    </row>
    <row r="24" spans="1:4" x14ac:dyDescent="0.25">
      <c r="A24" t="s">
        <v>397</v>
      </c>
      <c r="B24">
        <v>0</v>
      </c>
      <c r="C24">
        <v>0</v>
      </c>
      <c r="D24" t="s">
        <v>780</v>
      </c>
    </row>
    <row r="25" spans="1:4" x14ac:dyDescent="0.25">
      <c r="A25" t="s">
        <v>293</v>
      </c>
      <c r="B25">
        <v>2</v>
      </c>
      <c r="C25">
        <v>183</v>
      </c>
      <c r="D25" t="s">
        <v>618</v>
      </c>
    </row>
    <row r="26" spans="1:4" x14ac:dyDescent="0.25">
      <c r="A26" t="s">
        <v>294</v>
      </c>
      <c r="B26">
        <v>2</v>
      </c>
      <c r="C26">
        <v>300</v>
      </c>
      <c r="D26" t="s">
        <v>618</v>
      </c>
    </row>
    <row r="27" spans="1:4" x14ac:dyDescent="0.25">
      <c r="A27" t="s">
        <v>295</v>
      </c>
      <c r="B27">
        <v>2</v>
      </c>
      <c r="C27">
        <v>263</v>
      </c>
      <c r="D27" t="s">
        <v>618</v>
      </c>
    </row>
    <row r="28" spans="1:4" x14ac:dyDescent="0.25">
      <c r="A28" t="s">
        <v>296</v>
      </c>
      <c r="B28">
        <v>2</v>
      </c>
      <c r="C28">
        <v>300</v>
      </c>
      <c r="D28" t="s">
        <v>618</v>
      </c>
    </row>
    <row r="29" spans="1:4" x14ac:dyDescent="0.25">
      <c r="A29" t="s">
        <v>297</v>
      </c>
      <c r="B29">
        <v>2</v>
      </c>
      <c r="C29">
        <v>276</v>
      </c>
      <c r="D29" t="s">
        <v>618</v>
      </c>
    </row>
    <row r="30" spans="1:4" x14ac:dyDescent="0.25">
      <c r="A30" t="s">
        <v>298</v>
      </c>
      <c r="B30">
        <v>2</v>
      </c>
      <c r="C30">
        <v>206</v>
      </c>
      <c r="D30" t="s">
        <v>618</v>
      </c>
    </row>
    <row r="31" spans="1:4" x14ac:dyDescent="0.25">
      <c r="A31" t="s">
        <v>299</v>
      </c>
      <c r="B31">
        <v>2</v>
      </c>
      <c r="C31">
        <v>270</v>
      </c>
      <c r="D31" t="s">
        <v>618</v>
      </c>
    </row>
    <row r="32" spans="1:4" x14ac:dyDescent="0.25">
      <c r="A32" t="s">
        <v>427</v>
      </c>
      <c r="B32">
        <v>1</v>
      </c>
      <c r="C32">
        <v>180</v>
      </c>
      <c r="D32" t="s">
        <v>618</v>
      </c>
    </row>
    <row r="33" spans="1:4" x14ac:dyDescent="0.25">
      <c r="A33" t="s">
        <v>428</v>
      </c>
      <c r="B33">
        <v>1</v>
      </c>
      <c r="C33">
        <v>180</v>
      </c>
      <c r="D33" t="s">
        <v>618</v>
      </c>
    </row>
    <row r="34" spans="1:4" x14ac:dyDescent="0.25">
      <c r="A34" t="s">
        <v>429</v>
      </c>
      <c r="B34">
        <v>1</v>
      </c>
      <c r="C34">
        <v>143</v>
      </c>
      <c r="D34" t="s">
        <v>618</v>
      </c>
    </row>
    <row r="35" spans="1:4" x14ac:dyDescent="0.25">
      <c r="A35" t="s">
        <v>430</v>
      </c>
      <c r="B35">
        <v>1</v>
      </c>
      <c r="C35">
        <v>143</v>
      </c>
      <c r="D35" t="s">
        <v>618</v>
      </c>
    </row>
    <row r="36" spans="1:4" x14ac:dyDescent="0.25">
      <c r="A36" t="s">
        <v>431</v>
      </c>
      <c r="B36">
        <v>0</v>
      </c>
      <c r="C36">
        <v>0</v>
      </c>
      <c r="D36" t="s">
        <v>780</v>
      </c>
    </row>
    <row r="37" spans="1:4" x14ac:dyDescent="0.25">
      <c r="A37" t="s">
        <v>432</v>
      </c>
      <c r="B37">
        <v>0</v>
      </c>
      <c r="C37">
        <v>0</v>
      </c>
      <c r="D37" t="s">
        <v>780</v>
      </c>
    </row>
    <row r="38" spans="1:4" x14ac:dyDescent="0.25">
      <c r="A38" t="s">
        <v>300</v>
      </c>
      <c r="B38">
        <v>2</v>
      </c>
      <c r="C38">
        <v>76</v>
      </c>
      <c r="D38" t="s">
        <v>618</v>
      </c>
    </row>
    <row r="39" spans="1:4" x14ac:dyDescent="0.25">
      <c r="A39" t="s">
        <v>433</v>
      </c>
      <c r="B39">
        <v>1</v>
      </c>
      <c r="C39">
        <v>270</v>
      </c>
      <c r="D39" t="s">
        <v>618</v>
      </c>
    </row>
    <row r="40" spans="1:4" x14ac:dyDescent="0.25">
      <c r="A40" t="s">
        <v>434</v>
      </c>
      <c r="B40">
        <v>1</v>
      </c>
      <c r="C40">
        <v>270</v>
      </c>
      <c r="D40" t="s">
        <v>618</v>
      </c>
    </row>
    <row r="41" spans="1:4" x14ac:dyDescent="0.25">
      <c r="A41" t="s">
        <v>435</v>
      </c>
      <c r="B41">
        <v>0</v>
      </c>
      <c r="C41">
        <v>0</v>
      </c>
      <c r="D41" t="s">
        <v>780</v>
      </c>
    </row>
    <row r="42" spans="1:4" x14ac:dyDescent="0.25">
      <c r="A42" t="s">
        <v>436</v>
      </c>
      <c r="B42">
        <v>0</v>
      </c>
      <c r="C42">
        <v>0</v>
      </c>
      <c r="D42" t="s">
        <v>780</v>
      </c>
    </row>
    <row r="43" spans="1:4" x14ac:dyDescent="0.25">
      <c r="A43" t="s">
        <v>398</v>
      </c>
      <c r="B43">
        <v>0</v>
      </c>
      <c r="C43">
        <v>0</v>
      </c>
      <c r="D43" t="s">
        <v>780</v>
      </c>
    </row>
    <row r="44" spans="1:4" x14ac:dyDescent="0.25">
      <c r="A44" t="s">
        <v>437</v>
      </c>
      <c r="B44">
        <v>1</v>
      </c>
      <c r="C44">
        <v>300</v>
      </c>
      <c r="D44" t="s">
        <v>618</v>
      </c>
    </row>
    <row r="45" spans="1:4" x14ac:dyDescent="0.25">
      <c r="A45" t="s">
        <v>438</v>
      </c>
      <c r="B45">
        <v>1</v>
      </c>
      <c r="C45">
        <v>300</v>
      </c>
      <c r="D45" t="s">
        <v>618</v>
      </c>
    </row>
    <row r="46" spans="1:4" x14ac:dyDescent="0.25">
      <c r="A46" t="s">
        <v>301</v>
      </c>
      <c r="B46">
        <v>2</v>
      </c>
      <c r="C46">
        <v>312</v>
      </c>
      <c r="D46" t="s">
        <v>618</v>
      </c>
    </row>
    <row r="47" spans="1:4" x14ac:dyDescent="0.25">
      <c r="A47" t="s">
        <v>439</v>
      </c>
      <c r="B47">
        <v>0</v>
      </c>
      <c r="C47">
        <v>0</v>
      </c>
      <c r="D47" t="s">
        <v>780</v>
      </c>
    </row>
    <row r="48" spans="1:4" x14ac:dyDescent="0.25">
      <c r="A48" t="s">
        <v>440</v>
      </c>
      <c r="B48">
        <v>0</v>
      </c>
      <c r="C48">
        <v>0</v>
      </c>
      <c r="D48" t="s">
        <v>780</v>
      </c>
    </row>
    <row r="49" spans="1:4" x14ac:dyDescent="0.25">
      <c r="A49" t="s">
        <v>441</v>
      </c>
      <c r="B49">
        <v>1</v>
      </c>
      <c r="C49">
        <v>127</v>
      </c>
      <c r="D49" t="s">
        <v>618</v>
      </c>
    </row>
    <row r="50" spans="1:4" x14ac:dyDescent="0.25">
      <c r="A50" t="s">
        <v>442</v>
      </c>
      <c r="B50">
        <v>1</v>
      </c>
      <c r="C50">
        <v>127</v>
      </c>
      <c r="D50" t="s">
        <v>618</v>
      </c>
    </row>
    <row r="51" spans="1:4" x14ac:dyDescent="0.25">
      <c r="A51" t="s">
        <v>302</v>
      </c>
      <c r="B51">
        <v>2</v>
      </c>
      <c r="C51">
        <v>396</v>
      </c>
      <c r="D51" t="s">
        <v>618</v>
      </c>
    </row>
    <row r="52" spans="1:4" x14ac:dyDescent="0.25">
      <c r="A52" t="s">
        <v>303</v>
      </c>
      <c r="B52">
        <v>2</v>
      </c>
      <c r="C52">
        <v>330</v>
      </c>
      <c r="D52" t="s">
        <v>618</v>
      </c>
    </row>
    <row r="53" spans="1:4" x14ac:dyDescent="0.25">
      <c r="A53" t="s">
        <v>304</v>
      </c>
      <c r="B53">
        <v>2</v>
      </c>
      <c r="C53">
        <v>236</v>
      </c>
      <c r="D53" t="s">
        <v>618</v>
      </c>
    </row>
    <row r="54" spans="1:4" x14ac:dyDescent="0.25">
      <c r="A54" t="s">
        <v>305</v>
      </c>
      <c r="B54">
        <v>2</v>
      </c>
      <c r="C54">
        <v>380</v>
      </c>
      <c r="D54" t="s">
        <v>618</v>
      </c>
    </row>
    <row r="55" spans="1:4" x14ac:dyDescent="0.25">
      <c r="A55" t="s">
        <v>443</v>
      </c>
      <c r="B55">
        <v>1</v>
      </c>
      <c r="C55">
        <v>186</v>
      </c>
      <c r="D55" t="s">
        <v>618</v>
      </c>
    </row>
    <row r="56" spans="1:4" x14ac:dyDescent="0.25">
      <c r="A56" t="s">
        <v>444</v>
      </c>
      <c r="B56">
        <v>1</v>
      </c>
      <c r="C56">
        <v>186</v>
      </c>
      <c r="D56" t="s">
        <v>618</v>
      </c>
    </row>
    <row r="57" spans="1:4" x14ac:dyDescent="0.25">
      <c r="A57" t="s">
        <v>399</v>
      </c>
      <c r="B57">
        <v>0</v>
      </c>
      <c r="C57">
        <v>0</v>
      </c>
      <c r="D57" t="s">
        <v>780</v>
      </c>
    </row>
    <row r="58" spans="1:4" x14ac:dyDescent="0.25">
      <c r="A58" t="s">
        <v>306</v>
      </c>
      <c r="B58">
        <v>2</v>
      </c>
      <c r="C58">
        <v>441</v>
      </c>
      <c r="D58" t="s">
        <v>618</v>
      </c>
    </row>
    <row r="59" spans="1:4" x14ac:dyDescent="0.25">
      <c r="A59" t="s">
        <v>307</v>
      </c>
      <c r="B59">
        <v>2</v>
      </c>
      <c r="C59">
        <v>203</v>
      </c>
      <c r="D59" t="s">
        <v>618</v>
      </c>
    </row>
    <row r="60" spans="1:4" x14ac:dyDescent="0.25">
      <c r="A60" t="s">
        <v>308</v>
      </c>
      <c r="B60">
        <v>2</v>
      </c>
      <c r="C60">
        <v>223</v>
      </c>
      <c r="D60" t="s">
        <v>618</v>
      </c>
    </row>
    <row r="61" spans="1:4" x14ac:dyDescent="0.25">
      <c r="A61" t="s">
        <v>309</v>
      </c>
      <c r="B61">
        <v>2</v>
      </c>
      <c r="C61">
        <v>200</v>
      </c>
      <c r="D61" t="s">
        <v>618</v>
      </c>
    </row>
    <row r="62" spans="1:4" x14ac:dyDescent="0.25">
      <c r="A62" t="s">
        <v>400</v>
      </c>
      <c r="B62">
        <v>0</v>
      </c>
      <c r="C62">
        <v>0</v>
      </c>
      <c r="D62" t="s">
        <v>780</v>
      </c>
    </row>
    <row r="63" spans="1:4" x14ac:dyDescent="0.25">
      <c r="A63" t="s">
        <v>310</v>
      </c>
      <c r="B63">
        <v>2</v>
      </c>
      <c r="C63">
        <v>300</v>
      </c>
      <c r="D63" t="s">
        <v>618</v>
      </c>
    </row>
    <row r="64" spans="1:4" x14ac:dyDescent="0.25">
      <c r="A64" t="s">
        <v>311</v>
      </c>
      <c r="B64">
        <v>1</v>
      </c>
      <c r="C64">
        <v>480</v>
      </c>
      <c r="D64" t="s">
        <v>618</v>
      </c>
    </row>
    <row r="65" spans="1:4" x14ac:dyDescent="0.25">
      <c r="A65" t="s">
        <v>445</v>
      </c>
      <c r="B65">
        <v>1</v>
      </c>
      <c r="C65">
        <v>450</v>
      </c>
      <c r="D65" t="s">
        <v>618</v>
      </c>
    </row>
    <row r="66" spans="1:4" x14ac:dyDescent="0.25">
      <c r="A66" t="s">
        <v>446</v>
      </c>
      <c r="B66">
        <v>1</v>
      </c>
      <c r="C66">
        <v>450</v>
      </c>
      <c r="D66" t="s">
        <v>618</v>
      </c>
    </row>
    <row r="67" spans="1:4" x14ac:dyDescent="0.25">
      <c r="A67" t="s">
        <v>312</v>
      </c>
      <c r="B67">
        <v>2</v>
      </c>
      <c r="C67">
        <v>102</v>
      </c>
      <c r="D67" t="s">
        <v>618</v>
      </c>
    </row>
    <row r="68" spans="1:4" x14ac:dyDescent="0.25">
      <c r="A68" t="s">
        <v>313</v>
      </c>
      <c r="B68">
        <v>2</v>
      </c>
      <c r="C68">
        <v>173</v>
      </c>
      <c r="D68" t="s">
        <v>618</v>
      </c>
    </row>
    <row r="69" spans="1:4" x14ac:dyDescent="0.25">
      <c r="A69" t="s">
        <v>401</v>
      </c>
      <c r="B69">
        <v>0</v>
      </c>
      <c r="C69">
        <v>0</v>
      </c>
      <c r="D69" t="s">
        <v>780</v>
      </c>
    </row>
    <row r="70" spans="1:4" x14ac:dyDescent="0.25">
      <c r="A70" t="s">
        <v>447</v>
      </c>
      <c r="B70">
        <v>1</v>
      </c>
      <c r="C70">
        <v>420</v>
      </c>
      <c r="D70" t="s">
        <v>618</v>
      </c>
    </row>
    <row r="71" spans="1:4" x14ac:dyDescent="0.25">
      <c r="A71" t="s">
        <v>448</v>
      </c>
      <c r="B71">
        <v>1</v>
      </c>
      <c r="C71">
        <v>420</v>
      </c>
      <c r="D71" t="s">
        <v>618</v>
      </c>
    </row>
    <row r="72" spans="1:4" x14ac:dyDescent="0.25">
      <c r="A72" t="s">
        <v>449</v>
      </c>
      <c r="B72">
        <v>1</v>
      </c>
      <c r="C72">
        <v>248</v>
      </c>
      <c r="D72" t="s">
        <v>618</v>
      </c>
    </row>
    <row r="73" spans="1:4" x14ac:dyDescent="0.25">
      <c r="A73" t="s">
        <v>450</v>
      </c>
      <c r="B73">
        <v>1</v>
      </c>
      <c r="C73">
        <v>248</v>
      </c>
      <c r="D73" t="s">
        <v>618</v>
      </c>
    </row>
    <row r="74" spans="1:4" x14ac:dyDescent="0.25">
      <c r="A74" t="s">
        <v>314</v>
      </c>
      <c r="B74">
        <v>2</v>
      </c>
      <c r="C74">
        <v>270</v>
      </c>
      <c r="D74" t="s">
        <v>618</v>
      </c>
    </row>
    <row r="75" spans="1:4" x14ac:dyDescent="0.25">
      <c r="A75" t="s">
        <v>451</v>
      </c>
      <c r="B75">
        <v>1</v>
      </c>
      <c r="C75">
        <v>206</v>
      </c>
      <c r="D75" t="s">
        <v>618</v>
      </c>
    </row>
    <row r="76" spans="1:4" x14ac:dyDescent="0.25">
      <c r="A76" t="s">
        <v>452</v>
      </c>
      <c r="B76">
        <v>1</v>
      </c>
      <c r="C76">
        <v>206</v>
      </c>
      <c r="D76" t="s">
        <v>618</v>
      </c>
    </row>
    <row r="77" spans="1:4" x14ac:dyDescent="0.25">
      <c r="A77" t="s">
        <v>453</v>
      </c>
      <c r="B77">
        <v>0</v>
      </c>
      <c r="C77">
        <v>0</v>
      </c>
      <c r="D77" t="s">
        <v>780</v>
      </c>
    </row>
    <row r="78" spans="1:4" x14ac:dyDescent="0.25">
      <c r="A78" t="s">
        <v>454</v>
      </c>
      <c r="B78">
        <v>0</v>
      </c>
      <c r="C78">
        <v>0</v>
      </c>
      <c r="D78" t="s">
        <v>780</v>
      </c>
    </row>
    <row r="79" spans="1:4" x14ac:dyDescent="0.25">
      <c r="A79" t="s">
        <v>315</v>
      </c>
      <c r="B79">
        <v>2</v>
      </c>
      <c r="C79">
        <v>294</v>
      </c>
      <c r="D79" t="s">
        <v>618</v>
      </c>
    </row>
    <row r="80" spans="1:4" x14ac:dyDescent="0.25">
      <c r="A80" t="s">
        <v>402</v>
      </c>
      <c r="B80">
        <v>0</v>
      </c>
      <c r="C80">
        <v>0</v>
      </c>
      <c r="D80" t="s">
        <v>780</v>
      </c>
    </row>
    <row r="81" spans="1:4" x14ac:dyDescent="0.25">
      <c r="A81" t="s">
        <v>316</v>
      </c>
      <c r="B81">
        <v>2</v>
      </c>
      <c r="C81">
        <v>192</v>
      </c>
      <c r="D81" t="s">
        <v>618</v>
      </c>
    </row>
    <row r="82" spans="1:4" x14ac:dyDescent="0.25">
      <c r="A82" t="s">
        <v>455</v>
      </c>
      <c r="B82">
        <v>0</v>
      </c>
      <c r="C82">
        <v>0</v>
      </c>
      <c r="D82" t="s">
        <v>780</v>
      </c>
    </row>
    <row r="83" spans="1:4" x14ac:dyDescent="0.25">
      <c r="A83" t="s">
        <v>456</v>
      </c>
      <c r="B83">
        <v>0</v>
      </c>
      <c r="C83">
        <v>0</v>
      </c>
      <c r="D83" t="s">
        <v>780</v>
      </c>
    </row>
    <row r="84" spans="1:4" x14ac:dyDescent="0.25">
      <c r="A84" t="s">
        <v>457</v>
      </c>
      <c r="B84">
        <v>0</v>
      </c>
      <c r="C84">
        <v>0</v>
      </c>
      <c r="D84" t="s">
        <v>780</v>
      </c>
    </row>
    <row r="85" spans="1:4" x14ac:dyDescent="0.25">
      <c r="A85" t="s">
        <v>458</v>
      </c>
      <c r="B85">
        <v>0</v>
      </c>
      <c r="C85">
        <v>0</v>
      </c>
      <c r="D85" t="s">
        <v>780</v>
      </c>
    </row>
    <row r="86" spans="1:4" x14ac:dyDescent="0.25">
      <c r="A86" t="s">
        <v>459</v>
      </c>
      <c r="B86">
        <v>0</v>
      </c>
      <c r="C86">
        <v>0</v>
      </c>
      <c r="D86" t="s">
        <v>780</v>
      </c>
    </row>
    <row r="87" spans="1:4" x14ac:dyDescent="0.25">
      <c r="A87" t="s">
        <v>460</v>
      </c>
      <c r="B87">
        <v>0</v>
      </c>
      <c r="C87">
        <v>0</v>
      </c>
      <c r="D87" t="s">
        <v>780</v>
      </c>
    </row>
    <row r="88" spans="1:4" x14ac:dyDescent="0.25">
      <c r="A88" t="s">
        <v>461</v>
      </c>
      <c r="B88">
        <v>1</v>
      </c>
      <c r="C88">
        <v>45</v>
      </c>
      <c r="D88" t="s">
        <v>618</v>
      </c>
    </row>
    <row r="89" spans="1:4" x14ac:dyDescent="0.25">
      <c r="A89" t="s">
        <v>462</v>
      </c>
      <c r="B89">
        <v>1</v>
      </c>
      <c r="C89">
        <v>45</v>
      </c>
      <c r="D89" t="s">
        <v>618</v>
      </c>
    </row>
    <row r="90" spans="1:4" x14ac:dyDescent="0.25">
      <c r="A90" t="s">
        <v>463</v>
      </c>
      <c r="B90">
        <v>0</v>
      </c>
      <c r="C90">
        <v>0</v>
      </c>
      <c r="D90" t="s">
        <v>780</v>
      </c>
    </row>
    <row r="91" spans="1:4" x14ac:dyDescent="0.25">
      <c r="A91" t="s">
        <v>464</v>
      </c>
      <c r="B91">
        <v>0</v>
      </c>
      <c r="C91">
        <v>0</v>
      </c>
      <c r="D91" t="s">
        <v>780</v>
      </c>
    </row>
    <row r="92" spans="1:4" x14ac:dyDescent="0.25">
      <c r="A92" t="s">
        <v>465</v>
      </c>
      <c r="B92">
        <v>0</v>
      </c>
      <c r="C92">
        <v>0</v>
      </c>
      <c r="D92" t="s">
        <v>780</v>
      </c>
    </row>
    <row r="93" spans="1:4" x14ac:dyDescent="0.25">
      <c r="A93" t="s">
        <v>466</v>
      </c>
      <c r="B93">
        <v>0</v>
      </c>
      <c r="C93">
        <v>0</v>
      </c>
      <c r="D93" t="s">
        <v>780</v>
      </c>
    </row>
    <row r="94" spans="1:4" x14ac:dyDescent="0.25">
      <c r="A94" t="s">
        <v>467</v>
      </c>
      <c r="B94">
        <v>0</v>
      </c>
      <c r="C94">
        <v>0</v>
      </c>
      <c r="D94" t="s">
        <v>780</v>
      </c>
    </row>
    <row r="95" spans="1:4" x14ac:dyDescent="0.25">
      <c r="A95" t="s">
        <v>468</v>
      </c>
      <c r="B95">
        <v>0</v>
      </c>
      <c r="C95">
        <v>0</v>
      </c>
      <c r="D95" t="s">
        <v>780</v>
      </c>
    </row>
    <row r="96" spans="1:4" x14ac:dyDescent="0.25">
      <c r="A96" t="s">
        <v>413</v>
      </c>
      <c r="B96">
        <v>0</v>
      </c>
      <c r="C96">
        <v>0</v>
      </c>
      <c r="D96" t="s">
        <v>780</v>
      </c>
    </row>
    <row r="97" spans="1:4" x14ac:dyDescent="0.25">
      <c r="A97" t="s">
        <v>403</v>
      </c>
      <c r="B97">
        <v>0</v>
      </c>
      <c r="C97">
        <v>0</v>
      </c>
      <c r="D97" t="s">
        <v>780</v>
      </c>
    </row>
    <row r="98" spans="1:4" x14ac:dyDescent="0.25">
      <c r="A98" t="s">
        <v>404</v>
      </c>
      <c r="B98">
        <v>0</v>
      </c>
      <c r="C98">
        <v>0</v>
      </c>
      <c r="D98" t="s">
        <v>780</v>
      </c>
    </row>
    <row r="99" spans="1:4" x14ac:dyDescent="0.25">
      <c r="A99" t="s">
        <v>405</v>
      </c>
      <c r="B99">
        <v>0</v>
      </c>
      <c r="C99">
        <v>0</v>
      </c>
      <c r="D99" t="s">
        <v>780</v>
      </c>
    </row>
    <row r="100" spans="1:4" x14ac:dyDescent="0.25">
      <c r="A100" t="s">
        <v>469</v>
      </c>
      <c r="B100">
        <v>1</v>
      </c>
      <c r="C100">
        <v>0</v>
      </c>
      <c r="D100" t="s">
        <v>780</v>
      </c>
    </row>
    <row r="101" spans="1:4" x14ac:dyDescent="0.25">
      <c r="A101" t="s">
        <v>470</v>
      </c>
      <c r="B101">
        <v>1</v>
      </c>
      <c r="C101">
        <v>0</v>
      </c>
      <c r="D101" t="s">
        <v>780</v>
      </c>
    </row>
    <row r="102" spans="1:4" x14ac:dyDescent="0.25">
      <c r="A102" t="s">
        <v>380</v>
      </c>
      <c r="B102">
        <v>1</v>
      </c>
      <c r="C102">
        <v>200</v>
      </c>
      <c r="D102" t="s">
        <v>618</v>
      </c>
    </row>
    <row r="103" spans="1:4" x14ac:dyDescent="0.25">
      <c r="A103" t="s">
        <v>381</v>
      </c>
      <c r="B103">
        <v>1</v>
      </c>
      <c r="C103">
        <v>200</v>
      </c>
      <c r="D103" t="s">
        <v>618</v>
      </c>
    </row>
    <row r="104" spans="1:4" x14ac:dyDescent="0.25">
      <c r="A104" t="s">
        <v>406</v>
      </c>
      <c r="B104">
        <v>0</v>
      </c>
      <c r="C104">
        <v>90</v>
      </c>
      <c r="D104" t="s">
        <v>613</v>
      </c>
    </row>
    <row r="105" spans="1:4" x14ac:dyDescent="0.25">
      <c r="A105" t="s">
        <v>407</v>
      </c>
      <c r="B105">
        <v>0</v>
      </c>
      <c r="C105">
        <v>90</v>
      </c>
      <c r="D105" t="s">
        <v>613</v>
      </c>
    </row>
    <row r="106" spans="1:4" x14ac:dyDescent="0.25">
      <c r="A106" t="s">
        <v>408</v>
      </c>
      <c r="B106">
        <v>0</v>
      </c>
      <c r="C106">
        <v>90</v>
      </c>
      <c r="D106" t="s">
        <v>613</v>
      </c>
    </row>
    <row r="107" spans="1:4" x14ac:dyDescent="0.25">
      <c r="A107" t="s">
        <v>471</v>
      </c>
      <c r="B107">
        <v>1</v>
      </c>
      <c r="C107">
        <v>180</v>
      </c>
    </row>
    <row r="108" spans="1:4" x14ac:dyDescent="0.25">
      <c r="A108" t="s">
        <v>472</v>
      </c>
      <c r="B108">
        <v>1</v>
      </c>
      <c r="C108">
        <v>180</v>
      </c>
    </row>
    <row r="109" spans="1:4" x14ac:dyDescent="0.25">
      <c r="A109" t="s">
        <v>473</v>
      </c>
      <c r="B109">
        <v>1</v>
      </c>
      <c r="C109">
        <v>180</v>
      </c>
    </row>
    <row r="110" spans="1:4" x14ac:dyDescent="0.25">
      <c r="A110" t="s">
        <v>474</v>
      </c>
      <c r="B110">
        <v>1</v>
      </c>
      <c r="C110">
        <v>180</v>
      </c>
    </row>
    <row r="111" spans="1:4" x14ac:dyDescent="0.25">
      <c r="A111" t="s">
        <v>475</v>
      </c>
      <c r="B111">
        <v>1</v>
      </c>
      <c r="C111">
        <v>180</v>
      </c>
    </row>
    <row r="112" spans="1:4" x14ac:dyDescent="0.25">
      <c r="A112" t="s">
        <v>476</v>
      </c>
      <c r="B112">
        <v>1</v>
      </c>
      <c r="C112">
        <v>180</v>
      </c>
    </row>
    <row r="113" spans="1:4" x14ac:dyDescent="0.25">
      <c r="A113" t="s">
        <v>477</v>
      </c>
      <c r="B113">
        <v>1</v>
      </c>
      <c r="C113">
        <v>180</v>
      </c>
    </row>
    <row r="114" spans="1:4" x14ac:dyDescent="0.25">
      <c r="A114" t="s">
        <v>478</v>
      </c>
      <c r="B114">
        <v>1</v>
      </c>
      <c r="C114">
        <v>180</v>
      </c>
    </row>
    <row r="115" spans="1:4" x14ac:dyDescent="0.25">
      <c r="A115" t="s">
        <v>479</v>
      </c>
      <c r="B115">
        <v>1</v>
      </c>
      <c r="C115">
        <v>90</v>
      </c>
    </row>
    <row r="116" spans="1:4" x14ac:dyDescent="0.25">
      <c r="A116" t="s">
        <v>480</v>
      </c>
      <c r="B116">
        <v>1</v>
      </c>
      <c r="C116">
        <v>90</v>
      </c>
    </row>
    <row r="117" spans="1:4" x14ac:dyDescent="0.25">
      <c r="A117" t="s">
        <v>481</v>
      </c>
      <c r="B117">
        <v>1</v>
      </c>
      <c r="C117">
        <v>180</v>
      </c>
    </row>
    <row r="118" spans="1:4" x14ac:dyDescent="0.25">
      <c r="A118" t="s">
        <v>482</v>
      </c>
      <c r="B118">
        <v>1</v>
      </c>
      <c r="C118">
        <v>180</v>
      </c>
    </row>
    <row r="119" spans="1:4" x14ac:dyDescent="0.25">
      <c r="A119" t="s">
        <v>483</v>
      </c>
      <c r="B119">
        <v>1</v>
      </c>
      <c r="C119">
        <v>180</v>
      </c>
    </row>
    <row r="120" spans="1:4" x14ac:dyDescent="0.25">
      <c r="A120" t="s">
        <v>484</v>
      </c>
      <c r="B120">
        <v>1</v>
      </c>
      <c r="C120">
        <v>180</v>
      </c>
    </row>
    <row r="121" spans="1:4" x14ac:dyDescent="0.25">
      <c r="A121" t="s">
        <v>485</v>
      </c>
      <c r="B121">
        <v>1</v>
      </c>
      <c r="C121">
        <v>180</v>
      </c>
    </row>
    <row r="122" spans="1:4" x14ac:dyDescent="0.25">
      <c r="A122" t="s">
        <v>486</v>
      </c>
      <c r="B122">
        <v>1</v>
      </c>
      <c r="C122">
        <v>180</v>
      </c>
    </row>
    <row r="123" spans="1:4" x14ac:dyDescent="0.25">
      <c r="A123" t="s">
        <v>487</v>
      </c>
      <c r="B123">
        <v>1</v>
      </c>
      <c r="C123">
        <v>180</v>
      </c>
    </row>
    <row r="124" spans="1:4" x14ac:dyDescent="0.25">
      <c r="A124" t="s">
        <v>488</v>
      </c>
      <c r="B124">
        <v>1</v>
      </c>
      <c r="C124">
        <v>180</v>
      </c>
    </row>
    <row r="125" spans="1:4" x14ac:dyDescent="0.25">
      <c r="A125" t="s">
        <v>372</v>
      </c>
      <c r="B125">
        <v>1</v>
      </c>
      <c r="C125">
        <v>480</v>
      </c>
    </row>
    <row r="126" spans="1:4" x14ac:dyDescent="0.25">
      <c r="A126" t="s">
        <v>373</v>
      </c>
      <c r="B126">
        <v>1</v>
      </c>
      <c r="C126">
        <v>480</v>
      </c>
      <c r="D126" t="s">
        <v>618</v>
      </c>
    </row>
    <row r="127" spans="1:4" x14ac:dyDescent="0.25">
      <c r="A127" t="s">
        <v>374</v>
      </c>
      <c r="B127">
        <v>1</v>
      </c>
      <c r="C127">
        <v>240</v>
      </c>
      <c r="D127" t="s">
        <v>618</v>
      </c>
    </row>
    <row r="128" spans="1:4" x14ac:dyDescent="0.25">
      <c r="A128" t="s">
        <v>375</v>
      </c>
      <c r="B128">
        <v>0</v>
      </c>
      <c r="C128">
        <v>540</v>
      </c>
      <c r="D128" t="s">
        <v>739</v>
      </c>
    </row>
    <row r="129" spans="1:4" x14ac:dyDescent="0.25">
      <c r="A129" t="s">
        <v>371</v>
      </c>
      <c r="B129">
        <v>1</v>
      </c>
      <c r="C129">
        <v>480</v>
      </c>
      <c r="D129" t="s">
        <v>618</v>
      </c>
    </row>
    <row r="130" spans="1:4" x14ac:dyDescent="0.25">
      <c r="A130" t="s">
        <v>376</v>
      </c>
      <c r="B130">
        <v>1</v>
      </c>
      <c r="C130">
        <v>240</v>
      </c>
      <c r="D130" t="s">
        <v>618</v>
      </c>
    </row>
    <row r="131" spans="1:4" x14ac:dyDescent="0.25">
      <c r="A131" t="s">
        <v>377</v>
      </c>
      <c r="B131">
        <v>1</v>
      </c>
      <c r="C131">
        <v>240</v>
      </c>
      <c r="D131" t="s">
        <v>618</v>
      </c>
    </row>
    <row r="132" spans="1:4" x14ac:dyDescent="0.25">
      <c r="A132" t="s">
        <v>378</v>
      </c>
      <c r="B132">
        <v>1</v>
      </c>
      <c r="C132">
        <v>390</v>
      </c>
      <c r="D132" t="s">
        <v>618</v>
      </c>
    </row>
    <row r="133" spans="1:4" x14ac:dyDescent="0.25">
      <c r="A133" t="s">
        <v>379</v>
      </c>
      <c r="B133">
        <v>1</v>
      </c>
      <c r="C133">
        <v>320</v>
      </c>
      <c r="D133" t="s">
        <v>618</v>
      </c>
    </row>
    <row r="134" spans="1:4" x14ac:dyDescent="0.25">
      <c r="A134" t="s">
        <v>409</v>
      </c>
      <c r="B134">
        <v>0</v>
      </c>
      <c r="C134">
        <v>120</v>
      </c>
      <c r="D134" t="s">
        <v>739</v>
      </c>
    </row>
    <row r="135" spans="1:4" x14ac:dyDescent="0.25">
      <c r="A135" t="s">
        <v>410</v>
      </c>
      <c r="B135">
        <v>0</v>
      </c>
      <c r="C135">
        <v>120</v>
      </c>
      <c r="D135" t="s">
        <v>739</v>
      </c>
    </row>
    <row r="136" spans="1:4" x14ac:dyDescent="0.25">
      <c r="A136" t="s">
        <v>489</v>
      </c>
      <c r="B136">
        <v>1</v>
      </c>
      <c r="C136">
        <v>60</v>
      </c>
      <c r="D136" t="s">
        <v>618</v>
      </c>
    </row>
    <row r="137" spans="1:4" x14ac:dyDescent="0.25">
      <c r="A137" t="s">
        <v>490</v>
      </c>
      <c r="B137">
        <v>1</v>
      </c>
      <c r="C137">
        <v>60</v>
      </c>
      <c r="D137" t="s">
        <v>618</v>
      </c>
    </row>
    <row r="138" spans="1:4" x14ac:dyDescent="0.25">
      <c r="A138" t="s">
        <v>491</v>
      </c>
      <c r="B138">
        <v>1</v>
      </c>
      <c r="C138">
        <v>60</v>
      </c>
      <c r="D138" t="s">
        <v>618</v>
      </c>
    </row>
    <row r="139" spans="1:4" x14ac:dyDescent="0.25">
      <c r="A139" t="s">
        <v>492</v>
      </c>
      <c r="B139">
        <v>1</v>
      </c>
      <c r="C139">
        <v>60</v>
      </c>
      <c r="D139" t="s">
        <v>618</v>
      </c>
    </row>
    <row r="140" spans="1:4" x14ac:dyDescent="0.25">
      <c r="A140" t="s">
        <v>493</v>
      </c>
      <c r="B140">
        <v>1</v>
      </c>
      <c r="C140">
        <v>60</v>
      </c>
      <c r="D140" t="s">
        <v>618</v>
      </c>
    </row>
    <row r="141" spans="1:4" x14ac:dyDescent="0.25">
      <c r="A141" t="s">
        <v>494</v>
      </c>
      <c r="B141">
        <v>1</v>
      </c>
      <c r="C141">
        <v>60</v>
      </c>
      <c r="D141" t="s">
        <v>618</v>
      </c>
    </row>
    <row r="142" spans="1:4" x14ac:dyDescent="0.25">
      <c r="A142" t="s">
        <v>495</v>
      </c>
      <c r="B142">
        <v>1</v>
      </c>
      <c r="C142">
        <v>30</v>
      </c>
      <c r="D142" t="s">
        <v>618</v>
      </c>
    </row>
    <row r="143" spans="1:4" x14ac:dyDescent="0.25">
      <c r="A143" t="s">
        <v>496</v>
      </c>
      <c r="B143">
        <v>1</v>
      </c>
      <c r="C143">
        <v>30</v>
      </c>
      <c r="D143" t="s">
        <v>618</v>
      </c>
    </row>
    <row r="144" spans="1:4" x14ac:dyDescent="0.25">
      <c r="A144" t="s">
        <v>497</v>
      </c>
      <c r="B144">
        <v>1</v>
      </c>
      <c r="C144">
        <v>120</v>
      </c>
      <c r="D144" t="s">
        <v>618</v>
      </c>
    </row>
    <row r="145" spans="1:4" x14ac:dyDescent="0.25">
      <c r="A145" t="s">
        <v>498</v>
      </c>
      <c r="B145">
        <v>1</v>
      </c>
      <c r="C145">
        <v>90</v>
      </c>
      <c r="D145" t="s">
        <v>618</v>
      </c>
    </row>
    <row r="146" spans="1:4" x14ac:dyDescent="0.25">
      <c r="A146" t="s">
        <v>499</v>
      </c>
      <c r="B146">
        <v>1</v>
      </c>
      <c r="C146">
        <v>120</v>
      </c>
      <c r="D146" t="s">
        <v>618</v>
      </c>
    </row>
    <row r="147" spans="1:4" x14ac:dyDescent="0.25">
      <c r="A147" t="s">
        <v>500</v>
      </c>
      <c r="B147">
        <v>1</v>
      </c>
      <c r="C147">
        <v>90</v>
      </c>
      <c r="D147" t="s">
        <v>618</v>
      </c>
    </row>
    <row r="148" spans="1:4" x14ac:dyDescent="0.25">
      <c r="A148" t="s">
        <v>501</v>
      </c>
      <c r="B148">
        <v>1</v>
      </c>
      <c r="C148">
        <v>120</v>
      </c>
      <c r="D148" t="s">
        <v>618</v>
      </c>
    </row>
    <row r="149" spans="1:4" x14ac:dyDescent="0.25">
      <c r="A149" t="s">
        <v>502</v>
      </c>
      <c r="B149">
        <v>1</v>
      </c>
      <c r="C149">
        <v>90</v>
      </c>
      <c r="D149" t="s">
        <v>618</v>
      </c>
    </row>
    <row r="150" spans="1:4" x14ac:dyDescent="0.25">
      <c r="A150" t="s">
        <v>503</v>
      </c>
      <c r="B150">
        <v>1</v>
      </c>
      <c r="C150">
        <v>180</v>
      </c>
      <c r="D150" t="s">
        <v>618</v>
      </c>
    </row>
    <row r="151" spans="1:4" x14ac:dyDescent="0.25">
      <c r="A151" t="s">
        <v>504</v>
      </c>
      <c r="B151">
        <v>1</v>
      </c>
      <c r="C151">
        <v>180</v>
      </c>
      <c r="D151" t="s">
        <v>618</v>
      </c>
    </row>
    <row r="152" spans="1:4" x14ac:dyDescent="0.25">
      <c r="A152" t="s">
        <v>411</v>
      </c>
      <c r="B152">
        <v>2</v>
      </c>
      <c r="C152">
        <v>170</v>
      </c>
      <c r="D152" t="s">
        <v>618</v>
      </c>
    </row>
    <row r="153" spans="1:4" x14ac:dyDescent="0.25">
      <c r="A153" t="s">
        <v>264</v>
      </c>
      <c r="B153">
        <v>2</v>
      </c>
      <c r="C153">
        <v>240</v>
      </c>
      <c r="D153" t="s">
        <v>618</v>
      </c>
    </row>
    <row r="154" spans="1:4" x14ac:dyDescent="0.25">
      <c r="A154" t="s">
        <v>265</v>
      </c>
      <c r="B154">
        <v>2</v>
      </c>
      <c r="C154">
        <v>308</v>
      </c>
      <c r="D154" t="s">
        <v>618</v>
      </c>
    </row>
    <row r="155" spans="1:4" x14ac:dyDescent="0.25">
      <c r="A155" t="s">
        <v>266</v>
      </c>
      <c r="B155">
        <v>2</v>
      </c>
      <c r="C155">
        <v>381</v>
      </c>
      <c r="D155" t="s">
        <v>618</v>
      </c>
    </row>
    <row r="156" spans="1:4" x14ac:dyDescent="0.25">
      <c r="A156" t="s">
        <v>267</v>
      </c>
      <c r="B156">
        <v>2</v>
      </c>
      <c r="C156">
        <v>420</v>
      </c>
      <c r="D156" t="s">
        <v>618</v>
      </c>
    </row>
    <row r="157" spans="1:4" x14ac:dyDescent="0.25">
      <c r="A157" t="s">
        <v>268</v>
      </c>
      <c r="B157">
        <v>2</v>
      </c>
      <c r="C157">
        <v>420</v>
      </c>
      <c r="D157" t="s">
        <v>618</v>
      </c>
    </row>
    <row r="158" spans="1:4" x14ac:dyDescent="0.25">
      <c r="A158" t="s">
        <v>269</v>
      </c>
      <c r="B158">
        <v>2</v>
      </c>
      <c r="C158">
        <v>470</v>
      </c>
      <c r="D158" t="s">
        <v>618</v>
      </c>
    </row>
    <row r="159" spans="1:4" x14ac:dyDescent="0.25">
      <c r="A159" t="s">
        <v>270</v>
      </c>
      <c r="B159">
        <v>2</v>
      </c>
      <c r="C159">
        <v>452</v>
      </c>
      <c r="D159" t="s">
        <v>618</v>
      </c>
    </row>
    <row r="160" spans="1:4" x14ac:dyDescent="0.25">
      <c r="A160" t="s">
        <v>505</v>
      </c>
      <c r="B160">
        <v>1</v>
      </c>
      <c r="C160">
        <v>60</v>
      </c>
      <c r="D160" t="s">
        <v>618</v>
      </c>
    </row>
    <row r="161" spans="1:4" x14ac:dyDescent="0.25">
      <c r="A161" t="s">
        <v>506</v>
      </c>
      <c r="B161">
        <v>1</v>
      </c>
      <c r="C161">
        <v>60</v>
      </c>
      <c r="D161" t="s">
        <v>618</v>
      </c>
    </row>
    <row r="162" spans="1:4" x14ac:dyDescent="0.25">
      <c r="A162" t="s">
        <v>507</v>
      </c>
      <c r="B162">
        <v>1</v>
      </c>
      <c r="C162">
        <v>60</v>
      </c>
      <c r="D162" t="s">
        <v>618</v>
      </c>
    </row>
    <row r="163" spans="1:4" x14ac:dyDescent="0.25">
      <c r="A163" t="s">
        <v>508</v>
      </c>
      <c r="B163">
        <v>1</v>
      </c>
      <c r="C163">
        <v>60</v>
      </c>
      <c r="D163" t="s">
        <v>618</v>
      </c>
    </row>
    <row r="164" spans="1:4" x14ac:dyDescent="0.25">
      <c r="A164" t="s">
        <v>509</v>
      </c>
      <c r="B164">
        <v>1</v>
      </c>
      <c r="C164">
        <v>120</v>
      </c>
      <c r="D164" t="s">
        <v>618</v>
      </c>
    </row>
    <row r="165" spans="1:4" x14ac:dyDescent="0.25">
      <c r="A165" t="s">
        <v>510</v>
      </c>
      <c r="B165">
        <v>1</v>
      </c>
      <c r="C165">
        <v>120</v>
      </c>
      <c r="D165" t="s">
        <v>618</v>
      </c>
    </row>
    <row r="166" spans="1:4" x14ac:dyDescent="0.25">
      <c r="A166" t="s">
        <v>389</v>
      </c>
      <c r="B166">
        <v>2</v>
      </c>
      <c r="C166">
        <v>119</v>
      </c>
      <c r="D166" t="s">
        <v>618</v>
      </c>
    </row>
    <row r="167" spans="1:4" x14ac:dyDescent="0.25">
      <c r="A167" t="s">
        <v>511</v>
      </c>
      <c r="B167">
        <v>1</v>
      </c>
      <c r="C167">
        <v>161</v>
      </c>
      <c r="D167" t="s">
        <v>618</v>
      </c>
    </row>
    <row r="168" spans="1:4" x14ac:dyDescent="0.25">
      <c r="A168" t="s">
        <v>512</v>
      </c>
      <c r="B168">
        <v>1</v>
      </c>
      <c r="C168">
        <v>166</v>
      </c>
      <c r="D168" t="s">
        <v>618</v>
      </c>
    </row>
    <row r="169" spans="1:4" x14ac:dyDescent="0.25">
      <c r="A169" t="s">
        <v>317</v>
      </c>
      <c r="B169">
        <v>2</v>
      </c>
      <c r="C169">
        <v>120</v>
      </c>
      <c r="D169" t="s">
        <v>618</v>
      </c>
    </row>
    <row r="170" spans="1:4" x14ac:dyDescent="0.25">
      <c r="A170" t="s">
        <v>382</v>
      </c>
      <c r="B170">
        <v>0</v>
      </c>
      <c r="C170">
        <v>540</v>
      </c>
      <c r="D170" t="s">
        <v>758</v>
      </c>
    </row>
    <row r="171" spans="1:4" x14ac:dyDescent="0.25">
      <c r="A171" t="s">
        <v>383</v>
      </c>
      <c r="B171">
        <v>0</v>
      </c>
      <c r="C171">
        <v>540</v>
      </c>
      <c r="D171" t="s">
        <v>758</v>
      </c>
    </row>
    <row r="172" spans="1:4" x14ac:dyDescent="0.25">
      <c r="A172" t="s">
        <v>384</v>
      </c>
      <c r="B172">
        <v>2</v>
      </c>
      <c r="C172">
        <v>300</v>
      </c>
      <c r="D172" t="s">
        <v>618</v>
      </c>
    </row>
    <row r="173" spans="1:4" x14ac:dyDescent="0.25">
      <c r="A173" t="s">
        <v>513</v>
      </c>
      <c r="B173">
        <v>1</v>
      </c>
      <c r="C173">
        <v>300</v>
      </c>
      <c r="D173" t="s">
        <v>618</v>
      </c>
    </row>
    <row r="174" spans="1:4" x14ac:dyDescent="0.25">
      <c r="A174" t="s">
        <v>514</v>
      </c>
      <c r="B174">
        <v>1</v>
      </c>
      <c r="C174">
        <v>300</v>
      </c>
      <c r="D174" t="s">
        <v>618</v>
      </c>
    </row>
    <row r="175" spans="1:4" x14ac:dyDescent="0.25">
      <c r="A175" t="s">
        <v>515</v>
      </c>
      <c r="B175">
        <v>1</v>
      </c>
      <c r="C175">
        <v>360</v>
      </c>
      <c r="D175" t="s">
        <v>618</v>
      </c>
    </row>
    <row r="176" spans="1:4" x14ac:dyDescent="0.25">
      <c r="A176" t="s">
        <v>516</v>
      </c>
      <c r="B176">
        <v>1</v>
      </c>
      <c r="C176">
        <v>360</v>
      </c>
      <c r="D176" t="s">
        <v>618</v>
      </c>
    </row>
    <row r="177" spans="1:4" x14ac:dyDescent="0.25">
      <c r="A177" t="s">
        <v>517</v>
      </c>
      <c r="B177">
        <v>1</v>
      </c>
      <c r="C177">
        <v>45</v>
      </c>
      <c r="D177" t="s">
        <v>618</v>
      </c>
    </row>
    <row r="178" spans="1:4" x14ac:dyDescent="0.25">
      <c r="A178" t="s">
        <v>518</v>
      </c>
      <c r="B178">
        <v>1</v>
      </c>
      <c r="C178">
        <v>45</v>
      </c>
      <c r="D178" t="s">
        <v>618</v>
      </c>
    </row>
    <row r="179" spans="1:4" x14ac:dyDescent="0.25">
      <c r="A179" t="s">
        <v>519</v>
      </c>
      <c r="B179">
        <v>1</v>
      </c>
      <c r="C179">
        <v>300</v>
      </c>
      <c r="D179" t="s">
        <v>618</v>
      </c>
    </row>
    <row r="180" spans="1:4" x14ac:dyDescent="0.25">
      <c r="A180" t="s">
        <v>520</v>
      </c>
      <c r="B180">
        <v>1</v>
      </c>
      <c r="C180">
        <v>300</v>
      </c>
      <c r="D180" t="s">
        <v>618</v>
      </c>
    </row>
    <row r="181" spans="1:4" x14ac:dyDescent="0.25">
      <c r="A181" t="s">
        <v>385</v>
      </c>
      <c r="B181">
        <v>2</v>
      </c>
      <c r="C181">
        <v>510</v>
      </c>
      <c r="D181" t="s">
        <v>618</v>
      </c>
    </row>
    <row r="182" spans="1:4" x14ac:dyDescent="0.25">
      <c r="A182" t="s">
        <v>521</v>
      </c>
      <c r="B182">
        <v>1</v>
      </c>
      <c r="C182">
        <v>180</v>
      </c>
      <c r="D182" t="s">
        <v>618</v>
      </c>
    </row>
    <row r="183" spans="1:4" x14ac:dyDescent="0.25">
      <c r="A183" t="s">
        <v>522</v>
      </c>
      <c r="B183">
        <v>1</v>
      </c>
      <c r="C183">
        <v>180</v>
      </c>
      <c r="D183" t="s">
        <v>618</v>
      </c>
    </row>
    <row r="184" spans="1:4" x14ac:dyDescent="0.25">
      <c r="A184" t="s">
        <v>523</v>
      </c>
      <c r="B184">
        <v>1</v>
      </c>
      <c r="C184">
        <v>180</v>
      </c>
      <c r="D184" t="s">
        <v>618</v>
      </c>
    </row>
    <row r="185" spans="1:4" x14ac:dyDescent="0.25">
      <c r="A185" t="s">
        <v>524</v>
      </c>
      <c r="B185">
        <v>1</v>
      </c>
      <c r="C185">
        <v>180</v>
      </c>
      <c r="D185" t="s">
        <v>618</v>
      </c>
    </row>
    <row r="186" spans="1:4" x14ac:dyDescent="0.25">
      <c r="A186" t="s">
        <v>525</v>
      </c>
      <c r="B186">
        <v>1</v>
      </c>
      <c r="C186">
        <v>180</v>
      </c>
      <c r="D186" t="s">
        <v>618</v>
      </c>
    </row>
    <row r="187" spans="1:4" x14ac:dyDescent="0.25">
      <c r="A187" t="s">
        <v>526</v>
      </c>
      <c r="B187">
        <v>1</v>
      </c>
      <c r="C187">
        <v>180</v>
      </c>
      <c r="D187" t="s">
        <v>618</v>
      </c>
    </row>
    <row r="188" spans="1:4" x14ac:dyDescent="0.25">
      <c r="A188" t="s">
        <v>527</v>
      </c>
      <c r="B188">
        <v>1</v>
      </c>
      <c r="C188">
        <v>180</v>
      </c>
      <c r="D188" t="s">
        <v>618</v>
      </c>
    </row>
    <row r="189" spans="1:4" x14ac:dyDescent="0.25">
      <c r="A189" t="s">
        <v>528</v>
      </c>
      <c r="B189">
        <v>1</v>
      </c>
      <c r="C189">
        <v>180</v>
      </c>
      <c r="D189" t="s">
        <v>618</v>
      </c>
    </row>
    <row r="190" spans="1:4" x14ac:dyDescent="0.25">
      <c r="A190" t="s">
        <v>529</v>
      </c>
      <c r="B190">
        <v>1</v>
      </c>
      <c r="C190">
        <v>180</v>
      </c>
      <c r="D190" t="s">
        <v>618</v>
      </c>
    </row>
    <row r="191" spans="1:4" x14ac:dyDescent="0.25">
      <c r="A191" t="s">
        <v>530</v>
      </c>
      <c r="B191">
        <v>1</v>
      </c>
      <c r="C191">
        <v>180</v>
      </c>
      <c r="D191" t="s">
        <v>618</v>
      </c>
    </row>
    <row r="192" spans="1:4" x14ac:dyDescent="0.25">
      <c r="A192" t="s">
        <v>531</v>
      </c>
      <c r="B192">
        <v>1</v>
      </c>
      <c r="C192">
        <v>180</v>
      </c>
      <c r="D192" t="s">
        <v>618</v>
      </c>
    </row>
    <row r="193" spans="1:4" x14ac:dyDescent="0.25">
      <c r="A193" t="s">
        <v>532</v>
      </c>
      <c r="B193">
        <v>1</v>
      </c>
      <c r="C193">
        <v>180</v>
      </c>
      <c r="D193" t="s">
        <v>618</v>
      </c>
    </row>
    <row r="194" spans="1:4" x14ac:dyDescent="0.25">
      <c r="A194" t="s">
        <v>533</v>
      </c>
      <c r="B194">
        <v>1</v>
      </c>
      <c r="C194">
        <v>180</v>
      </c>
      <c r="D194" t="s">
        <v>618</v>
      </c>
    </row>
    <row r="195" spans="1:4" x14ac:dyDescent="0.25">
      <c r="A195" t="s">
        <v>534</v>
      </c>
      <c r="B195">
        <v>1</v>
      </c>
      <c r="C195">
        <v>180</v>
      </c>
      <c r="D195" t="s">
        <v>618</v>
      </c>
    </row>
    <row r="196" spans="1:4" x14ac:dyDescent="0.25">
      <c r="A196" t="s">
        <v>535</v>
      </c>
      <c r="B196">
        <v>1</v>
      </c>
      <c r="C196">
        <v>180</v>
      </c>
      <c r="D196" t="s">
        <v>618</v>
      </c>
    </row>
    <row r="197" spans="1:4" x14ac:dyDescent="0.25">
      <c r="A197" t="s">
        <v>536</v>
      </c>
      <c r="B197">
        <v>1</v>
      </c>
      <c r="C197">
        <v>180</v>
      </c>
      <c r="D197" t="s">
        <v>618</v>
      </c>
    </row>
    <row r="198" spans="1:4" x14ac:dyDescent="0.25">
      <c r="A198" t="s">
        <v>537</v>
      </c>
      <c r="B198">
        <v>0</v>
      </c>
      <c r="C198">
        <v>180</v>
      </c>
      <c r="D198" t="s">
        <v>757</v>
      </c>
    </row>
    <row r="199" spans="1:4" x14ac:dyDescent="0.25">
      <c r="A199" t="s">
        <v>538</v>
      </c>
      <c r="B199">
        <v>0</v>
      </c>
      <c r="C199">
        <v>180</v>
      </c>
      <c r="D199" t="s">
        <v>757</v>
      </c>
    </row>
    <row r="200" spans="1:4" x14ac:dyDescent="0.25">
      <c r="A200" t="s">
        <v>271</v>
      </c>
      <c r="B200">
        <v>3</v>
      </c>
      <c r="C200">
        <v>288</v>
      </c>
      <c r="D200" t="s">
        <v>618</v>
      </c>
    </row>
    <row r="201" spans="1:4" x14ac:dyDescent="0.25">
      <c r="A201" t="s">
        <v>276</v>
      </c>
      <c r="B201">
        <v>1</v>
      </c>
      <c r="C201">
        <v>252</v>
      </c>
      <c r="D201" t="s">
        <v>618</v>
      </c>
    </row>
    <row r="202" spans="1:4" x14ac:dyDescent="0.25">
      <c r="A202" t="s">
        <v>272</v>
      </c>
      <c r="B202">
        <v>1</v>
      </c>
      <c r="C202">
        <v>0</v>
      </c>
      <c r="D202" t="s">
        <v>780</v>
      </c>
    </row>
    <row r="203" spans="1:4" x14ac:dyDescent="0.25">
      <c r="A203" t="s">
        <v>277</v>
      </c>
      <c r="B203">
        <v>1</v>
      </c>
      <c r="C203">
        <v>165</v>
      </c>
      <c r="D203" t="s">
        <v>618</v>
      </c>
    </row>
    <row r="204" spans="1:4" x14ac:dyDescent="0.25">
      <c r="A204" t="s">
        <v>539</v>
      </c>
      <c r="B204">
        <v>0</v>
      </c>
      <c r="C204">
        <v>480</v>
      </c>
      <c r="D204" t="s">
        <v>759</v>
      </c>
    </row>
    <row r="205" spans="1:4" x14ac:dyDescent="0.25">
      <c r="A205" t="s">
        <v>540</v>
      </c>
      <c r="B205">
        <v>0</v>
      </c>
      <c r="C205">
        <v>510</v>
      </c>
      <c r="D205" t="s">
        <v>760</v>
      </c>
    </row>
    <row r="206" spans="1:4" x14ac:dyDescent="0.25">
      <c r="A206" t="s">
        <v>273</v>
      </c>
      <c r="B206">
        <v>1</v>
      </c>
      <c r="C206">
        <v>0</v>
      </c>
      <c r="D206" t="s">
        <v>780</v>
      </c>
    </row>
    <row r="207" spans="1:4" x14ac:dyDescent="0.25">
      <c r="A207" t="s">
        <v>274</v>
      </c>
      <c r="B207">
        <v>1</v>
      </c>
      <c r="C207">
        <v>0</v>
      </c>
      <c r="D207" t="s">
        <v>780</v>
      </c>
    </row>
    <row r="208" spans="1:4" x14ac:dyDescent="0.25">
      <c r="A208" t="s">
        <v>541</v>
      </c>
      <c r="B208">
        <v>1</v>
      </c>
      <c r="C208">
        <v>252</v>
      </c>
      <c r="D208" t="s">
        <v>618</v>
      </c>
    </row>
    <row r="209" spans="1:4" x14ac:dyDescent="0.25">
      <c r="A209" t="s">
        <v>542</v>
      </c>
      <c r="B209">
        <v>0</v>
      </c>
      <c r="C209">
        <v>252</v>
      </c>
      <c r="D209" t="s">
        <v>761</v>
      </c>
    </row>
    <row r="210" spans="1:4" x14ac:dyDescent="0.25">
      <c r="A210" t="s">
        <v>275</v>
      </c>
      <c r="B210">
        <v>1</v>
      </c>
      <c r="C210">
        <v>0</v>
      </c>
      <c r="D210" t="s">
        <v>780</v>
      </c>
    </row>
    <row r="211" spans="1:4" x14ac:dyDescent="0.25">
      <c r="A211" t="s">
        <v>386</v>
      </c>
      <c r="B211">
        <v>0</v>
      </c>
      <c r="C211">
        <v>0</v>
      </c>
      <c r="D211" t="s">
        <v>780</v>
      </c>
    </row>
    <row r="212" spans="1:4" x14ac:dyDescent="0.25">
      <c r="A212" t="s">
        <v>387</v>
      </c>
      <c r="B212">
        <v>0</v>
      </c>
      <c r="C212">
        <v>0</v>
      </c>
      <c r="D212" t="s">
        <v>780</v>
      </c>
    </row>
    <row r="213" spans="1:4" x14ac:dyDescent="0.25">
      <c r="A213" t="s">
        <v>388</v>
      </c>
      <c r="B213">
        <v>0</v>
      </c>
      <c r="C213">
        <v>0</v>
      </c>
      <c r="D213" t="s">
        <v>780</v>
      </c>
    </row>
    <row r="214" spans="1:4" x14ac:dyDescent="0.25">
      <c r="A214" t="s">
        <v>282</v>
      </c>
      <c r="B214">
        <v>1</v>
      </c>
      <c r="C214">
        <v>192</v>
      </c>
      <c r="D214" t="s">
        <v>618</v>
      </c>
    </row>
    <row r="215" spans="1:4" x14ac:dyDescent="0.25">
      <c r="A215" t="s">
        <v>284</v>
      </c>
      <c r="B215">
        <v>1</v>
      </c>
      <c r="C215">
        <v>0</v>
      </c>
      <c r="D215" t="s">
        <v>780</v>
      </c>
    </row>
    <row r="216" spans="1:4" x14ac:dyDescent="0.25">
      <c r="A216" t="s">
        <v>283</v>
      </c>
      <c r="B216">
        <v>1</v>
      </c>
      <c r="C216">
        <v>378</v>
      </c>
      <c r="D216" t="s">
        <v>618</v>
      </c>
    </row>
    <row r="217" spans="1:4" x14ac:dyDescent="0.25">
      <c r="A217" t="s">
        <v>286</v>
      </c>
      <c r="B217">
        <v>1</v>
      </c>
      <c r="C217">
        <v>180</v>
      </c>
      <c r="D217" t="s">
        <v>618</v>
      </c>
    </row>
    <row r="218" spans="1:4" x14ac:dyDescent="0.25">
      <c r="A218" t="s">
        <v>543</v>
      </c>
      <c r="B218">
        <v>1</v>
      </c>
      <c r="C218">
        <v>252</v>
      </c>
      <c r="D218" t="s">
        <v>618</v>
      </c>
    </row>
    <row r="219" spans="1:4" x14ac:dyDescent="0.25">
      <c r="A219" t="s">
        <v>544</v>
      </c>
      <c r="B219">
        <v>1</v>
      </c>
      <c r="C219">
        <v>252</v>
      </c>
      <c r="D219" t="s">
        <v>618</v>
      </c>
    </row>
    <row r="220" spans="1:4" x14ac:dyDescent="0.25">
      <c r="A220" t="s">
        <v>545</v>
      </c>
      <c r="B220">
        <v>1</v>
      </c>
      <c r="C220">
        <v>0</v>
      </c>
      <c r="D220" t="s">
        <v>780</v>
      </c>
    </row>
    <row r="221" spans="1:4" x14ac:dyDescent="0.25">
      <c r="A221" t="s">
        <v>546</v>
      </c>
      <c r="B221">
        <v>1</v>
      </c>
      <c r="C221">
        <v>0</v>
      </c>
      <c r="D221" t="s">
        <v>780</v>
      </c>
    </row>
    <row r="222" spans="1:4" x14ac:dyDescent="0.25">
      <c r="A222" t="s">
        <v>351</v>
      </c>
      <c r="B222">
        <v>2</v>
      </c>
      <c r="C222">
        <v>90</v>
      </c>
      <c r="D222" t="s">
        <v>618</v>
      </c>
    </row>
    <row r="223" spans="1:4" x14ac:dyDescent="0.25">
      <c r="A223" t="s">
        <v>352</v>
      </c>
      <c r="B223">
        <v>2</v>
      </c>
      <c r="C223">
        <v>90</v>
      </c>
      <c r="D223" t="s">
        <v>618</v>
      </c>
    </row>
    <row r="224" spans="1:4" x14ac:dyDescent="0.25">
      <c r="A224" t="s">
        <v>353</v>
      </c>
      <c r="B224">
        <v>2</v>
      </c>
      <c r="C224">
        <v>90</v>
      </c>
      <c r="D224" t="s">
        <v>618</v>
      </c>
    </row>
    <row r="225" spans="1:4" x14ac:dyDescent="0.25">
      <c r="A225" t="s">
        <v>354</v>
      </c>
      <c r="B225">
        <v>2</v>
      </c>
      <c r="C225">
        <v>180</v>
      </c>
      <c r="D225" t="s">
        <v>618</v>
      </c>
    </row>
    <row r="226" spans="1:4" x14ac:dyDescent="0.25">
      <c r="A226" t="s">
        <v>355</v>
      </c>
      <c r="B226">
        <v>2</v>
      </c>
      <c r="C226">
        <v>180</v>
      </c>
      <c r="D226" t="s">
        <v>618</v>
      </c>
    </row>
    <row r="227" spans="1:4" x14ac:dyDescent="0.25">
      <c r="A227" t="s">
        <v>356</v>
      </c>
      <c r="B227">
        <v>1</v>
      </c>
      <c r="C227">
        <v>200</v>
      </c>
      <c r="D227" t="s">
        <v>618</v>
      </c>
    </row>
    <row r="228" spans="1:4" x14ac:dyDescent="0.25">
      <c r="A228" t="s">
        <v>547</v>
      </c>
      <c r="B228">
        <v>1</v>
      </c>
      <c r="C228">
        <v>60</v>
      </c>
      <c r="D228" t="s">
        <v>618</v>
      </c>
    </row>
    <row r="229" spans="1:4" x14ac:dyDescent="0.25">
      <c r="A229" t="s">
        <v>548</v>
      </c>
      <c r="B229">
        <v>1</v>
      </c>
      <c r="C229">
        <v>60</v>
      </c>
      <c r="D229" t="s">
        <v>618</v>
      </c>
    </row>
    <row r="230" spans="1:4" x14ac:dyDescent="0.25">
      <c r="A230" t="s">
        <v>549</v>
      </c>
      <c r="B230">
        <v>1</v>
      </c>
      <c r="C230">
        <v>30</v>
      </c>
      <c r="D230" t="s">
        <v>618</v>
      </c>
    </row>
    <row r="231" spans="1:4" x14ac:dyDescent="0.25">
      <c r="A231" t="s">
        <v>550</v>
      </c>
      <c r="B231">
        <v>1</v>
      </c>
      <c r="C231">
        <v>30</v>
      </c>
      <c r="D231" t="s">
        <v>618</v>
      </c>
    </row>
    <row r="232" spans="1:4" x14ac:dyDescent="0.25">
      <c r="A232" t="s">
        <v>357</v>
      </c>
      <c r="B232">
        <v>2</v>
      </c>
      <c r="C232">
        <v>420</v>
      </c>
      <c r="D232" t="s">
        <v>618</v>
      </c>
    </row>
    <row r="233" spans="1:4" x14ac:dyDescent="0.25">
      <c r="A233" t="s">
        <v>412</v>
      </c>
      <c r="B233">
        <v>0</v>
      </c>
      <c r="C233">
        <v>660</v>
      </c>
      <c r="D233" t="s">
        <v>756</v>
      </c>
    </row>
    <row r="234" spans="1:4" x14ac:dyDescent="0.25">
      <c r="A234" t="s">
        <v>551</v>
      </c>
      <c r="B234">
        <v>1</v>
      </c>
      <c r="C234">
        <v>300</v>
      </c>
      <c r="D234" t="s">
        <v>618</v>
      </c>
    </row>
    <row r="235" spans="1:4" x14ac:dyDescent="0.25">
      <c r="A235" t="s">
        <v>552</v>
      </c>
      <c r="B235">
        <v>1</v>
      </c>
      <c r="C235">
        <v>300</v>
      </c>
      <c r="D235" t="s">
        <v>618</v>
      </c>
    </row>
    <row r="236" spans="1:4" x14ac:dyDescent="0.25">
      <c r="A236" s="9" t="s">
        <v>319</v>
      </c>
      <c r="B236" s="9">
        <v>1</v>
      </c>
      <c r="C236" s="9">
        <v>90</v>
      </c>
      <c r="D236" s="9" t="s">
        <v>618</v>
      </c>
    </row>
    <row r="237" spans="1:4" x14ac:dyDescent="0.25">
      <c r="A237" t="s">
        <v>320</v>
      </c>
      <c r="B237">
        <v>2</v>
      </c>
      <c r="C237">
        <v>172</v>
      </c>
      <c r="D237" t="s">
        <v>618</v>
      </c>
    </row>
    <row r="238" spans="1:4" x14ac:dyDescent="0.25">
      <c r="A238" t="s">
        <v>321</v>
      </c>
      <c r="B238">
        <v>1</v>
      </c>
      <c r="C238">
        <v>229</v>
      </c>
      <c r="D238" t="s">
        <v>618</v>
      </c>
    </row>
    <row r="239" spans="1:4" x14ac:dyDescent="0.25">
      <c r="A239" t="s">
        <v>322</v>
      </c>
      <c r="B239">
        <v>1</v>
      </c>
      <c r="C239">
        <v>263</v>
      </c>
      <c r="D239" t="s">
        <v>618</v>
      </c>
    </row>
    <row r="240" spans="1:4" x14ac:dyDescent="0.25">
      <c r="A240" t="s">
        <v>323</v>
      </c>
      <c r="B240">
        <v>1</v>
      </c>
      <c r="C240">
        <v>185</v>
      </c>
      <c r="D240" t="s">
        <v>618</v>
      </c>
    </row>
    <row r="241" spans="1:4" x14ac:dyDescent="0.25">
      <c r="A241" t="s">
        <v>324</v>
      </c>
      <c r="B241">
        <v>1</v>
      </c>
      <c r="C241">
        <v>225</v>
      </c>
      <c r="D241" t="s">
        <v>618</v>
      </c>
    </row>
    <row r="242" spans="1:4" x14ac:dyDescent="0.25">
      <c r="A242" t="s">
        <v>325</v>
      </c>
      <c r="B242">
        <v>1</v>
      </c>
      <c r="C242">
        <v>263</v>
      </c>
      <c r="D242" t="s">
        <v>618</v>
      </c>
    </row>
    <row r="243" spans="1:4" x14ac:dyDescent="0.25">
      <c r="A243" t="s">
        <v>326</v>
      </c>
      <c r="B243">
        <v>1</v>
      </c>
      <c r="C243">
        <v>152</v>
      </c>
      <c r="D243" t="s">
        <v>618</v>
      </c>
    </row>
    <row r="244" spans="1:4" x14ac:dyDescent="0.25">
      <c r="A244" t="s">
        <v>327</v>
      </c>
      <c r="B244">
        <v>1</v>
      </c>
      <c r="C244">
        <v>131</v>
      </c>
      <c r="D244" t="s">
        <v>618</v>
      </c>
    </row>
    <row r="245" spans="1:4" x14ac:dyDescent="0.25">
      <c r="A245" t="s">
        <v>328</v>
      </c>
      <c r="B245">
        <v>1</v>
      </c>
      <c r="C245">
        <v>225</v>
      </c>
      <c r="D245" t="s">
        <v>618</v>
      </c>
    </row>
    <row r="246" spans="1:4" x14ac:dyDescent="0.25">
      <c r="A246" t="s">
        <v>329</v>
      </c>
      <c r="B246">
        <v>1</v>
      </c>
      <c r="C246">
        <v>225</v>
      </c>
      <c r="D246" t="s">
        <v>618</v>
      </c>
    </row>
    <row r="247" spans="1:4" x14ac:dyDescent="0.25">
      <c r="A247" t="s">
        <v>330</v>
      </c>
      <c r="B247">
        <v>1</v>
      </c>
      <c r="C247">
        <v>215</v>
      </c>
      <c r="D247" t="s">
        <v>618</v>
      </c>
    </row>
    <row r="248" spans="1:4" x14ac:dyDescent="0.25">
      <c r="A248" t="s">
        <v>331</v>
      </c>
      <c r="B248">
        <v>1</v>
      </c>
      <c r="C248">
        <v>220</v>
      </c>
      <c r="D248" t="s">
        <v>618</v>
      </c>
    </row>
    <row r="249" spans="1:4" x14ac:dyDescent="0.25">
      <c r="A249" t="s">
        <v>332</v>
      </c>
      <c r="B249">
        <v>1</v>
      </c>
      <c r="C249">
        <v>250</v>
      </c>
      <c r="D249" t="s">
        <v>618</v>
      </c>
    </row>
    <row r="250" spans="1:4" x14ac:dyDescent="0.25">
      <c r="A250" t="s">
        <v>553</v>
      </c>
      <c r="B250">
        <v>1</v>
      </c>
      <c r="C250">
        <v>360</v>
      </c>
      <c r="D250" t="s">
        <v>618</v>
      </c>
    </row>
    <row r="251" spans="1:4" x14ac:dyDescent="0.25">
      <c r="A251" t="s">
        <v>554</v>
      </c>
      <c r="B251">
        <v>1</v>
      </c>
      <c r="C251">
        <v>360</v>
      </c>
      <c r="D251" t="s">
        <v>618</v>
      </c>
    </row>
    <row r="252" spans="1:4" x14ac:dyDescent="0.25">
      <c r="A252" t="s">
        <v>333</v>
      </c>
      <c r="B252">
        <v>2</v>
      </c>
      <c r="C252">
        <v>630</v>
      </c>
      <c r="D252" t="s">
        <v>618</v>
      </c>
    </row>
    <row r="253" spans="1:4" x14ac:dyDescent="0.25">
      <c r="A253" t="s">
        <v>334</v>
      </c>
      <c r="B253">
        <v>2</v>
      </c>
      <c r="C253">
        <v>225</v>
      </c>
      <c r="D253" t="s">
        <v>618</v>
      </c>
    </row>
    <row r="254" spans="1:4" x14ac:dyDescent="0.25">
      <c r="A254" t="s">
        <v>335</v>
      </c>
      <c r="B254">
        <v>1</v>
      </c>
      <c r="C254">
        <v>143</v>
      </c>
      <c r="D254" t="s">
        <v>618</v>
      </c>
    </row>
    <row r="255" spans="1:4" x14ac:dyDescent="0.25">
      <c r="A255" t="s">
        <v>339</v>
      </c>
      <c r="B255">
        <v>1</v>
      </c>
      <c r="C255">
        <v>440</v>
      </c>
      <c r="D255" t="s">
        <v>618</v>
      </c>
    </row>
    <row r="256" spans="1:4" x14ac:dyDescent="0.25">
      <c r="A256" t="s">
        <v>555</v>
      </c>
      <c r="B256">
        <v>1</v>
      </c>
      <c r="C256">
        <v>60</v>
      </c>
      <c r="D256" t="s">
        <v>618</v>
      </c>
    </row>
    <row r="257" spans="1:4" x14ac:dyDescent="0.25">
      <c r="A257" t="s">
        <v>556</v>
      </c>
      <c r="B257">
        <v>1</v>
      </c>
      <c r="C257">
        <v>45</v>
      </c>
      <c r="D257" t="s">
        <v>618</v>
      </c>
    </row>
    <row r="258" spans="1:4" x14ac:dyDescent="0.25">
      <c r="A258" t="s">
        <v>340</v>
      </c>
      <c r="B258">
        <v>1</v>
      </c>
      <c r="C258">
        <v>330</v>
      </c>
      <c r="D258" t="s">
        <v>618</v>
      </c>
    </row>
    <row r="259" spans="1:4" x14ac:dyDescent="0.25">
      <c r="A259" t="s">
        <v>341</v>
      </c>
      <c r="B259">
        <v>1</v>
      </c>
      <c r="C259">
        <v>380</v>
      </c>
      <c r="D259" t="s">
        <v>618</v>
      </c>
    </row>
    <row r="260" spans="1:4" x14ac:dyDescent="0.25">
      <c r="A260" t="s">
        <v>342</v>
      </c>
      <c r="B260">
        <v>1</v>
      </c>
      <c r="C260">
        <v>200</v>
      </c>
      <c r="D260" t="s">
        <v>618</v>
      </c>
    </row>
    <row r="261" spans="1:4" x14ac:dyDescent="0.25">
      <c r="A261" t="s">
        <v>343</v>
      </c>
      <c r="B261">
        <v>1</v>
      </c>
      <c r="C261">
        <v>320</v>
      </c>
      <c r="D261" t="s">
        <v>618</v>
      </c>
    </row>
    <row r="262" spans="1:4" x14ac:dyDescent="0.25">
      <c r="A262" t="s">
        <v>344</v>
      </c>
      <c r="B262">
        <v>1</v>
      </c>
      <c r="C262">
        <v>440</v>
      </c>
      <c r="D262" t="s">
        <v>618</v>
      </c>
    </row>
    <row r="263" spans="1:4" x14ac:dyDescent="0.25">
      <c r="A263" t="s">
        <v>345</v>
      </c>
      <c r="B263">
        <v>1</v>
      </c>
      <c r="C263">
        <v>200</v>
      </c>
      <c r="D263" t="s">
        <v>618</v>
      </c>
    </row>
    <row r="264" spans="1:4" x14ac:dyDescent="0.25">
      <c r="A264" t="s">
        <v>346</v>
      </c>
      <c r="B264">
        <v>2</v>
      </c>
      <c r="C264">
        <v>330</v>
      </c>
      <c r="D264" t="s">
        <v>618</v>
      </c>
    </row>
    <row r="265" spans="1:4" x14ac:dyDescent="0.25">
      <c r="A265" t="s">
        <v>347</v>
      </c>
      <c r="B265">
        <v>4</v>
      </c>
      <c r="C265">
        <v>420</v>
      </c>
      <c r="D265" t="s">
        <v>618</v>
      </c>
    </row>
    <row r="266" spans="1:4" x14ac:dyDescent="0.25">
      <c r="A266" t="s">
        <v>557</v>
      </c>
      <c r="B266">
        <v>1</v>
      </c>
      <c r="C266">
        <v>80</v>
      </c>
      <c r="D266" t="s">
        <v>618</v>
      </c>
    </row>
    <row r="267" spans="1:4" x14ac:dyDescent="0.25">
      <c r="A267" t="s">
        <v>558</v>
      </c>
      <c r="B267">
        <v>1</v>
      </c>
      <c r="C267">
        <v>60</v>
      </c>
      <c r="D267" t="s">
        <v>618</v>
      </c>
    </row>
    <row r="268" spans="1:4" x14ac:dyDescent="0.25">
      <c r="A268" t="s">
        <v>348</v>
      </c>
      <c r="B268">
        <v>1</v>
      </c>
      <c r="C268">
        <v>180</v>
      </c>
      <c r="D268" t="s">
        <v>618</v>
      </c>
    </row>
    <row r="269" spans="1:4" x14ac:dyDescent="0.25">
      <c r="A269" t="s">
        <v>559</v>
      </c>
      <c r="B269">
        <v>1</v>
      </c>
      <c r="C269">
        <v>180</v>
      </c>
      <c r="D269" t="s">
        <v>618</v>
      </c>
    </row>
    <row r="270" spans="1:4" x14ac:dyDescent="0.25">
      <c r="A270" t="s">
        <v>560</v>
      </c>
      <c r="B270">
        <v>1</v>
      </c>
      <c r="C270">
        <v>180</v>
      </c>
      <c r="D270" t="s">
        <v>618</v>
      </c>
    </row>
    <row r="271" spans="1:4" x14ac:dyDescent="0.25">
      <c r="A271" t="s">
        <v>350</v>
      </c>
      <c r="B271">
        <v>1</v>
      </c>
      <c r="C271">
        <v>300</v>
      </c>
      <c r="D271" t="s">
        <v>618</v>
      </c>
    </row>
    <row r="272" spans="1:4" x14ac:dyDescent="0.25">
      <c r="A272" t="s">
        <v>349</v>
      </c>
      <c r="B272">
        <v>2</v>
      </c>
      <c r="C272">
        <v>360</v>
      </c>
      <c r="D272" t="s">
        <v>618</v>
      </c>
    </row>
    <row r="273" spans="1:4" x14ac:dyDescent="0.25">
      <c r="A273" t="s">
        <v>561</v>
      </c>
      <c r="B273">
        <v>1</v>
      </c>
      <c r="C273">
        <v>180</v>
      </c>
      <c r="D273" t="s">
        <v>618</v>
      </c>
    </row>
    <row r="274" spans="1:4" x14ac:dyDescent="0.25">
      <c r="A274" t="s">
        <v>562</v>
      </c>
      <c r="B274">
        <v>1</v>
      </c>
      <c r="C274">
        <v>180</v>
      </c>
      <c r="D274" t="s">
        <v>618</v>
      </c>
    </row>
    <row r="275" spans="1:4" x14ac:dyDescent="0.25">
      <c r="A275" t="s">
        <v>563</v>
      </c>
      <c r="B275">
        <v>1</v>
      </c>
      <c r="C275">
        <v>318</v>
      </c>
      <c r="D275" t="s">
        <v>618</v>
      </c>
    </row>
    <row r="276" spans="1:4" x14ac:dyDescent="0.25">
      <c r="A276" t="s">
        <v>564</v>
      </c>
      <c r="B276">
        <v>1</v>
      </c>
      <c r="C276">
        <v>318</v>
      </c>
      <c r="D276" t="s">
        <v>618</v>
      </c>
    </row>
    <row r="277" spans="1:4" x14ac:dyDescent="0.25">
      <c r="A277" t="s">
        <v>565</v>
      </c>
      <c r="B277">
        <v>1</v>
      </c>
      <c r="C277">
        <v>48</v>
      </c>
      <c r="D277" t="s">
        <v>618</v>
      </c>
    </row>
    <row r="278" spans="1:4" x14ac:dyDescent="0.25">
      <c r="A278" t="s">
        <v>566</v>
      </c>
      <c r="B278">
        <v>1</v>
      </c>
      <c r="C278">
        <v>45</v>
      </c>
      <c r="D278" t="s">
        <v>618</v>
      </c>
    </row>
    <row r="279" spans="1:4" x14ac:dyDescent="0.25">
      <c r="A279" t="s">
        <v>567</v>
      </c>
      <c r="B279">
        <v>1</v>
      </c>
      <c r="C279">
        <v>180</v>
      </c>
      <c r="D279" t="s">
        <v>618</v>
      </c>
    </row>
    <row r="280" spans="1:4" x14ac:dyDescent="0.25">
      <c r="A280" t="s">
        <v>568</v>
      </c>
      <c r="B280">
        <v>1</v>
      </c>
      <c r="C280">
        <v>180</v>
      </c>
      <c r="D280" t="s">
        <v>618</v>
      </c>
    </row>
    <row r="281" spans="1:4" x14ac:dyDescent="0.25">
      <c r="A281" t="s">
        <v>569</v>
      </c>
      <c r="B281">
        <v>1</v>
      </c>
      <c r="C281">
        <v>60</v>
      </c>
      <c r="D281" t="s">
        <v>618</v>
      </c>
    </row>
    <row r="282" spans="1:4" x14ac:dyDescent="0.25">
      <c r="A282" t="s">
        <v>570</v>
      </c>
      <c r="B282">
        <v>1</v>
      </c>
      <c r="C282">
        <v>60</v>
      </c>
      <c r="D282" t="s">
        <v>618</v>
      </c>
    </row>
    <row r="283" spans="1:4" x14ac:dyDescent="0.25">
      <c r="A283" t="s">
        <v>571</v>
      </c>
      <c r="B283">
        <v>1</v>
      </c>
      <c r="C283">
        <v>45</v>
      </c>
      <c r="D283" t="s">
        <v>618</v>
      </c>
    </row>
    <row r="284" spans="1:4" x14ac:dyDescent="0.25">
      <c r="A284" t="s">
        <v>572</v>
      </c>
      <c r="B284">
        <v>1</v>
      </c>
      <c r="C284">
        <v>45</v>
      </c>
      <c r="D284" t="s">
        <v>618</v>
      </c>
    </row>
    <row r="362" spans="1:1" x14ac:dyDescent="0.25">
      <c r="A362" t="s">
        <v>755</v>
      </c>
    </row>
    <row r="363" spans="1:1" x14ac:dyDescent="0.25">
      <c r="A363" t="s">
        <v>755</v>
      </c>
    </row>
    <row r="370" spans="1:1" x14ac:dyDescent="0.25">
      <c r="A370" t="s">
        <v>756</v>
      </c>
    </row>
  </sheetData>
  <autoFilter ref="A1:D284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8"/>
  <sheetViews>
    <sheetView workbookViewId="0">
      <selection sqref="A1:C31"/>
    </sheetView>
  </sheetViews>
  <sheetFormatPr defaultRowHeight="15" x14ac:dyDescent="0.25"/>
  <sheetData>
    <row r="1" spans="1:5" x14ac:dyDescent="0.25">
      <c r="A1" s="1" t="s">
        <v>414</v>
      </c>
    </row>
    <row r="2" spans="1:5" x14ac:dyDescent="0.25">
      <c r="B2" s="2" t="s">
        <v>415</v>
      </c>
    </row>
    <row r="3" spans="1:5" x14ac:dyDescent="0.25">
      <c r="B3" t="s">
        <v>416</v>
      </c>
    </row>
    <row r="7" spans="1:5" x14ac:dyDescent="0.25">
      <c r="A7" s="1" t="s">
        <v>61</v>
      </c>
    </row>
    <row r="8" spans="1:5" x14ac:dyDescent="0.25">
      <c r="B8" s="2" t="s">
        <v>60</v>
      </c>
    </row>
    <row r="10" spans="1:5" x14ac:dyDescent="0.25">
      <c r="A10" s="1" t="s">
        <v>62</v>
      </c>
    </row>
    <row r="11" spans="1:5" x14ac:dyDescent="0.25">
      <c r="B11" s="2" t="s">
        <v>63</v>
      </c>
    </row>
    <row r="12" spans="1:5" x14ac:dyDescent="0.25">
      <c r="C12" t="s">
        <v>64</v>
      </c>
    </row>
    <row r="13" spans="1:5" x14ac:dyDescent="0.25">
      <c r="D13" s="3" t="s">
        <v>65</v>
      </c>
    </row>
    <row r="14" spans="1:5" x14ac:dyDescent="0.25">
      <c r="E14" t="s">
        <v>66</v>
      </c>
    </row>
    <row r="15" spans="1:5" x14ac:dyDescent="0.25">
      <c r="C15" t="s">
        <v>67</v>
      </c>
    </row>
    <row r="16" spans="1:5" x14ac:dyDescent="0.25">
      <c r="C16" t="s">
        <v>68</v>
      </c>
    </row>
    <row r="17" spans="1:4" x14ac:dyDescent="0.25">
      <c r="D17" t="s">
        <v>69</v>
      </c>
    </row>
    <row r="20" spans="1:4" x14ac:dyDescent="0.25">
      <c r="A20" s="1" t="s">
        <v>70</v>
      </c>
    </row>
    <row r="21" spans="1:4" x14ac:dyDescent="0.25">
      <c r="B21" t="s">
        <v>71</v>
      </c>
    </row>
    <row r="26" spans="1:4" x14ac:dyDescent="0.25">
      <c r="A26" t="s">
        <v>614</v>
      </c>
    </row>
    <row r="27" spans="1:4" x14ac:dyDescent="0.25">
      <c r="B27" t="s">
        <v>615</v>
      </c>
    </row>
    <row r="28" spans="1:4" x14ac:dyDescent="0.25">
      <c r="B28" t="s">
        <v>616</v>
      </c>
    </row>
  </sheetData>
  <hyperlinks>
    <hyperlink ref="B8" r:id="rId1" xr:uid="{00000000-0004-0000-0A00-000000000000}"/>
    <hyperlink ref="B11" r:id="rId2" xr:uid="{00000000-0004-0000-0A00-000001000000}"/>
    <hyperlink ref="B2" r:id="rId3" xr:uid="{00000000-0004-0000-0A00-000002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63"/>
  <sheetViews>
    <sheetView workbookViewId="0">
      <pane ySplit="1" topLeftCell="A59" activePane="bottomLeft" state="frozen"/>
      <selection pane="bottomLeft" activeCell="E1" sqref="E1"/>
    </sheetView>
  </sheetViews>
  <sheetFormatPr defaultRowHeight="15" x14ac:dyDescent="0.25"/>
  <cols>
    <col min="1" max="1" width="23.7109375" bestFit="1" customWidth="1"/>
    <col min="2" max="2" width="14.7109375" customWidth="1"/>
    <col min="3" max="3" width="10.7109375" customWidth="1"/>
    <col min="4" max="4" width="37.5703125" customWidth="1"/>
    <col min="5" max="5" width="11" bestFit="1" customWidth="1"/>
    <col min="6" max="7" width="14.5703125" customWidth="1"/>
    <col min="9" max="9" width="30.5703125" bestFit="1" customWidth="1"/>
    <col min="10" max="10" width="14.5703125" customWidth="1"/>
    <col min="11" max="11" width="21.7109375" bestFit="1" customWidth="1"/>
  </cols>
  <sheetData>
    <row r="1" spans="1:22" x14ac:dyDescent="0.25">
      <c r="A1" t="s">
        <v>14</v>
      </c>
      <c r="B1" s="13" t="s">
        <v>14</v>
      </c>
      <c r="C1" s="13" t="s">
        <v>0</v>
      </c>
      <c r="D1" s="13" t="s">
        <v>1</v>
      </c>
      <c r="E1" s="27" t="s">
        <v>793</v>
      </c>
      <c r="F1" s="1" t="s">
        <v>617</v>
      </c>
      <c r="G1" s="1" t="s">
        <v>844</v>
      </c>
      <c r="H1" s="1" t="s">
        <v>55</v>
      </c>
      <c r="I1" s="1" t="s">
        <v>318</v>
      </c>
      <c r="J1" s="1" t="s">
        <v>847</v>
      </c>
      <c r="K1" s="1" t="s">
        <v>626</v>
      </c>
      <c r="M1" s="1" t="s">
        <v>1184</v>
      </c>
    </row>
    <row r="2" spans="1:22" x14ac:dyDescent="0.25">
      <c r="A2" t="s">
        <v>852</v>
      </c>
      <c r="B2" t="s">
        <v>852</v>
      </c>
      <c r="C2" t="s">
        <v>363</v>
      </c>
      <c r="D2" t="s">
        <v>364</v>
      </c>
      <c r="F2">
        <v>3</v>
      </c>
      <c r="G2" t="s">
        <v>846</v>
      </c>
      <c r="H2" s="11" t="s">
        <v>376</v>
      </c>
      <c r="I2" s="11" t="s">
        <v>611</v>
      </c>
      <c r="J2" s="11">
        <f>IF(OR(G2="T",G2="na"),0,IF(COUNTIF(H:H,H2)&gt;1,1,"CHECK"))</f>
        <v>0</v>
      </c>
      <c r="L2" t="b">
        <f>A2=B2</f>
        <v>1</v>
      </c>
      <c r="M2">
        <f>COUNTIF(MasterLookup12192017!E:E,MasterLookup_old!H2)</f>
        <v>1</v>
      </c>
    </row>
    <row r="3" spans="1:22" x14ac:dyDescent="0.25">
      <c r="A3" t="s">
        <v>853</v>
      </c>
      <c r="B3" t="s">
        <v>853</v>
      </c>
      <c r="C3" t="s">
        <v>363</v>
      </c>
      <c r="D3" t="s">
        <v>364</v>
      </c>
      <c r="F3">
        <v>3</v>
      </c>
      <c r="G3" t="s">
        <v>846</v>
      </c>
      <c r="H3" s="11" t="s">
        <v>377</v>
      </c>
      <c r="I3" s="11" t="s">
        <v>611</v>
      </c>
      <c r="J3" s="11">
        <f>IF(OR(G3="T",G3="na"),0,IF(COUNTIF(H:H,H3)&gt;1,1,"CHECK"))</f>
        <v>0</v>
      </c>
      <c r="L3" t="b">
        <f t="shared" ref="L3:L66" si="0">A3=B3</f>
        <v>1</v>
      </c>
      <c r="M3">
        <f>COUNTIF(MasterLookup12192017!E:E,MasterLookup_old!H3)</f>
        <v>1</v>
      </c>
    </row>
    <row r="4" spans="1:22" x14ac:dyDescent="0.25">
      <c r="A4" t="s">
        <v>854</v>
      </c>
      <c r="B4" t="s">
        <v>854</v>
      </c>
      <c r="C4" t="s">
        <v>363</v>
      </c>
      <c r="D4" t="s">
        <v>365</v>
      </c>
      <c r="F4">
        <v>3</v>
      </c>
      <c r="G4" t="s">
        <v>846</v>
      </c>
      <c r="H4" t="s">
        <v>374</v>
      </c>
      <c r="I4" s="11" t="s">
        <v>609</v>
      </c>
      <c r="J4" s="11">
        <f>IF(OR(G4="T",G4="na"),0,IF(COUNTIF(H:H,H4)&gt;1,1,"CHECK"))</f>
        <v>0</v>
      </c>
      <c r="L4" t="b">
        <f t="shared" si="0"/>
        <v>1</v>
      </c>
      <c r="M4">
        <f>COUNTIF(MasterLookup12192017!E:E,MasterLookup_old!H4)</f>
        <v>1</v>
      </c>
    </row>
    <row r="5" spans="1:22" x14ac:dyDescent="0.25">
      <c r="A5" t="s">
        <v>855</v>
      </c>
      <c r="B5" t="s">
        <v>855</v>
      </c>
      <c r="C5" t="s">
        <v>363</v>
      </c>
      <c r="D5" t="s">
        <v>366</v>
      </c>
      <c r="F5">
        <v>3</v>
      </c>
      <c r="G5" t="s">
        <v>846</v>
      </c>
      <c r="H5" t="s">
        <v>372</v>
      </c>
      <c r="I5" s="11" t="s">
        <v>608</v>
      </c>
      <c r="J5" s="11">
        <f>IF(OR(G5="T",G5="na"),0,IF(COUNTIF(H:H,H5)&gt;1,1,"CHECK"))</f>
        <v>0</v>
      </c>
      <c r="K5" s="11" t="s">
        <v>627</v>
      </c>
      <c r="L5" t="b">
        <f t="shared" si="0"/>
        <v>1</v>
      </c>
      <c r="M5">
        <f>COUNTIF(MasterLookup12192017!E:E,MasterLookup_old!H5)</f>
        <v>1</v>
      </c>
    </row>
    <row r="6" spans="1:22" x14ac:dyDescent="0.25">
      <c r="A6" t="s">
        <v>855</v>
      </c>
      <c r="B6" t="s">
        <v>855</v>
      </c>
      <c r="C6" t="s">
        <v>363</v>
      </c>
      <c r="D6" t="s">
        <v>366</v>
      </c>
      <c r="F6">
        <v>3</v>
      </c>
      <c r="G6" t="s">
        <v>846</v>
      </c>
      <c r="H6" t="s">
        <v>373</v>
      </c>
      <c r="I6" s="11" t="s">
        <v>608</v>
      </c>
      <c r="J6" s="11">
        <f>IF(OR(G6="T",G6="na"),0,IF(COUNTIF(H:H,H6)&gt;1,1,"CHECK"))</f>
        <v>0</v>
      </c>
      <c r="K6" s="11" t="s">
        <v>627</v>
      </c>
      <c r="L6" t="b">
        <f t="shared" si="0"/>
        <v>1</v>
      </c>
      <c r="M6">
        <f>COUNTIF(MasterLookup12192017!E:E,MasterLookup_old!H6)</f>
        <v>1</v>
      </c>
    </row>
    <row r="7" spans="1:22" x14ac:dyDescent="0.25">
      <c r="A7" t="s">
        <v>856</v>
      </c>
      <c r="B7" t="s">
        <v>856</v>
      </c>
      <c r="C7" t="s">
        <v>363</v>
      </c>
      <c r="D7" t="s">
        <v>367</v>
      </c>
      <c r="F7">
        <v>3</v>
      </c>
      <c r="G7" t="s">
        <v>845</v>
      </c>
      <c r="H7" t="s">
        <v>371</v>
      </c>
      <c r="I7" s="11" t="s">
        <v>610</v>
      </c>
      <c r="J7" s="11">
        <v>0</v>
      </c>
      <c r="K7" s="11" t="s">
        <v>851</v>
      </c>
      <c r="L7" t="b">
        <f t="shared" si="0"/>
        <v>1</v>
      </c>
      <c r="M7">
        <f>COUNTIF(MasterLookup12192017!E:E,MasterLookup_old!H7)</f>
        <v>1</v>
      </c>
    </row>
    <row r="8" spans="1:22" x14ac:dyDescent="0.25">
      <c r="A8" t="s">
        <v>857</v>
      </c>
      <c r="B8" t="s">
        <v>857</v>
      </c>
      <c r="C8" t="s">
        <v>363</v>
      </c>
      <c r="D8" t="s">
        <v>368</v>
      </c>
      <c r="F8">
        <v>3</v>
      </c>
      <c r="G8" t="s">
        <v>846</v>
      </c>
      <c r="H8" t="s">
        <v>378</v>
      </c>
      <c r="I8" s="11" t="s">
        <v>612</v>
      </c>
      <c r="J8" s="11">
        <f>IF(OR(G8="T",G8="na"),0,IF(COUNTIF(H:H,H8)&gt;1,1,"CHECK"))</f>
        <v>0</v>
      </c>
      <c r="L8" t="b">
        <f t="shared" si="0"/>
        <v>1</v>
      </c>
      <c r="M8">
        <f>COUNTIF(MasterLookup12192017!E:E,MasterLookup_old!H8)</f>
        <v>1</v>
      </c>
    </row>
    <row r="9" spans="1:22" x14ac:dyDescent="0.25">
      <c r="A9" t="s">
        <v>858</v>
      </c>
      <c r="B9" t="s">
        <v>858</v>
      </c>
      <c r="C9" t="s">
        <v>363</v>
      </c>
      <c r="D9" t="s">
        <v>368</v>
      </c>
      <c r="F9">
        <v>3</v>
      </c>
      <c r="G9" t="s">
        <v>845</v>
      </c>
      <c r="H9" t="s">
        <v>379</v>
      </c>
      <c r="I9" s="11" t="s">
        <v>612</v>
      </c>
      <c r="J9" s="11">
        <v>0</v>
      </c>
      <c r="K9" s="11" t="s">
        <v>851</v>
      </c>
      <c r="L9" t="b">
        <f t="shared" si="0"/>
        <v>1</v>
      </c>
      <c r="M9">
        <f>COUNTIF(MasterLookup12192017!E:E,MasterLookup_old!H9)</f>
        <v>1</v>
      </c>
      <c r="O9" t="s">
        <v>971</v>
      </c>
      <c r="P9" t="s">
        <v>730</v>
      </c>
      <c r="Q9" t="s">
        <v>731</v>
      </c>
      <c r="S9">
        <v>3</v>
      </c>
      <c r="T9" t="s">
        <v>846</v>
      </c>
      <c r="U9" s="8" t="s">
        <v>513</v>
      </c>
      <c r="V9" t="s">
        <v>743</v>
      </c>
    </row>
    <row r="10" spans="1:22" x14ac:dyDescent="0.25">
      <c r="A10" t="s">
        <v>859</v>
      </c>
      <c r="B10" t="s">
        <v>859</v>
      </c>
      <c r="C10" t="s">
        <v>363</v>
      </c>
      <c r="D10" t="s">
        <v>369</v>
      </c>
      <c r="F10">
        <v>3</v>
      </c>
      <c r="G10" s="11" t="s">
        <v>13</v>
      </c>
      <c r="H10" s="11" t="s">
        <v>13</v>
      </c>
      <c r="I10" s="11" t="s">
        <v>13</v>
      </c>
      <c r="J10" s="11">
        <f t="shared" ref="J10:J41" si="1">IF(OR(G10="T",G10="na"),0,IF(COUNTIF(H:H,H10)&gt;1,1,"CHECK"))</f>
        <v>0</v>
      </c>
      <c r="L10" t="b">
        <f t="shared" si="0"/>
        <v>1</v>
      </c>
      <c r="M10">
        <f>COUNTIF(MasterLookup12192017!E:E,MasterLookup_old!H10)</f>
        <v>75</v>
      </c>
      <c r="O10" t="s">
        <v>972</v>
      </c>
      <c r="P10" t="s">
        <v>730</v>
      </c>
      <c r="Q10" t="s">
        <v>731</v>
      </c>
      <c r="S10">
        <v>3</v>
      </c>
      <c r="T10" t="s">
        <v>846</v>
      </c>
      <c r="U10" s="8" t="s">
        <v>514</v>
      </c>
      <c r="V10" t="s">
        <v>743</v>
      </c>
    </row>
    <row r="11" spans="1:22" x14ac:dyDescent="0.25">
      <c r="A11" t="s">
        <v>860</v>
      </c>
      <c r="B11" s="14" t="s">
        <v>860</v>
      </c>
      <c r="C11" s="14" t="s">
        <v>363</v>
      </c>
      <c r="D11" s="14" t="s">
        <v>370</v>
      </c>
      <c r="E11" s="14"/>
      <c r="F11" s="14">
        <v>2</v>
      </c>
      <c r="G11" t="s">
        <v>846</v>
      </c>
      <c r="H11" s="14" t="s">
        <v>471</v>
      </c>
      <c r="I11" s="11" t="s">
        <v>594</v>
      </c>
      <c r="J11" s="11">
        <f t="shared" si="1"/>
        <v>0</v>
      </c>
      <c r="L11" t="b">
        <f t="shared" si="0"/>
        <v>1</v>
      </c>
      <c r="M11">
        <f>COUNTIF(MasterLookup12192017!E:E,MasterLookup_old!H11)</f>
        <v>2</v>
      </c>
      <c r="O11" t="s">
        <v>973</v>
      </c>
      <c r="P11" t="s">
        <v>730</v>
      </c>
      <c r="Q11" t="s">
        <v>732</v>
      </c>
      <c r="S11">
        <v>3</v>
      </c>
      <c r="T11" t="s">
        <v>846</v>
      </c>
      <c r="U11" s="8" t="s">
        <v>519</v>
      </c>
      <c r="V11" t="s">
        <v>742</v>
      </c>
    </row>
    <row r="12" spans="1:22" x14ac:dyDescent="0.25">
      <c r="A12" t="s">
        <v>860</v>
      </c>
      <c r="B12" s="14" t="s">
        <v>860</v>
      </c>
      <c r="C12" s="14" t="s">
        <v>363</v>
      </c>
      <c r="D12" s="14" t="s">
        <v>370</v>
      </c>
      <c r="E12" s="14"/>
      <c r="F12" s="14">
        <v>2</v>
      </c>
      <c r="G12" t="s">
        <v>846</v>
      </c>
      <c r="H12" s="14" t="s">
        <v>473</v>
      </c>
      <c r="I12" s="11" t="s">
        <v>595</v>
      </c>
      <c r="J12" s="11">
        <f t="shared" si="1"/>
        <v>0</v>
      </c>
      <c r="L12" t="b">
        <f t="shared" si="0"/>
        <v>1</v>
      </c>
      <c r="M12">
        <f>COUNTIF(MasterLookup12192017!E:E,MasterLookup_old!H12)</f>
        <v>1</v>
      </c>
      <c r="O12" t="s">
        <v>974</v>
      </c>
      <c r="P12" t="s">
        <v>730</v>
      </c>
      <c r="Q12" t="s">
        <v>732</v>
      </c>
      <c r="S12">
        <v>3</v>
      </c>
      <c r="T12" t="s">
        <v>846</v>
      </c>
      <c r="U12" s="8" t="s">
        <v>520</v>
      </c>
      <c r="V12" t="s">
        <v>742</v>
      </c>
    </row>
    <row r="13" spans="1:22" x14ac:dyDescent="0.25">
      <c r="A13" t="s">
        <v>860</v>
      </c>
      <c r="B13" s="14" t="s">
        <v>860</v>
      </c>
      <c r="C13" s="14" t="s">
        <v>363</v>
      </c>
      <c r="D13" s="14" t="s">
        <v>370</v>
      </c>
      <c r="E13" s="14"/>
      <c r="F13" s="14">
        <v>2</v>
      </c>
      <c r="G13" t="s">
        <v>846</v>
      </c>
      <c r="H13" s="14" t="s">
        <v>475</v>
      </c>
      <c r="I13" s="11" t="s">
        <v>596</v>
      </c>
      <c r="J13" s="11">
        <f t="shared" si="1"/>
        <v>0</v>
      </c>
      <c r="L13" t="b">
        <f t="shared" si="0"/>
        <v>1</v>
      </c>
      <c r="M13">
        <f>COUNTIF(MasterLookup12192017!E:E,MasterLookup_old!H13)</f>
        <v>1</v>
      </c>
      <c r="O13" t="s">
        <v>975</v>
      </c>
      <c r="P13" t="s">
        <v>730</v>
      </c>
      <c r="Q13" t="s">
        <v>733</v>
      </c>
      <c r="S13">
        <v>3</v>
      </c>
      <c r="T13" t="s">
        <v>845</v>
      </c>
      <c r="U13" s="8" t="s">
        <v>384</v>
      </c>
      <c r="V13" t="s">
        <v>744</v>
      </c>
    </row>
    <row r="14" spans="1:22" x14ac:dyDescent="0.25">
      <c r="A14" t="s">
        <v>860</v>
      </c>
      <c r="B14" s="14" t="s">
        <v>860</v>
      </c>
      <c r="C14" s="14" t="s">
        <v>363</v>
      </c>
      <c r="D14" s="14" t="s">
        <v>370</v>
      </c>
      <c r="E14" s="14"/>
      <c r="F14" s="14">
        <v>2</v>
      </c>
      <c r="G14" t="s">
        <v>846</v>
      </c>
      <c r="H14" s="14" t="s">
        <v>477</v>
      </c>
      <c r="I14" s="11" t="s">
        <v>597</v>
      </c>
      <c r="J14" s="11">
        <f t="shared" si="1"/>
        <v>0</v>
      </c>
      <c r="L14" t="b">
        <f t="shared" si="0"/>
        <v>1</v>
      </c>
      <c r="M14">
        <f>COUNTIF(MasterLookup12192017!E:E,MasterLookup_old!H14)</f>
        <v>1</v>
      </c>
      <c r="O14" t="s">
        <v>976</v>
      </c>
      <c r="P14" t="s">
        <v>730</v>
      </c>
      <c r="Q14" t="s">
        <v>733</v>
      </c>
      <c r="S14">
        <v>3</v>
      </c>
      <c r="T14" t="s">
        <v>845</v>
      </c>
      <c r="U14" s="8" t="s">
        <v>384</v>
      </c>
      <c r="V14" t="s">
        <v>744</v>
      </c>
    </row>
    <row r="15" spans="1:22" x14ac:dyDescent="0.25">
      <c r="A15" t="s">
        <v>860</v>
      </c>
      <c r="B15" s="14" t="s">
        <v>860</v>
      </c>
      <c r="C15" s="14" t="s">
        <v>363</v>
      </c>
      <c r="D15" s="14" t="s">
        <v>370</v>
      </c>
      <c r="E15" s="14"/>
      <c r="F15" s="14">
        <v>2</v>
      </c>
      <c r="G15" t="s">
        <v>846</v>
      </c>
      <c r="H15" s="14" t="s">
        <v>479</v>
      </c>
      <c r="I15" s="11" t="s">
        <v>598</v>
      </c>
      <c r="J15" s="11">
        <f t="shared" si="1"/>
        <v>0</v>
      </c>
      <c r="L15" t="b">
        <f t="shared" si="0"/>
        <v>1</v>
      </c>
      <c r="M15">
        <f>COUNTIF(MasterLookup12192017!E:E,MasterLookup_old!H15)</f>
        <v>1</v>
      </c>
      <c r="O15" t="s">
        <v>977</v>
      </c>
      <c r="P15" t="s">
        <v>730</v>
      </c>
      <c r="Q15" t="s">
        <v>734</v>
      </c>
      <c r="S15">
        <v>3</v>
      </c>
      <c r="T15" t="s">
        <v>846</v>
      </c>
      <c r="U15" s="8" t="s">
        <v>515</v>
      </c>
      <c r="V15" t="s">
        <v>741</v>
      </c>
    </row>
    <row r="16" spans="1:22" x14ac:dyDescent="0.25">
      <c r="A16" t="s">
        <v>860</v>
      </c>
      <c r="B16" s="14" t="s">
        <v>860</v>
      </c>
      <c r="C16" s="14" t="s">
        <v>363</v>
      </c>
      <c r="D16" s="14" t="s">
        <v>370</v>
      </c>
      <c r="E16" s="14"/>
      <c r="F16" s="14">
        <v>2</v>
      </c>
      <c r="G16" t="s">
        <v>846</v>
      </c>
      <c r="H16" s="14" t="s">
        <v>481</v>
      </c>
      <c r="I16" s="11" t="s">
        <v>599</v>
      </c>
      <c r="J16" s="11">
        <f t="shared" si="1"/>
        <v>0</v>
      </c>
      <c r="L16" t="b">
        <f t="shared" si="0"/>
        <v>1</v>
      </c>
      <c r="M16">
        <f>COUNTIF(MasterLookup12192017!E:E,MasterLookup_old!H16)</f>
        <v>1</v>
      </c>
      <c r="O16" t="s">
        <v>978</v>
      </c>
      <c r="P16" t="s">
        <v>730</v>
      </c>
      <c r="Q16" t="s">
        <v>734</v>
      </c>
      <c r="S16">
        <v>3</v>
      </c>
      <c r="T16" t="s">
        <v>846</v>
      </c>
      <c r="U16" s="8" t="s">
        <v>516</v>
      </c>
      <c r="V16" t="s">
        <v>741</v>
      </c>
    </row>
    <row r="17" spans="1:22" x14ac:dyDescent="0.25">
      <c r="A17" t="s">
        <v>860</v>
      </c>
      <c r="B17" s="14" t="s">
        <v>860</v>
      </c>
      <c r="C17" s="14" t="s">
        <v>363</v>
      </c>
      <c r="D17" s="14" t="s">
        <v>370</v>
      </c>
      <c r="E17" s="14"/>
      <c r="F17" s="14">
        <v>2</v>
      </c>
      <c r="G17" t="s">
        <v>846</v>
      </c>
      <c r="H17" s="14" t="s">
        <v>483</v>
      </c>
      <c r="I17" s="11" t="s">
        <v>600</v>
      </c>
      <c r="J17" s="11">
        <f t="shared" si="1"/>
        <v>0</v>
      </c>
      <c r="L17" t="b">
        <f t="shared" si="0"/>
        <v>1</v>
      </c>
      <c r="M17">
        <f>COUNTIF(MasterLookup12192017!E:E,MasterLookup_old!H17)</f>
        <v>1</v>
      </c>
      <c r="O17" t="s">
        <v>979</v>
      </c>
      <c r="P17" t="s">
        <v>730</v>
      </c>
      <c r="Q17" t="s">
        <v>735</v>
      </c>
      <c r="S17">
        <v>3</v>
      </c>
      <c r="T17" t="s">
        <v>845</v>
      </c>
      <c r="U17" s="8" t="s">
        <v>385</v>
      </c>
      <c r="V17" t="s">
        <v>745</v>
      </c>
    </row>
    <row r="18" spans="1:22" x14ac:dyDescent="0.25">
      <c r="A18" t="s">
        <v>860</v>
      </c>
      <c r="B18" s="14" t="s">
        <v>860</v>
      </c>
      <c r="C18" s="14" t="s">
        <v>363</v>
      </c>
      <c r="D18" s="14" t="s">
        <v>370</v>
      </c>
      <c r="E18" s="14"/>
      <c r="F18" s="14">
        <v>2</v>
      </c>
      <c r="G18" t="s">
        <v>846</v>
      </c>
      <c r="H18" s="14" t="s">
        <v>485</v>
      </c>
      <c r="I18" s="11" t="s">
        <v>601</v>
      </c>
      <c r="J18" s="11">
        <f t="shared" si="1"/>
        <v>0</v>
      </c>
      <c r="L18" t="b">
        <f t="shared" si="0"/>
        <v>1</v>
      </c>
      <c r="M18">
        <f>COUNTIF(MasterLookup12192017!E:E,MasterLookup_old!H18)</f>
        <v>1</v>
      </c>
      <c r="O18" t="s">
        <v>980</v>
      </c>
      <c r="P18" t="s">
        <v>730</v>
      </c>
      <c r="Q18" t="s">
        <v>735</v>
      </c>
      <c r="S18">
        <v>3</v>
      </c>
      <c r="T18" t="s">
        <v>845</v>
      </c>
      <c r="U18" s="8" t="s">
        <v>385</v>
      </c>
      <c r="V18" t="s">
        <v>745</v>
      </c>
    </row>
    <row r="19" spans="1:22" x14ac:dyDescent="0.25">
      <c r="A19" t="s">
        <v>860</v>
      </c>
      <c r="B19" s="14" t="s">
        <v>860</v>
      </c>
      <c r="C19" s="14" t="s">
        <v>363</v>
      </c>
      <c r="D19" s="14" t="s">
        <v>370</v>
      </c>
      <c r="E19" s="14"/>
      <c r="F19" s="14">
        <v>2</v>
      </c>
      <c r="G19" t="s">
        <v>846</v>
      </c>
      <c r="H19" s="14" t="s">
        <v>487</v>
      </c>
      <c r="I19" s="11" t="s">
        <v>602</v>
      </c>
      <c r="J19" s="11">
        <f t="shared" si="1"/>
        <v>0</v>
      </c>
      <c r="L19" t="b">
        <f t="shared" si="0"/>
        <v>1</v>
      </c>
      <c r="M19">
        <f>COUNTIF(MasterLookup12192017!E:E,MasterLookup_old!H19)</f>
        <v>1</v>
      </c>
      <c r="O19" t="s">
        <v>981</v>
      </c>
      <c r="P19" t="s">
        <v>730</v>
      </c>
      <c r="Q19" t="s">
        <v>736</v>
      </c>
      <c r="S19">
        <v>2</v>
      </c>
      <c r="T19" t="s">
        <v>846</v>
      </c>
      <c r="U19" s="8" t="s">
        <v>517</v>
      </c>
      <c r="V19" t="s">
        <v>740</v>
      </c>
    </row>
    <row r="20" spans="1:22" x14ac:dyDescent="0.25">
      <c r="A20" t="s">
        <v>861</v>
      </c>
      <c r="B20" s="14" t="s">
        <v>861</v>
      </c>
      <c r="C20" s="14" t="s">
        <v>363</v>
      </c>
      <c r="D20" s="14" t="s">
        <v>370</v>
      </c>
      <c r="E20" s="14"/>
      <c r="F20" s="14">
        <v>2</v>
      </c>
      <c r="G20" t="s">
        <v>846</v>
      </c>
      <c r="H20" s="15" t="s">
        <v>472</v>
      </c>
      <c r="I20" s="11" t="s">
        <v>594</v>
      </c>
      <c r="J20" s="11">
        <f t="shared" si="1"/>
        <v>0</v>
      </c>
      <c r="L20" t="b">
        <f t="shared" si="0"/>
        <v>1</v>
      </c>
      <c r="M20">
        <f>COUNTIF(MasterLookup12192017!E:E,MasterLookup_old!H20)</f>
        <v>2</v>
      </c>
      <c r="O20" t="s">
        <v>982</v>
      </c>
      <c r="P20" t="s">
        <v>730</v>
      </c>
      <c r="Q20" t="s">
        <v>736</v>
      </c>
      <c r="S20">
        <v>2</v>
      </c>
      <c r="T20" t="s">
        <v>846</v>
      </c>
      <c r="U20" s="8" t="s">
        <v>518</v>
      </c>
      <c r="V20" t="s">
        <v>740</v>
      </c>
    </row>
    <row r="21" spans="1:22" x14ac:dyDescent="0.25">
      <c r="A21" t="s">
        <v>861</v>
      </c>
      <c r="B21" s="14" t="s">
        <v>861</v>
      </c>
      <c r="C21" s="14" t="s">
        <v>363</v>
      </c>
      <c r="D21" s="14" t="s">
        <v>370</v>
      </c>
      <c r="E21" s="14"/>
      <c r="F21" s="14">
        <v>2</v>
      </c>
      <c r="G21" t="s">
        <v>846</v>
      </c>
      <c r="H21" s="15" t="s">
        <v>474</v>
      </c>
      <c r="I21" s="11" t="s">
        <v>595</v>
      </c>
      <c r="J21" s="11">
        <f t="shared" si="1"/>
        <v>0</v>
      </c>
      <c r="L21" t="b">
        <f t="shared" si="0"/>
        <v>1</v>
      </c>
      <c r="M21">
        <f>COUNTIF(MasterLookup12192017!E:E,MasterLookup_old!H21)</f>
        <v>1</v>
      </c>
      <c r="O21" t="s">
        <v>983</v>
      </c>
      <c r="P21" t="s">
        <v>730</v>
      </c>
      <c r="Q21" t="s">
        <v>737</v>
      </c>
      <c r="S21">
        <v>3</v>
      </c>
      <c r="T21" s="11" t="s">
        <v>13</v>
      </c>
      <c r="U21" s="5" t="s">
        <v>13</v>
      </c>
      <c r="V21" s="5" t="s">
        <v>13</v>
      </c>
    </row>
    <row r="22" spans="1:22" x14ac:dyDescent="0.25">
      <c r="A22" t="s">
        <v>861</v>
      </c>
      <c r="B22" s="14" t="s">
        <v>861</v>
      </c>
      <c r="C22" s="14" t="s">
        <v>363</v>
      </c>
      <c r="D22" s="14" t="s">
        <v>370</v>
      </c>
      <c r="E22" s="14"/>
      <c r="F22" s="14">
        <v>2</v>
      </c>
      <c r="G22" t="s">
        <v>846</v>
      </c>
      <c r="H22" s="15" t="s">
        <v>476</v>
      </c>
      <c r="I22" s="11" t="s">
        <v>596</v>
      </c>
      <c r="J22" s="11">
        <f t="shared" si="1"/>
        <v>0</v>
      </c>
      <c r="L22" t="b">
        <f t="shared" si="0"/>
        <v>1</v>
      </c>
      <c r="M22">
        <f>COUNTIF(MasterLookup12192017!E:E,MasterLookup_old!H22)</f>
        <v>1</v>
      </c>
    </row>
    <row r="23" spans="1:22" x14ac:dyDescent="0.25">
      <c r="A23" t="s">
        <v>861</v>
      </c>
      <c r="B23" s="14" t="s">
        <v>861</v>
      </c>
      <c r="C23" s="14" t="s">
        <v>363</v>
      </c>
      <c r="D23" s="14" t="s">
        <v>370</v>
      </c>
      <c r="E23" s="14"/>
      <c r="F23" s="14">
        <v>2</v>
      </c>
      <c r="G23" t="s">
        <v>846</v>
      </c>
      <c r="H23" s="15" t="s">
        <v>478</v>
      </c>
      <c r="I23" s="11" t="s">
        <v>597</v>
      </c>
      <c r="J23" s="11">
        <f t="shared" si="1"/>
        <v>0</v>
      </c>
      <c r="L23" t="b">
        <f t="shared" si="0"/>
        <v>1</v>
      </c>
      <c r="M23">
        <f>COUNTIF(MasterLookup12192017!E:E,MasterLookup_old!H23)</f>
        <v>1</v>
      </c>
    </row>
    <row r="24" spans="1:22" x14ac:dyDescent="0.25">
      <c r="A24" t="s">
        <v>861</v>
      </c>
      <c r="B24" s="14" t="s">
        <v>861</v>
      </c>
      <c r="C24" s="14" t="s">
        <v>363</v>
      </c>
      <c r="D24" s="14" t="s">
        <v>370</v>
      </c>
      <c r="E24" s="14"/>
      <c r="F24" s="14">
        <v>2</v>
      </c>
      <c r="G24" t="s">
        <v>846</v>
      </c>
      <c r="H24" s="15" t="s">
        <v>480</v>
      </c>
      <c r="I24" s="11" t="s">
        <v>598</v>
      </c>
      <c r="J24" s="11">
        <f t="shared" si="1"/>
        <v>0</v>
      </c>
      <c r="L24" t="b">
        <f t="shared" si="0"/>
        <v>1</v>
      </c>
      <c r="M24">
        <f>COUNTIF(MasterLookup12192017!E:E,MasterLookup_old!H24)</f>
        <v>1</v>
      </c>
    </row>
    <row r="25" spans="1:22" x14ac:dyDescent="0.25">
      <c r="A25" t="s">
        <v>861</v>
      </c>
      <c r="B25" s="14" t="s">
        <v>861</v>
      </c>
      <c r="C25" s="14" t="s">
        <v>363</v>
      </c>
      <c r="D25" s="14" t="s">
        <v>370</v>
      </c>
      <c r="E25" s="14"/>
      <c r="F25" s="14">
        <v>2</v>
      </c>
      <c r="G25" t="s">
        <v>846</v>
      </c>
      <c r="H25" s="15" t="s">
        <v>482</v>
      </c>
      <c r="I25" s="11" t="s">
        <v>599</v>
      </c>
      <c r="J25" s="11">
        <f t="shared" si="1"/>
        <v>0</v>
      </c>
      <c r="L25" t="b">
        <f t="shared" si="0"/>
        <v>1</v>
      </c>
      <c r="M25">
        <f>COUNTIF(MasterLookup12192017!E:E,MasterLookup_old!H25)</f>
        <v>1</v>
      </c>
    </row>
    <row r="26" spans="1:22" x14ac:dyDescent="0.25">
      <c r="A26" t="s">
        <v>861</v>
      </c>
      <c r="B26" s="14" t="s">
        <v>861</v>
      </c>
      <c r="C26" s="14" t="s">
        <v>363</v>
      </c>
      <c r="D26" s="14" t="s">
        <v>370</v>
      </c>
      <c r="E26" s="14"/>
      <c r="F26" s="14">
        <v>2</v>
      </c>
      <c r="G26" t="s">
        <v>846</v>
      </c>
      <c r="H26" s="15" t="s">
        <v>484</v>
      </c>
      <c r="I26" s="11" t="s">
        <v>600</v>
      </c>
      <c r="J26" s="11">
        <f t="shared" si="1"/>
        <v>0</v>
      </c>
      <c r="L26" t="b">
        <f t="shared" si="0"/>
        <v>1</v>
      </c>
      <c r="M26">
        <f>COUNTIF(MasterLookup12192017!E:E,MasterLookup_old!H26)</f>
        <v>1</v>
      </c>
    </row>
    <row r="27" spans="1:22" x14ac:dyDescent="0.25">
      <c r="A27" t="s">
        <v>861</v>
      </c>
      <c r="B27" s="14" t="s">
        <v>861</v>
      </c>
      <c r="C27" s="14" t="s">
        <v>363</v>
      </c>
      <c r="D27" s="14" t="s">
        <v>370</v>
      </c>
      <c r="E27" s="14"/>
      <c r="F27" s="14">
        <v>2</v>
      </c>
      <c r="G27" t="s">
        <v>846</v>
      </c>
      <c r="H27" s="15" t="s">
        <v>486</v>
      </c>
      <c r="I27" s="11" t="s">
        <v>601</v>
      </c>
      <c r="J27" s="11">
        <f t="shared" si="1"/>
        <v>0</v>
      </c>
      <c r="L27" t="b">
        <f t="shared" si="0"/>
        <v>1</v>
      </c>
      <c r="M27">
        <f>COUNTIF(MasterLookup12192017!E:E,MasterLookup_old!H27)</f>
        <v>1</v>
      </c>
    </row>
    <row r="28" spans="1:22" x14ac:dyDescent="0.25">
      <c r="A28" t="s">
        <v>861</v>
      </c>
      <c r="B28" s="14" t="s">
        <v>861</v>
      </c>
      <c r="C28" s="14" t="s">
        <v>363</v>
      </c>
      <c r="D28" s="14" t="s">
        <v>370</v>
      </c>
      <c r="E28" s="14"/>
      <c r="F28" s="14">
        <v>2</v>
      </c>
      <c r="G28" t="s">
        <v>846</v>
      </c>
      <c r="H28" s="15" t="s">
        <v>488</v>
      </c>
      <c r="I28" s="11" t="s">
        <v>602</v>
      </c>
      <c r="J28" s="11">
        <f t="shared" si="1"/>
        <v>0</v>
      </c>
      <c r="L28" t="b">
        <f t="shared" si="0"/>
        <v>1</v>
      </c>
      <c r="M28">
        <f>COUNTIF(MasterLookup12192017!E:E,MasterLookup_old!H28)</f>
        <v>1</v>
      </c>
    </row>
    <row r="29" spans="1:22" x14ac:dyDescent="0.25">
      <c r="A29" t="s">
        <v>862</v>
      </c>
      <c r="B29" t="s">
        <v>862</v>
      </c>
      <c r="C29" t="s">
        <v>72</v>
      </c>
      <c r="D29" t="s">
        <v>73</v>
      </c>
      <c r="F29">
        <v>3</v>
      </c>
      <c r="G29" s="11" t="s">
        <v>13</v>
      </c>
      <c r="H29" t="s">
        <v>13</v>
      </c>
      <c r="I29" s="11" t="s">
        <v>13</v>
      </c>
      <c r="J29" s="11">
        <f t="shared" si="1"/>
        <v>0</v>
      </c>
      <c r="L29" t="b">
        <f t="shared" si="0"/>
        <v>1</v>
      </c>
      <c r="M29">
        <f>COUNTIF(MasterLookup12192017!E:E,MasterLookup_old!H29)</f>
        <v>75</v>
      </c>
    </row>
    <row r="30" spans="1:22" x14ac:dyDescent="0.25">
      <c r="A30" t="s">
        <v>863</v>
      </c>
      <c r="B30" t="s">
        <v>863</v>
      </c>
      <c r="C30" t="s">
        <v>72</v>
      </c>
      <c r="D30" t="s">
        <v>73</v>
      </c>
      <c r="F30">
        <v>3</v>
      </c>
      <c r="G30" s="11" t="s">
        <v>13</v>
      </c>
      <c r="H30" t="s">
        <v>13</v>
      </c>
      <c r="I30" s="11" t="s">
        <v>13</v>
      </c>
      <c r="J30" s="11">
        <f t="shared" si="1"/>
        <v>0</v>
      </c>
      <c r="L30" t="b">
        <f t="shared" si="0"/>
        <v>1</v>
      </c>
      <c r="M30">
        <f>COUNTIF(MasterLookup12192017!E:E,MasterLookup_old!H30)</f>
        <v>75</v>
      </c>
    </row>
    <row r="31" spans="1:22" x14ac:dyDescent="0.25">
      <c r="A31" t="s">
        <v>864</v>
      </c>
      <c r="B31" t="s">
        <v>864</v>
      </c>
      <c r="C31" t="s">
        <v>72</v>
      </c>
      <c r="D31" t="s">
        <v>74</v>
      </c>
      <c r="F31">
        <v>3</v>
      </c>
      <c r="G31" t="s">
        <v>845</v>
      </c>
      <c r="H31" t="s">
        <v>411</v>
      </c>
      <c r="I31" s="11"/>
      <c r="J31" s="11">
        <f t="shared" si="1"/>
        <v>1</v>
      </c>
      <c r="L31" t="b">
        <f t="shared" si="0"/>
        <v>1</v>
      </c>
      <c r="M31">
        <f>COUNTIF(MasterLookup12192017!E:E,MasterLookup_old!H31)</f>
        <v>2</v>
      </c>
    </row>
    <row r="32" spans="1:22" x14ac:dyDescent="0.25">
      <c r="A32" t="s">
        <v>865</v>
      </c>
      <c r="B32" t="s">
        <v>865</v>
      </c>
      <c r="C32" t="s">
        <v>72</v>
      </c>
      <c r="D32" t="s">
        <v>74</v>
      </c>
      <c r="F32">
        <v>3</v>
      </c>
      <c r="G32" t="s">
        <v>845</v>
      </c>
      <c r="H32" t="s">
        <v>411</v>
      </c>
      <c r="I32" s="11"/>
      <c r="J32" s="11">
        <f t="shared" si="1"/>
        <v>1</v>
      </c>
      <c r="L32" t="b">
        <f t="shared" si="0"/>
        <v>1</v>
      </c>
      <c r="M32">
        <f>COUNTIF(MasterLookup12192017!E:E,MasterLookup_old!H32)</f>
        <v>2</v>
      </c>
    </row>
    <row r="33" spans="1:13" x14ac:dyDescent="0.25">
      <c r="A33" t="s">
        <v>866</v>
      </c>
      <c r="B33" t="s">
        <v>866</v>
      </c>
      <c r="C33" t="s">
        <v>72</v>
      </c>
      <c r="D33" t="s">
        <v>75</v>
      </c>
      <c r="F33">
        <v>3</v>
      </c>
      <c r="G33" s="11" t="s">
        <v>13</v>
      </c>
      <c r="H33" t="s">
        <v>13</v>
      </c>
      <c r="I33" s="11" t="s">
        <v>13</v>
      </c>
      <c r="J33" s="11">
        <f t="shared" si="1"/>
        <v>0</v>
      </c>
      <c r="L33" t="b">
        <f t="shared" si="0"/>
        <v>1</v>
      </c>
      <c r="M33">
        <f>COUNTIF(MasterLookup12192017!E:E,MasterLookup_old!H33)</f>
        <v>75</v>
      </c>
    </row>
    <row r="34" spans="1:13" x14ac:dyDescent="0.25">
      <c r="A34" t="s">
        <v>867</v>
      </c>
      <c r="B34" t="s">
        <v>867</v>
      </c>
      <c r="C34" t="s">
        <v>72</v>
      </c>
      <c r="D34" t="s">
        <v>75</v>
      </c>
      <c r="F34">
        <v>3</v>
      </c>
      <c r="G34" s="11" t="s">
        <v>13</v>
      </c>
      <c r="H34" t="s">
        <v>13</v>
      </c>
      <c r="I34" s="11" t="s">
        <v>13</v>
      </c>
      <c r="J34" s="11">
        <f t="shared" si="1"/>
        <v>0</v>
      </c>
      <c r="L34" t="b">
        <f t="shared" si="0"/>
        <v>1</v>
      </c>
      <c r="M34">
        <f>COUNTIF(MasterLookup12192017!E:E,MasterLookup_old!H34)</f>
        <v>75</v>
      </c>
    </row>
    <row r="35" spans="1:13" x14ac:dyDescent="0.25">
      <c r="A35" t="s">
        <v>868</v>
      </c>
      <c r="B35" t="s">
        <v>868</v>
      </c>
      <c r="C35" t="s">
        <v>72</v>
      </c>
      <c r="D35" t="s">
        <v>76</v>
      </c>
      <c r="F35">
        <v>3</v>
      </c>
      <c r="G35" t="s">
        <v>846</v>
      </c>
      <c r="H35" s="4" t="s">
        <v>264</v>
      </c>
      <c r="I35" t="s">
        <v>675</v>
      </c>
      <c r="J35" s="11">
        <f t="shared" si="1"/>
        <v>0</v>
      </c>
      <c r="L35" t="b">
        <f t="shared" si="0"/>
        <v>1</v>
      </c>
      <c r="M35">
        <f>COUNTIF(MasterLookup12192017!E:E,MasterLookup_old!H35)</f>
        <v>2</v>
      </c>
    </row>
    <row r="36" spans="1:13" x14ac:dyDescent="0.25">
      <c r="A36" t="s">
        <v>869</v>
      </c>
      <c r="B36" t="s">
        <v>869</v>
      </c>
      <c r="C36" t="s">
        <v>72</v>
      </c>
      <c r="D36" t="s">
        <v>76</v>
      </c>
      <c r="F36">
        <v>3</v>
      </c>
      <c r="G36" t="s">
        <v>846</v>
      </c>
      <c r="H36" s="4" t="s">
        <v>264</v>
      </c>
      <c r="I36" t="s">
        <v>675</v>
      </c>
      <c r="J36" s="11">
        <f t="shared" si="1"/>
        <v>0</v>
      </c>
      <c r="L36" t="b">
        <f t="shared" si="0"/>
        <v>1</v>
      </c>
      <c r="M36">
        <f>COUNTIF(MasterLookup12192017!E:E,MasterLookup_old!H36)</f>
        <v>2</v>
      </c>
    </row>
    <row r="37" spans="1:13" x14ac:dyDescent="0.25">
      <c r="A37" t="s">
        <v>870</v>
      </c>
      <c r="B37" t="s">
        <v>870</v>
      </c>
      <c r="C37" t="s">
        <v>72</v>
      </c>
      <c r="D37" t="s">
        <v>77</v>
      </c>
      <c r="F37">
        <v>3</v>
      </c>
      <c r="G37" t="s">
        <v>845</v>
      </c>
      <c r="H37" s="5" t="s">
        <v>265</v>
      </c>
      <c r="I37" t="s">
        <v>676</v>
      </c>
      <c r="J37" s="11">
        <f t="shared" si="1"/>
        <v>1</v>
      </c>
      <c r="L37" t="b">
        <f t="shared" si="0"/>
        <v>1</v>
      </c>
      <c r="M37">
        <f>COUNTIF(MasterLookup12192017!E:E,MasterLookup_old!H37)</f>
        <v>2</v>
      </c>
    </row>
    <row r="38" spans="1:13" x14ac:dyDescent="0.25">
      <c r="A38" t="s">
        <v>871</v>
      </c>
      <c r="B38" t="s">
        <v>871</v>
      </c>
      <c r="C38" t="s">
        <v>72</v>
      </c>
      <c r="D38" t="s">
        <v>77</v>
      </c>
      <c r="F38">
        <v>3</v>
      </c>
      <c r="G38" t="s">
        <v>845</v>
      </c>
      <c r="H38" s="5" t="s">
        <v>265</v>
      </c>
      <c r="I38" t="s">
        <v>676</v>
      </c>
      <c r="J38" s="11">
        <f t="shared" si="1"/>
        <v>1</v>
      </c>
      <c r="L38" t="b">
        <f t="shared" si="0"/>
        <v>1</v>
      </c>
      <c r="M38">
        <f>COUNTIF(MasterLookup12192017!E:E,MasterLookup_old!H38)</f>
        <v>2</v>
      </c>
    </row>
    <row r="39" spans="1:13" x14ac:dyDescent="0.25">
      <c r="A39" t="s">
        <v>872</v>
      </c>
      <c r="B39" t="s">
        <v>872</v>
      </c>
      <c r="C39" t="s">
        <v>72</v>
      </c>
      <c r="D39" t="s">
        <v>78</v>
      </c>
      <c r="F39">
        <v>3</v>
      </c>
      <c r="G39" t="s">
        <v>845</v>
      </c>
      <c r="H39" s="5" t="s">
        <v>266</v>
      </c>
      <c r="I39" t="s">
        <v>677</v>
      </c>
      <c r="J39" s="11">
        <f t="shared" si="1"/>
        <v>1</v>
      </c>
      <c r="L39" t="b">
        <f t="shared" si="0"/>
        <v>1</v>
      </c>
      <c r="M39">
        <f>COUNTIF(MasterLookup12192017!E:E,MasterLookup_old!H39)</f>
        <v>2</v>
      </c>
    </row>
    <row r="40" spans="1:13" x14ac:dyDescent="0.25">
      <c r="A40" t="s">
        <v>873</v>
      </c>
      <c r="B40" t="s">
        <v>873</v>
      </c>
      <c r="C40" t="s">
        <v>72</v>
      </c>
      <c r="D40" t="s">
        <v>78</v>
      </c>
      <c r="F40">
        <v>3</v>
      </c>
      <c r="G40" t="s">
        <v>845</v>
      </c>
      <c r="H40" s="5" t="s">
        <v>266</v>
      </c>
      <c r="I40" t="s">
        <v>677</v>
      </c>
      <c r="J40" s="11">
        <f t="shared" si="1"/>
        <v>1</v>
      </c>
      <c r="L40" t="b">
        <f t="shared" si="0"/>
        <v>1</v>
      </c>
      <c r="M40">
        <f>COUNTIF(MasterLookup12192017!E:E,MasterLookup_old!H40)</f>
        <v>2</v>
      </c>
    </row>
    <row r="41" spans="1:13" x14ac:dyDescent="0.25">
      <c r="A41" t="s">
        <v>874</v>
      </c>
      <c r="B41" t="s">
        <v>874</v>
      </c>
      <c r="C41" t="s">
        <v>72</v>
      </c>
      <c r="D41" t="s">
        <v>79</v>
      </c>
      <c r="F41">
        <v>3</v>
      </c>
      <c r="G41" t="s">
        <v>845</v>
      </c>
      <c r="H41" s="5" t="s">
        <v>268</v>
      </c>
      <c r="I41" t="s">
        <v>678</v>
      </c>
      <c r="J41" s="11">
        <f t="shared" si="1"/>
        <v>1</v>
      </c>
      <c r="L41" t="b">
        <f t="shared" si="0"/>
        <v>1</v>
      </c>
      <c r="M41">
        <f>COUNTIF(MasterLookup12192017!E:E,MasterLookup_old!H41)</f>
        <v>2</v>
      </c>
    </row>
    <row r="42" spans="1:13" x14ac:dyDescent="0.25">
      <c r="A42" t="s">
        <v>875</v>
      </c>
      <c r="B42" t="s">
        <v>875</v>
      </c>
      <c r="C42" t="s">
        <v>72</v>
      </c>
      <c r="D42" t="s">
        <v>79</v>
      </c>
      <c r="F42">
        <v>3</v>
      </c>
      <c r="G42" t="s">
        <v>845</v>
      </c>
      <c r="H42" s="5" t="s">
        <v>268</v>
      </c>
      <c r="I42" t="s">
        <v>678</v>
      </c>
      <c r="J42" s="11">
        <f t="shared" ref="J42:J68" si="2">IF(OR(G42="T",G42="na"),0,IF(COUNTIF(H:H,H42)&gt;1,1,"CHECK"))</f>
        <v>1</v>
      </c>
      <c r="L42" t="b">
        <f t="shared" si="0"/>
        <v>1</v>
      </c>
      <c r="M42">
        <f>COUNTIF(MasterLookup12192017!E:E,MasterLookup_old!H42)</f>
        <v>2</v>
      </c>
    </row>
    <row r="43" spans="1:13" x14ac:dyDescent="0.25">
      <c r="A43" t="s">
        <v>876</v>
      </c>
      <c r="B43" t="s">
        <v>876</v>
      </c>
      <c r="C43" t="s">
        <v>72</v>
      </c>
      <c r="D43" t="s">
        <v>80</v>
      </c>
      <c r="F43">
        <v>3</v>
      </c>
      <c r="G43" t="s">
        <v>845</v>
      </c>
      <c r="H43" s="5" t="s">
        <v>269</v>
      </c>
      <c r="I43" t="s">
        <v>679</v>
      </c>
      <c r="J43" s="11">
        <f t="shared" si="2"/>
        <v>1</v>
      </c>
      <c r="L43" t="b">
        <f t="shared" si="0"/>
        <v>1</v>
      </c>
      <c r="M43">
        <f>COUNTIF(MasterLookup12192017!E:E,MasterLookup_old!H43)</f>
        <v>2</v>
      </c>
    </row>
    <row r="44" spans="1:13" x14ac:dyDescent="0.25">
      <c r="A44" t="s">
        <v>877</v>
      </c>
      <c r="B44" t="s">
        <v>877</v>
      </c>
      <c r="C44" t="s">
        <v>72</v>
      </c>
      <c r="D44" t="s">
        <v>80</v>
      </c>
      <c r="F44">
        <v>3</v>
      </c>
      <c r="G44" t="s">
        <v>845</v>
      </c>
      <c r="H44" s="5" t="s">
        <v>269</v>
      </c>
      <c r="I44" t="s">
        <v>679</v>
      </c>
      <c r="J44" s="11">
        <f t="shared" si="2"/>
        <v>1</v>
      </c>
      <c r="L44" t="b">
        <f t="shared" si="0"/>
        <v>1</v>
      </c>
      <c r="M44">
        <f>COUNTIF(MasterLookup12192017!E:E,MasterLookup_old!H44)</f>
        <v>2</v>
      </c>
    </row>
    <row r="45" spans="1:13" x14ac:dyDescent="0.25">
      <c r="A45" t="s">
        <v>878</v>
      </c>
      <c r="B45" t="s">
        <v>878</v>
      </c>
      <c r="C45" t="s">
        <v>72</v>
      </c>
      <c r="D45" t="s">
        <v>81</v>
      </c>
      <c r="F45">
        <v>3</v>
      </c>
      <c r="G45" t="s">
        <v>846</v>
      </c>
      <c r="H45" s="6" t="s">
        <v>270</v>
      </c>
      <c r="I45" t="s">
        <v>680</v>
      </c>
      <c r="J45" s="11">
        <f t="shared" si="2"/>
        <v>0</v>
      </c>
      <c r="L45" t="b">
        <f t="shared" si="0"/>
        <v>1</v>
      </c>
      <c r="M45">
        <f>COUNTIF(MasterLookup12192017!E:E,MasterLookup_old!H45)</f>
        <v>2</v>
      </c>
    </row>
    <row r="46" spans="1:13" x14ac:dyDescent="0.25">
      <c r="A46" t="s">
        <v>879</v>
      </c>
      <c r="B46" t="s">
        <v>879</v>
      </c>
      <c r="C46" t="s">
        <v>72</v>
      </c>
      <c r="D46" t="s">
        <v>81</v>
      </c>
      <c r="F46">
        <v>3</v>
      </c>
      <c r="G46" t="s">
        <v>846</v>
      </c>
      <c r="H46" s="6" t="s">
        <v>270</v>
      </c>
      <c r="I46" t="s">
        <v>680</v>
      </c>
      <c r="J46" s="11">
        <f t="shared" si="2"/>
        <v>0</v>
      </c>
      <c r="L46" t="b">
        <f t="shared" si="0"/>
        <v>1</v>
      </c>
      <c r="M46">
        <f>COUNTIF(MasterLookup12192017!E:E,MasterLookup_old!H46)</f>
        <v>2</v>
      </c>
    </row>
    <row r="47" spans="1:13" x14ac:dyDescent="0.25">
      <c r="A47" t="s">
        <v>880</v>
      </c>
      <c r="B47" t="s">
        <v>880</v>
      </c>
      <c r="C47" t="s">
        <v>72</v>
      </c>
      <c r="D47" t="s">
        <v>82</v>
      </c>
      <c r="F47">
        <v>2</v>
      </c>
      <c r="G47" t="s">
        <v>846</v>
      </c>
      <c r="H47" s="5" t="s">
        <v>505</v>
      </c>
      <c r="I47" t="s">
        <v>681</v>
      </c>
      <c r="J47" s="11">
        <f t="shared" si="2"/>
        <v>0</v>
      </c>
      <c r="K47" t="s">
        <v>728</v>
      </c>
      <c r="L47" t="b">
        <f t="shared" si="0"/>
        <v>1</v>
      </c>
      <c r="M47">
        <f>COUNTIF(MasterLookup12192017!E:E,MasterLookup_old!H47)</f>
        <v>1</v>
      </c>
    </row>
    <row r="48" spans="1:13" x14ac:dyDescent="0.25">
      <c r="A48" t="s">
        <v>881</v>
      </c>
      <c r="B48" t="s">
        <v>881</v>
      </c>
      <c r="C48" t="s">
        <v>72</v>
      </c>
      <c r="D48" t="s">
        <v>82</v>
      </c>
      <c r="F48">
        <v>2</v>
      </c>
      <c r="G48" t="s">
        <v>846</v>
      </c>
      <c r="H48" s="5" t="s">
        <v>506</v>
      </c>
      <c r="I48" t="s">
        <v>681</v>
      </c>
      <c r="J48" s="11">
        <f t="shared" si="2"/>
        <v>0</v>
      </c>
      <c r="K48" t="s">
        <v>729</v>
      </c>
      <c r="L48" t="b">
        <f t="shared" si="0"/>
        <v>1</v>
      </c>
      <c r="M48">
        <f>COUNTIF(MasterLookup12192017!E:E,MasterLookup_old!H48)</f>
        <v>1</v>
      </c>
    </row>
    <row r="49" spans="1:13" x14ac:dyDescent="0.25">
      <c r="A49" t="s">
        <v>882</v>
      </c>
      <c r="B49" t="s">
        <v>882</v>
      </c>
      <c r="C49" t="s">
        <v>72</v>
      </c>
      <c r="D49" t="s">
        <v>83</v>
      </c>
      <c r="F49">
        <v>2</v>
      </c>
      <c r="G49" t="s">
        <v>846</v>
      </c>
      <c r="H49" s="5" t="s">
        <v>507</v>
      </c>
      <c r="I49" t="s">
        <v>682</v>
      </c>
      <c r="J49" s="11">
        <f t="shared" si="2"/>
        <v>0</v>
      </c>
      <c r="K49" t="s">
        <v>728</v>
      </c>
      <c r="L49" t="b">
        <f t="shared" si="0"/>
        <v>1</v>
      </c>
      <c r="M49">
        <f>COUNTIF(MasterLookup12192017!E:E,MasterLookup_old!H49)</f>
        <v>1</v>
      </c>
    </row>
    <row r="50" spans="1:13" x14ac:dyDescent="0.25">
      <c r="A50" t="s">
        <v>883</v>
      </c>
      <c r="B50" t="s">
        <v>883</v>
      </c>
      <c r="C50" t="s">
        <v>72</v>
      </c>
      <c r="D50" t="s">
        <v>83</v>
      </c>
      <c r="F50">
        <v>2</v>
      </c>
      <c r="G50" t="s">
        <v>846</v>
      </c>
      <c r="H50" s="5" t="s">
        <v>508</v>
      </c>
      <c r="I50" t="s">
        <v>682</v>
      </c>
      <c r="J50" s="11">
        <f t="shared" si="2"/>
        <v>0</v>
      </c>
      <c r="K50" t="s">
        <v>729</v>
      </c>
      <c r="L50" t="b">
        <f t="shared" si="0"/>
        <v>1</v>
      </c>
      <c r="M50">
        <f>COUNTIF(MasterLookup12192017!E:E,MasterLookup_old!H50)</f>
        <v>1</v>
      </c>
    </row>
    <row r="51" spans="1:13" x14ac:dyDescent="0.25">
      <c r="A51" t="s">
        <v>884</v>
      </c>
      <c r="B51" t="s">
        <v>884</v>
      </c>
      <c r="C51" t="s">
        <v>72</v>
      </c>
      <c r="D51" t="s">
        <v>84</v>
      </c>
      <c r="F51">
        <v>2</v>
      </c>
      <c r="G51" t="s">
        <v>846</v>
      </c>
      <c r="H51" s="5" t="s">
        <v>489</v>
      </c>
      <c r="I51" t="s">
        <v>603</v>
      </c>
      <c r="J51" s="11">
        <f t="shared" si="2"/>
        <v>0</v>
      </c>
      <c r="K51" t="s">
        <v>728</v>
      </c>
      <c r="L51" t="b">
        <f t="shared" si="0"/>
        <v>1</v>
      </c>
      <c r="M51">
        <f>COUNTIF(MasterLookup12192017!E:E,MasterLookup_old!H51)</f>
        <v>1</v>
      </c>
    </row>
    <row r="52" spans="1:13" x14ac:dyDescent="0.25">
      <c r="A52" t="s">
        <v>885</v>
      </c>
      <c r="B52" t="s">
        <v>885</v>
      </c>
      <c r="C52" t="s">
        <v>72</v>
      </c>
      <c r="D52" t="s">
        <v>84</v>
      </c>
      <c r="F52">
        <v>2</v>
      </c>
      <c r="G52" t="s">
        <v>846</v>
      </c>
      <c r="H52" s="5" t="s">
        <v>490</v>
      </c>
      <c r="I52" t="s">
        <v>603</v>
      </c>
      <c r="J52" s="11">
        <f t="shared" si="2"/>
        <v>0</v>
      </c>
      <c r="K52" t="s">
        <v>729</v>
      </c>
      <c r="L52" t="b">
        <f t="shared" si="0"/>
        <v>1</v>
      </c>
      <c r="M52">
        <f>COUNTIF(MasterLookup12192017!E:E,MasterLookup_old!H52)</f>
        <v>1</v>
      </c>
    </row>
    <row r="53" spans="1:13" x14ac:dyDescent="0.25">
      <c r="A53" t="s">
        <v>886</v>
      </c>
      <c r="B53" t="s">
        <v>886</v>
      </c>
      <c r="C53" t="s">
        <v>72</v>
      </c>
      <c r="D53" t="s">
        <v>85</v>
      </c>
      <c r="F53">
        <v>2</v>
      </c>
      <c r="G53" t="s">
        <v>846</v>
      </c>
      <c r="H53" s="5" t="s">
        <v>491</v>
      </c>
      <c r="I53" t="s">
        <v>603</v>
      </c>
      <c r="J53" s="11">
        <f t="shared" si="2"/>
        <v>0</v>
      </c>
      <c r="K53" t="s">
        <v>728</v>
      </c>
      <c r="L53" t="b">
        <f t="shared" si="0"/>
        <v>1</v>
      </c>
      <c r="M53">
        <f>COUNTIF(MasterLookup12192017!E:E,MasterLookup_old!H53)</f>
        <v>1</v>
      </c>
    </row>
    <row r="54" spans="1:13" x14ac:dyDescent="0.25">
      <c r="A54" t="s">
        <v>887</v>
      </c>
      <c r="B54" t="s">
        <v>887</v>
      </c>
      <c r="C54" t="s">
        <v>72</v>
      </c>
      <c r="D54" t="s">
        <v>85</v>
      </c>
      <c r="F54">
        <v>2</v>
      </c>
      <c r="G54" t="s">
        <v>846</v>
      </c>
      <c r="H54" s="5" t="s">
        <v>492</v>
      </c>
      <c r="I54" t="s">
        <v>603</v>
      </c>
      <c r="J54" s="11">
        <f t="shared" si="2"/>
        <v>0</v>
      </c>
      <c r="K54" t="s">
        <v>729</v>
      </c>
      <c r="L54" t="b">
        <f t="shared" si="0"/>
        <v>1</v>
      </c>
      <c r="M54">
        <f>COUNTIF(MasterLookup12192017!E:E,MasterLookup_old!H54)</f>
        <v>1</v>
      </c>
    </row>
    <row r="55" spans="1:13" x14ac:dyDescent="0.25">
      <c r="A55" t="s">
        <v>888</v>
      </c>
      <c r="B55" t="s">
        <v>888</v>
      </c>
      <c r="C55" t="s">
        <v>72</v>
      </c>
      <c r="D55" t="s">
        <v>86</v>
      </c>
      <c r="F55">
        <v>2</v>
      </c>
      <c r="G55" t="s">
        <v>846</v>
      </c>
      <c r="H55" s="5" t="s">
        <v>493</v>
      </c>
      <c r="I55" t="s">
        <v>603</v>
      </c>
      <c r="J55" s="11">
        <f t="shared" si="2"/>
        <v>0</v>
      </c>
      <c r="K55" t="s">
        <v>728</v>
      </c>
      <c r="L55" t="b">
        <f t="shared" si="0"/>
        <v>1</v>
      </c>
      <c r="M55">
        <f>COUNTIF(MasterLookup12192017!E:E,MasterLookup_old!H55)</f>
        <v>1</v>
      </c>
    </row>
    <row r="56" spans="1:13" x14ac:dyDescent="0.25">
      <c r="A56" t="s">
        <v>889</v>
      </c>
      <c r="B56" t="s">
        <v>889</v>
      </c>
      <c r="C56" t="s">
        <v>72</v>
      </c>
      <c r="D56" t="s">
        <v>86</v>
      </c>
      <c r="F56">
        <v>2</v>
      </c>
      <c r="G56" t="s">
        <v>846</v>
      </c>
      <c r="H56" s="5" t="s">
        <v>494</v>
      </c>
      <c r="I56" t="s">
        <v>603</v>
      </c>
      <c r="J56" s="11">
        <f t="shared" si="2"/>
        <v>0</v>
      </c>
      <c r="K56" t="s">
        <v>729</v>
      </c>
      <c r="L56" t="b">
        <f t="shared" si="0"/>
        <v>1</v>
      </c>
      <c r="M56">
        <f>COUNTIF(MasterLookup12192017!E:E,MasterLookup_old!H56)</f>
        <v>1</v>
      </c>
    </row>
    <row r="57" spans="1:13" x14ac:dyDescent="0.25">
      <c r="A57" t="s">
        <v>890</v>
      </c>
      <c r="B57" t="s">
        <v>890</v>
      </c>
      <c r="C57" t="s">
        <v>72</v>
      </c>
      <c r="D57" t="s">
        <v>87</v>
      </c>
      <c r="F57">
        <v>2</v>
      </c>
      <c r="G57" t="s">
        <v>846</v>
      </c>
      <c r="H57" s="5" t="s">
        <v>495</v>
      </c>
      <c r="I57" t="s">
        <v>603</v>
      </c>
      <c r="J57" s="11">
        <f t="shared" si="2"/>
        <v>0</v>
      </c>
      <c r="K57" t="s">
        <v>728</v>
      </c>
      <c r="L57" t="b">
        <f t="shared" si="0"/>
        <v>1</v>
      </c>
      <c r="M57">
        <f>COUNTIF(MasterLookup12192017!E:E,MasterLookup_old!H57)</f>
        <v>1</v>
      </c>
    </row>
    <row r="58" spans="1:13" x14ac:dyDescent="0.25">
      <c r="A58" t="s">
        <v>891</v>
      </c>
      <c r="B58" s="14" t="s">
        <v>891</v>
      </c>
      <c r="C58" s="14" t="s">
        <v>72</v>
      </c>
      <c r="D58" s="14" t="s">
        <v>87</v>
      </c>
      <c r="E58" s="14"/>
      <c r="F58" s="14">
        <v>2</v>
      </c>
      <c r="G58" t="s">
        <v>846</v>
      </c>
      <c r="H58" s="5" t="s">
        <v>496</v>
      </c>
      <c r="I58" s="14" t="s">
        <v>603</v>
      </c>
      <c r="J58" s="11">
        <f t="shared" si="2"/>
        <v>0</v>
      </c>
      <c r="K58" t="s">
        <v>729</v>
      </c>
      <c r="L58" t="b">
        <f t="shared" si="0"/>
        <v>1</v>
      </c>
      <c r="M58">
        <f>COUNTIF(MasterLookup12192017!E:E,MasterLookup_old!H58)</f>
        <v>1</v>
      </c>
    </row>
    <row r="59" spans="1:13" x14ac:dyDescent="0.25">
      <c r="A59" t="s">
        <v>892</v>
      </c>
      <c r="B59" t="s">
        <v>892</v>
      </c>
      <c r="C59" t="s">
        <v>72</v>
      </c>
      <c r="D59" t="s">
        <v>88</v>
      </c>
      <c r="F59">
        <v>2</v>
      </c>
      <c r="G59" t="s">
        <v>846</v>
      </c>
      <c r="H59" s="5" t="s">
        <v>509</v>
      </c>
      <c r="I59" t="s">
        <v>683</v>
      </c>
      <c r="J59" s="11">
        <f t="shared" si="2"/>
        <v>0</v>
      </c>
      <c r="K59" t="s">
        <v>728</v>
      </c>
      <c r="L59" t="b">
        <f t="shared" si="0"/>
        <v>1</v>
      </c>
      <c r="M59">
        <f>COUNTIF(MasterLookup12192017!E:E,MasterLookup_old!H59)</f>
        <v>1</v>
      </c>
    </row>
    <row r="60" spans="1:13" x14ac:dyDescent="0.25">
      <c r="A60" t="s">
        <v>893</v>
      </c>
      <c r="B60" t="s">
        <v>893</v>
      </c>
      <c r="C60" t="s">
        <v>72</v>
      </c>
      <c r="D60" t="s">
        <v>88</v>
      </c>
      <c r="F60">
        <v>2</v>
      </c>
      <c r="G60" t="s">
        <v>846</v>
      </c>
      <c r="H60" s="5" t="s">
        <v>510</v>
      </c>
      <c r="I60" t="s">
        <v>683</v>
      </c>
      <c r="J60" s="11">
        <f t="shared" si="2"/>
        <v>0</v>
      </c>
      <c r="K60" t="s">
        <v>729</v>
      </c>
      <c r="L60" t="b">
        <f t="shared" si="0"/>
        <v>1</v>
      </c>
      <c r="M60">
        <f>COUNTIF(MasterLookup12192017!E:E,MasterLookup_old!H60)</f>
        <v>1</v>
      </c>
    </row>
    <row r="61" spans="1:13" x14ac:dyDescent="0.25">
      <c r="A61" t="s">
        <v>894</v>
      </c>
      <c r="B61" t="s">
        <v>894</v>
      </c>
      <c r="C61" t="s">
        <v>72</v>
      </c>
      <c r="D61" t="s">
        <v>89</v>
      </c>
      <c r="F61">
        <v>2</v>
      </c>
      <c r="G61" t="s">
        <v>846</v>
      </c>
      <c r="H61" s="4" t="s">
        <v>497</v>
      </c>
      <c r="I61" t="s">
        <v>604</v>
      </c>
      <c r="J61" s="11">
        <f t="shared" si="2"/>
        <v>0</v>
      </c>
      <c r="K61" t="s">
        <v>728</v>
      </c>
      <c r="L61" t="b">
        <f t="shared" si="0"/>
        <v>1</v>
      </c>
      <c r="M61">
        <f>COUNTIF(MasterLookup12192017!E:E,MasterLookup_old!H61)</f>
        <v>1</v>
      </c>
    </row>
    <row r="62" spans="1:13" x14ac:dyDescent="0.25">
      <c r="A62" t="s">
        <v>895</v>
      </c>
      <c r="B62" t="s">
        <v>895</v>
      </c>
      <c r="C62" t="s">
        <v>72</v>
      </c>
      <c r="D62" t="s">
        <v>89</v>
      </c>
      <c r="F62">
        <v>2</v>
      </c>
      <c r="G62" t="s">
        <v>846</v>
      </c>
      <c r="H62" s="4" t="s">
        <v>498</v>
      </c>
      <c r="I62" t="s">
        <v>604</v>
      </c>
      <c r="J62" s="11">
        <f t="shared" si="2"/>
        <v>0</v>
      </c>
      <c r="K62" t="s">
        <v>729</v>
      </c>
      <c r="L62" t="b">
        <f t="shared" si="0"/>
        <v>1</v>
      </c>
      <c r="M62">
        <f>COUNTIF(MasterLookup12192017!E:E,MasterLookup_old!H62)</f>
        <v>1</v>
      </c>
    </row>
    <row r="63" spans="1:13" x14ac:dyDescent="0.25">
      <c r="A63" t="s">
        <v>896</v>
      </c>
      <c r="B63" t="s">
        <v>896</v>
      </c>
      <c r="C63" t="s">
        <v>72</v>
      </c>
      <c r="D63" t="s">
        <v>90</v>
      </c>
      <c r="F63">
        <v>2</v>
      </c>
      <c r="G63" t="s">
        <v>846</v>
      </c>
      <c r="H63" s="4" t="s">
        <v>499</v>
      </c>
      <c r="I63" t="s">
        <v>605</v>
      </c>
      <c r="J63" s="11">
        <f t="shared" si="2"/>
        <v>0</v>
      </c>
      <c r="K63" t="s">
        <v>728</v>
      </c>
      <c r="L63" t="b">
        <f t="shared" si="0"/>
        <v>1</v>
      </c>
      <c r="M63">
        <f>COUNTIF(MasterLookup12192017!E:E,MasterLookup_old!H63)</f>
        <v>1</v>
      </c>
    </row>
    <row r="64" spans="1:13" x14ac:dyDescent="0.25">
      <c r="A64" t="s">
        <v>897</v>
      </c>
      <c r="B64" t="s">
        <v>897</v>
      </c>
      <c r="C64" t="s">
        <v>72</v>
      </c>
      <c r="D64" t="s">
        <v>90</v>
      </c>
      <c r="F64">
        <v>2</v>
      </c>
      <c r="G64" t="s">
        <v>846</v>
      </c>
      <c r="H64" s="4" t="s">
        <v>500</v>
      </c>
      <c r="I64" t="s">
        <v>605</v>
      </c>
      <c r="J64" s="11">
        <f t="shared" si="2"/>
        <v>0</v>
      </c>
      <c r="K64" t="s">
        <v>729</v>
      </c>
      <c r="L64" t="b">
        <f t="shared" si="0"/>
        <v>1</v>
      </c>
      <c r="M64">
        <f>COUNTIF(MasterLookup12192017!E:E,MasterLookup_old!H64)</f>
        <v>1</v>
      </c>
    </row>
    <row r="65" spans="1:13" x14ac:dyDescent="0.25">
      <c r="A65" t="s">
        <v>898</v>
      </c>
      <c r="B65" t="s">
        <v>898</v>
      </c>
      <c r="C65" t="s">
        <v>72</v>
      </c>
      <c r="D65" t="s">
        <v>91</v>
      </c>
      <c r="F65">
        <v>2</v>
      </c>
      <c r="G65" t="s">
        <v>846</v>
      </c>
      <c r="H65" s="5" t="s">
        <v>501</v>
      </c>
      <c r="I65" t="s">
        <v>606</v>
      </c>
      <c r="J65" s="11">
        <f t="shared" si="2"/>
        <v>0</v>
      </c>
      <c r="K65" t="s">
        <v>728</v>
      </c>
      <c r="L65" t="b">
        <f t="shared" si="0"/>
        <v>1</v>
      </c>
      <c r="M65">
        <f>COUNTIF(MasterLookup12192017!E:E,MasterLookup_old!H65)</f>
        <v>1</v>
      </c>
    </row>
    <row r="66" spans="1:13" x14ac:dyDescent="0.25">
      <c r="A66" t="s">
        <v>899</v>
      </c>
      <c r="B66" t="s">
        <v>899</v>
      </c>
      <c r="C66" t="s">
        <v>72</v>
      </c>
      <c r="D66" t="s">
        <v>91</v>
      </c>
      <c r="F66">
        <v>2</v>
      </c>
      <c r="G66" t="s">
        <v>846</v>
      </c>
      <c r="H66" s="5" t="s">
        <v>502</v>
      </c>
      <c r="I66" t="s">
        <v>606</v>
      </c>
      <c r="J66" s="11">
        <f t="shared" si="2"/>
        <v>0</v>
      </c>
      <c r="K66" t="s">
        <v>729</v>
      </c>
      <c r="L66" t="b">
        <f t="shared" si="0"/>
        <v>1</v>
      </c>
      <c r="M66">
        <f>COUNTIF(MasterLookup12192017!E:E,MasterLookup_old!H66)</f>
        <v>1</v>
      </c>
    </row>
    <row r="67" spans="1:13" x14ac:dyDescent="0.25">
      <c r="A67" t="s">
        <v>900</v>
      </c>
      <c r="B67" t="s">
        <v>900</v>
      </c>
      <c r="C67" t="s">
        <v>72</v>
      </c>
      <c r="D67" t="s">
        <v>92</v>
      </c>
      <c r="F67">
        <v>2</v>
      </c>
      <c r="G67" t="s">
        <v>846</v>
      </c>
      <c r="H67" s="5" t="s">
        <v>503</v>
      </c>
      <c r="I67" t="s">
        <v>607</v>
      </c>
      <c r="J67" s="11">
        <f t="shared" si="2"/>
        <v>0</v>
      </c>
      <c r="K67" t="s">
        <v>728</v>
      </c>
      <c r="L67" t="b">
        <f t="shared" ref="L67:L132" si="3">A67=B67</f>
        <v>1</v>
      </c>
      <c r="M67">
        <f>COUNTIF(MasterLookup12192017!E:E,MasterLookup_old!H67)</f>
        <v>1</v>
      </c>
    </row>
    <row r="68" spans="1:13" x14ac:dyDescent="0.25">
      <c r="A68" t="s">
        <v>901</v>
      </c>
      <c r="B68" t="s">
        <v>901</v>
      </c>
      <c r="C68" t="s">
        <v>72</v>
      </c>
      <c r="D68" t="s">
        <v>92</v>
      </c>
      <c r="F68">
        <v>2</v>
      </c>
      <c r="G68" t="s">
        <v>846</v>
      </c>
      <c r="H68" s="5" t="s">
        <v>504</v>
      </c>
      <c r="I68" t="s">
        <v>607</v>
      </c>
      <c r="J68" s="11">
        <f t="shared" si="2"/>
        <v>0</v>
      </c>
      <c r="K68" t="s">
        <v>729</v>
      </c>
      <c r="L68" t="b">
        <f t="shared" si="3"/>
        <v>1</v>
      </c>
      <c r="M68">
        <f>COUNTIF(MasterLookup12192017!E:E,MasterLookup_old!H68)</f>
        <v>1</v>
      </c>
    </row>
    <row r="69" spans="1:13" x14ac:dyDescent="0.25">
      <c r="A69" t="s">
        <v>13</v>
      </c>
      <c r="B69" t="s">
        <v>13</v>
      </c>
      <c r="C69" t="s">
        <v>72</v>
      </c>
      <c r="D69" t="s">
        <v>13</v>
      </c>
      <c r="F69">
        <v>3</v>
      </c>
      <c r="G69" t="s">
        <v>845</v>
      </c>
      <c r="H69" s="5" t="s">
        <v>267</v>
      </c>
      <c r="I69" t="s">
        <v>684</v>
      </c>
      <c r="J69" s="11"/>
      <c r="L69" t="b">
        <f t="shared" si="3"/>
        <v>1</v>
      </c>
      <c r="M69">
        <f>COUNTIF(MasterLookup12192017!E:E,MasterLookup_old!H69)</f>
        <v>2</v>
      </c>
    </row>
    <row r="70" spans="1:13" x14ac:dyDescent="0.25">
      <c r="A70" t="s">
        <v>13</v>
      </c>
      <c r="B70" t="s">
        <v>13</v>
      </c>
      <c r="C70" t="s">
        <v>72</v>
      </c>
      <c r="D70" t="s">
        <v>13</v>
      </c>
      <c r="F70">
        <v>3</v>
      </c>
      <c r="G70" t="s">
        <v>845</v>
      </c>
      <c r="H70" s="5" t="s">
        <v>267</v>
      </c>
      <c r="I70" t="s">
        <v>684</v>
      </c>
      <c r="J70" s="11"/>
      <c r="L70" t="b">
        <f t="shared" si="3"/>
        <v>1</v>
      </c>
      <c r="M70">
        <f>COUNTIF(MasterLookup12192017!E:E,MasterLookup_old!H70)</f>
        <v>2</v>
      </c>
    </row>
    <row r="71" spans="1:13" x14ac:dyDescent="0.25">
      <c r="A71" t="s">
        <v>902</v>
      </c>
      <c r="B71" t="s">
        <v>902</v>
      </c>
      <c r="C71" t="s">
        <v>8</v>
      </c>
      <c r="D71">
        <v>10</v>
      </c>
      <c r="F71">
        <v>3</v>
      </c>
      <c r="G71" s="11" t="s">
        <v>13</v>
      </c>
      <c r="H71" s="5" t="s">
        <v>13</v>
      </c>
      <c r="I71" s="5" t="s">
        <v>13</v>
      </c>
      <c r="J71" s="11">
        <f>IF(OR(G71="T",G71="na"),0,IF(COUNTIF(H:H,H71)&gt;1,1,"CHECK"))</f>
        <v>0</v>
      </c>
      <c r="L71" t="b">
        <f t="shared" si="3"/>
        <v>1</v>
      </c>
      <c r="M71">
        <f>COUNTIF(MasterLookup12192017!E:E,MasterLookup_old!H71)</f>
        <v>75</v>
      </c>
    </row>
    <row r="72" spans="1:13" x14ac:dyDescent="0.25">
      <c r="A72" t="s">
        <v>903</v>
      </c>
      <c r="B72" t="s">
        <v>903</v>
      </c>
      <c r="C72" t="s">
        <v>8</v>
      </c>
      <c r="D72">
        <v>20</v>
      </c>
      <c r="F72">
        <v>3</v>
      </c>
      <c r="G72" s="11" t="s">
        <v>13</v>
      </c>
      <c r="H72" s="5" t="s">
        <v>13</v>
      </c>
      <c r="I72" s="5" t="s">
        <v>13</v>
      </c>
      <c r="J72" s="11">
        <f>IF(OR(G72="T",G72="na"),0,IF(COUNTIF(H:H,H72)&gt;1,1,"CHECK"))</f>
        <v>0</v>
      </c>
      <c r="L72" t="b">
        <f t="shared" si="3"/>
        <v>1</v>
      </c>
      <c r="M72">
        <f>COUNTIF(MasterLookup12192017!E:E,MasterLookup_old!H72)</f>
        <v>75</v>
      </c>
    </row>
    <row r="73" spans="1:13" x14ac:dyDescent="0.25">
      <c r="A73" t="s">
        <v>904</v>
      </c>
      <c r="B73" t="s">
        <v>904</v>
      </c>
      <c r="C73" t="s">
        <v>8</v>
      </c>
      <c r="D73">
        <v>20</v>
      </c>
      <c r="F73">
        <v>3</v>
      </c>
      <c r="G73" s="11" t="s">
        <v>13</v>
      </c>
      <c r="H73" s="5" t="s">
        <v>13</v>
      </c>
      <c r="I73" s="5" t="s">
        <v>13</v>
      </c>
      <c r="J73" s="11">
        <f>IF(OR(G73="T",G73="na"),0,IF(COUNTIF(H:H,H73)&gt;1,1,"CHECK"))</f>
        <v>0</v>
      </c>
      <c r="L73" t="b">
        <f t="shared" si="3"/>
        <v>1</v>
      </c>
      <c r="M73">
        <f>COUNTIF(MasterLookup12192017!E:E,MasterLookup_old!H73)</f>
        <v>75</v>
      </c>
    </row>
    <row r="74" spans="1:13" x14ac:dyDescent="0.25">
      <c r="A74" t="s">
        <v>905</v>
      </c>
      <c r="B74" t="s">
        <v>905</v>
      </c>
      <c r="C74" t="s">
        <v>8</v>
      </c>
      <c r="D74">
        <v>30</v>
      </c>
      <c r="F74">
        <v>3</v>
      </c>
      <c r="G74" s="11" t="s">
        <v>13</v>
      </c>
      <c r="H74" s="5" t="s">
        <v>13</v>
      </c>
      <c r="I74" s="5" t="s">
        <v>13</v>
      </c>
      <c r="J74" s="11">
        <f>IF(OR(G74="T",G74="na"),0,IF(COUNTIF(H:H,H74)&gt;1,1,"CHECK"))</f>
        <v>0</v>
      </c>
      <c r="L74" t="b">
        <f t="shared" si="3"/>
        <v>1</v>
      </c>
      <c r="M74">
        <f>COUNTIF(MasterLookup12192017!E:E,MasterLookup_old!H74)</f>
        <v>75</v>
      </c>
    </row>
    <row r="75" spans="1:13" x14ac:dyDescent="0.25">
      <c r="A75" t="s">
        <v>906</v>
      </c>
      <c r="B75" t="s">
        <v>906</v>
      </c>
      <c r="C75" t="s">
        <v>8</v>
      </c>
      <c r="D75">
        <v>30</v>
      </c>
      <c r="F75">
        <v>3</v>
      </c>
      <c r="G75" s="11" t="s">
        <v>13</v>
      </c>
      <c r="H75" s="5" t="s">
        <v>13</v>
      </c>
      <c r="I75" s="5" t="s">
        <v>13</v>
      </c>
      <c r="J75" s="11">
        <f>IF(OR(G75="T",G75="na"),0,IF(COUNTIF(H:H,H75)&gt;1,1,"CHECK"))</f>
        <v>0</v>
      </c>
      <c r="L75" t="b">
        <f t="shared" si="3"/>
        <v>1</v>
      </c>
      <c r="M75">
        <f>COUNTIF(MasterLookup12192017!E:E,MasterLookup_old!H75)</f>
        <v>75</v>
      </c>
    </row>
    <row r="76" spans="1:13" x14ac:dyDescent="0.25">
      <c r="A76" t="s">
        <v>971</v>
      </c>
      <c r="B76" t="s">
        <v>971</v>
      </c>
      <c r="C76" t="s">
        <v>730</v>
      </c>
      <c r="D76" t="s">
        <v>731</v>
      </c>
      <c r="F76">
        <v>3</v>
      </c>
      <c r="G76" t="s">
        <v>846</v>
      </c>
      <c r="H76" s="8" t="s">
        <v>513</v>
      </c>
      <c r="I76" t="s">
        <v>743</v>
      </c>
      <c r="J76" s="11">
        <f>IF(OR(G69="T",G69="na"),0,IF(COUNTIF(H:H,H69)&gt;1,1,"CHECK"))</f>
        <v>1</v>
      </c>
      <c r="L76" t="b">
        <f t="shared" si="3"/>
        <v>1</v>
      </c>
      <c r="M76">
        <f>COUNTIF(MasterLookup12192017!E:E,MasterLookup_old!H76)</f>
        <v>1</v>
      </c>
    </row>
    <row r="77" spans="1:13" x14ac:dyDescent="0.25">
      <c r="A77" t="s">
        <v>972</v>
      </c>
      <c r="B77" t="s">
        <v>972</v>
      </c>
      <c r="C77" t="s">
        <v>730</v>
      </c>
      <c r="D77" t="s">
        <v>731</v>
      </c>
      <c r="F77">
        <v>3</v>
      </c>
      <c r="G77" t="s">
        <v>846</v>
      </c>
      <c r="H77" s="8" t="s">
        <v>514</v>
      </c>
      <c r="I77" t="s">
        <v>743</v>
      </c>
      <c r="J77" s="11">
        <f>IF(OR(G70="T",G70="na"),0,IF(COUNTIF(H:H,H70)&gt;1,1,"CHECK"))</f>
        <v>1</v>
      </c>
      <c r="L77" t="b">
        <f t="shared" si="3"/>
        <v>1</v>
      </c>
      <c r="M77">
        <f>COUNTIF(MasterLookup12192017!E:E,MasterLookup_old!H77)</f>
        <v>1</v>
      </c>
    </row>
    <row r="78" spans="1:13" x14ac:dyDescent="0.25">
      <c r="A78" t="s">
        <v>973</v>
      </c>
      <c r="B78" t="s">
        <v>973</v>
      </c>
      <c r="C78" t="s">
        <v>730</v>
      </c>
      <c r="D78" t="s">
        <v>732</v>
      </c>
      <c r="F78">
        <v>3</v>
      </c>
      <c r="G78" t="s">
        <v>846</v>
      </c>
      <c r="H78" s="8" t="s">
        <v>519</v>
      </c>
      <c r="I78" t="s">
        <v>742</v>
      </c>
      <c r="J78" s="11">
        <f t="shared" ref="J78:J141" si="4">IF(OR(G91="T",G91="na"),0,IF(COUNTIF(H:H,H91)&gt;1,1,"CHECK"))</f>
        <v>0</v>
      </c>
      <c r="L78" t="b">
        <f t="shared" si="3"/>
        <v>1</v>
      </c>
      <c r="M78">
        <f>COUNTIF(MasterLookup12192017!E:E,MasterLookup_old!H78)</f>
        <v>1</v>
      </c>
    </row>
    <row r="79" spans="1:13" x14ac:dyDescent="0.25">
      <c r="A79" t="s">
        <v>974</v>
      </c>
      <c r="B79" t="s">
        <v>974</v>
      </c>
      <c r="C79" t="s">
        <v>730</v>
      </c>
      <c r="D79" t="s">
        <v>732</v>
      </c>
      <c r="F79">
        <v>3</v>
      </c>
      <c r="G79" t="s">
        <v>846</v>
      </c>
      <c r="H79" s="8" t="s">
        <v>520</v>
      </c>
      <c r="I79" t="s">
        <v>742</v>
      </c>
      <c r="J79" s="11">
        <f t="shared" si="4"/>
        <v>0</v>
      </c>
      <c r="L79" t="b">
        <f t="shared" si="3"/>
        <v>1</v>
      </c>
      <c r="M79">
        <f>COUNTIF(MasterLookup12192017!E:E,MasterLookup_old!H79)</f>
        <v>1</v>
      </c>
    </row>
    <row r="80" spans="1:13" x14ac:dyDescent="0.25">
      <c r="A80" t="s">
        <v>975</v>
      </c>
      <c r="B80" t="s">
        <v>975</v>
      </c>
      <c r="C80" t="s">
        <v>730</v>
      </c>
      <c r="D80" t="s">
        <v>733</v>
      </c>
      <c r="F80">
        <v>3</v>
      </c>
      <c r="G80" t="s">
        <v>845</v>
      </c>
      <c r="H80" s="8" t="s">
        <v>384</v>
      </c>
      <c r="I80" t="s">
        <v>744</v>
      </c>
      <c r="J80" s="11">
        <f t="shared" si="4"/>
        <v>0</v>
      </c>
      <c r="L80" t="b">
        <f t="shared" si="3"/>
        <v>1</v>
      </c>
      <c r="M80">
        <f>COUNTIF(MasterLookup12192017!E:E,MasterLookup_old!H80)</f>
        <v>2</v>
      </c>
    </row>
    <row r="81" spans="1:13" x14ac:dyDescent="0.25">
      <c r="A81" t="s">
        <v>976</v>
      </c>
      <c r="B81" t="s">
        <v>976</v>
      </c>
      <c r="C81" t="s">
        <v>730</v>
      </c>
      <c r="D81" t="s">
        <v>733</v>
      </c>
      <c r="F81">
        <v>3</v>
      </c>
      <c r="G81" t="s">
        <v>845</v>
      </c>
      <c r="H81" s="8" t="s">
        <v>384</v>
      </c>
      <c r="I81" t="s">
        <v>744</v>
      </c>
      <c r="J81" s="11">
        <f t="shared" si="4"/>
        <v>0</v>
      </c>
      <c r="L81" t="b">
        <f t="shared" si="3"/>
        <v>1</v>
      </c>
      <c r="M81">
        <f>COUNTIF(MasterLookup12192017!E:E,MasterLookup_old!H81)</f>
        <v>2</v>
      </c>
    </row>
    <row r="82" spans="1:13" x14ac:dyDescent="0.25">
      <c r="A82" t="s">
        <v>977</v>
      </c>
      <c r="B82" t="s">
        <v>977</v>
      </c>
      <c r="C82" t="s">
        <v>730</v>
      </c>
      <c r="D82" t="s">
        <v>734</v>
      </c>
      <c r="F82">
        <v>3</v>
      </c>
      <c r="G82" t="s">
        <v>846</v>
      </c>
      <c r="H82" s="8" t="s">
        <v>515</v>
      </c>
      <c r="I82" t="s">
        <v>741</v>
      </c>
      <c r="J82" s="11">
        <f t="shared" si="4"/>
        <v>0</v>
      </c>
      <c r="L82" t="b">
        <f t="shared" si="3"/>
        <v>1</v>
      </c>
      <c r="M82">
        <f>COUNTIF(MasterLookup12192017!E:E,MasterLookup_old!H82)</f>
        <v>1</v>
      </c>
    </row>
    <row r="83" spans="1:13" x14ac:dyDescent="0.25">
      <c r="A83" t="s">
        <v>978</v>
      </c>
      <c r="B83" t="s">
        <v>978</v>
      </c>
      <c r="C83" t="s">
        <v>730</v>
      </c>
      <c r="D83" t="s">
        <v>734</v>
      </c>
      <c r="F83">
        <v>3</v>
      </c>
      <c r="G83" t="s">
        <v>846</v>
      </c>
      <c r="H83" s="8" t="s">
        <v>516</v>
      </c>
      <c r="I83" t="s">
        <v>741</v>
      </c>
      <c r="J83" s="11">
        <f t="shared" si="4"/>
        <v>0</v>
      </c>
      <c r="L83" t="b">
        <f t="shared" si="3"/>
        <v>1</v>
      </c>
      <c r="M83">
        <f>COUNTIF(MasterLookup12192017!E:E,MasterLookup_old!H83)</f>
        <v>1</v>
      </c>
    </row>
    <row r="84" spans="1:13" x14ac:dyDescent="0.25">
      <c r="A84" t="s">
        <v>979</v>
      </c>
      <c r="B84" t="s">
        <v>979</v>
      </c>
      <c r="C84" t="s">
        <v>730</v>
      </c>
      <c r="D84" t="s">
        <v>735</v>
      </c>
      <c r="F84">
        <v>3</v>
      </c>
      <c r="G84" t="s">
        <v>845</v>
      </c>
      <c r="H84" s="8" t="s">
        <v>385</v>
      </c>
      <c r="I84" t="s">
        <v>745</v>
      </c>
      <c r="J84" s="11">
        <f t="shared" si="4"/>
        <v>0</v>
      </c>
      <c r="L84" t="b">
        <f t="shared" si="3"/>
        <v>1</v>
      </c>
      <c r="M84">
        <f>COUNTIF(MasterLookup12192017!E:E,MasterLookup_old!H84)</f>
        <v>2</v>
      </c>
    </row>
    <row r="85" spans="1:13" x14ac:dyDescent="0.25">
      <c r="A85" t="s">
        <v>980</v>
      </c>
      <c r="B85" t="s">
        <v>980</v>
      </c>
      <c r="C85" t="s">
        <v>730</v>
      </c>
      <c r="D85" t="s">
        <v>735</v>
      </c>
      <c r="F85">
        <v>3</v>
      </c>
      <c r="G85" t="s">
        <v>845</v>
      </c>
      <c r="H85" s="8" t="s">
        <v>385</v>
      </c>
      <c r="I85" t="s">
        <v>745</v>
      </c>
      <c r="J85" s="11">
        <f t="shared" si="4"/>
        <v>0</v>
      </c>
      <c r="L85" t="b">
        <f t="shared" si="3"/>
        <v>1</v>
      </c>
      <c r="M85">
        <f>COUNTIF(MasterLookup12192017!E:E,MasterLookup_old!H85)</f>
        <v>2</v>
      </c>
    </row>
    <row r="86" spans="1:13" x14ac:dyDescent="0.25">
      <c r="A86" t="s">
        <v>981</v>
      </c>
      <c r="B86" t="s">
        <v>981</v>
      </c>
      <c r="C86" t="s">
        <v>730</v>
      </c>
      <c r="D86" t="s">
        <v>736</v>
      </c>
      <c r="F86">
        <v>2</v>
      </c>
      <c r="G86" t="s">
        <v>846</v>
      </c>
      <c r="H86" s="8" t="s">
        <v>517</v>
      </c>
      <c r="I86" t="s">
        <v>740</v>
      </c>
      <c r="J86" s="11">
        <f t="shared" si="4"/>
        <v>0</v>
      </c>
      <c r="L86" t="b">
        <f t="shared" si="3"/>
        <v>1</v>
      </c>
      <c r="M86">
        <f>COUNTIF(MasterLookup12192017!E:E,MasterLookup_old!H86)</f>
        <v>1</v>
      </c>
    </row>
    <row r="87" spans="1:13" x14ac:dyDescent="0.25">
      <c r="A87" t="s">
        <v>982</v>
      </c>
      <c r="B87" t="s">
        <v>982</v>
      </c>
      <c r="C87" t="s">
        <v>730</v>
      </c>
      <c r="D87" t="s">
        <v>736</v>
      </c>
      <c r="F87">
        <v>2</v>
      </c>
      <c r="G87" t="s">
        <v>846</v>
      </c>
      <c r="H87" s="8" t="s">
        <v>518</v>
      </c>
      <c r="I87" t="s">
        <v>740</v>
      </c>
      <c r="J87" s="11">
        <f t="shared" si="4"/>
        <v>0</v>
      </c>
      <c r="L87" t="b">
        <f t="shared" si="3"/>
        <v>1</v>
      </c>
      <c r="M87">
        <f>COUNTIF(MasterLookup12192017!E:E,MasterLookup_old!H87)</f>
        <v>1</v>
      </c>
    </row>
    <row r="88" spans="1:13" x14ac:dyDescent="0.25">
      <c r="A88" t="s">
        <v>983</v>
      </c>
      <c r="B88" t="s">
        <v>983</v>
      </c>
      <c r="C88" t="s">
        <v>730</v>
      </c>
      <c r="D88" t="s">
        <v>737</v>
      </c>
      <c r="F88">
        <v>3</v>
      </c>
      <c r="G88" s="11" t="s">
        <v>13</v>
      </c>
      <c r="H88" s="5" t="s">
        <v>13</v>
      </c>
      <c r="I88" s="5" t="s">
        <v>13</v>
      </c>
      <c r="J88" s="11">
        <f t="shared" si="4"/>
        <v>0</v>
      </c>
      <c r="L88" t="b">
        <f t="shared" si="3"/>
        <v>1</v>
      </c>
      <c r="M88">
        <f>COUNTIF(MasterLookup12192017!E:E,MasterLookup_old!H88)</f>
        <v>75</v>
      </c>
    </row>
    <row r="89" spans="1:13" x14ac:dyDescent="0.25">
      <c r="A89" t="s">
        <v>990</v>
      </c>
      <c r="J89" s="11">
        <f t="shared" si="4"/>
        <v>0</v>
      </c>
      <c r="L89" t="b">
        <f t="shared" si="3"/>
        <v>0</v>
      </c>
      <c r="M89">
        <f>COUNTIF(MasterLookup12192017!E:E,MasterLookup_old!H89)</f>
        <v>0</v>
      </c>
    </row>
    <row r="90" spans="1:13" x14ac:dyDescent="0.25">
      <c r="A90" t="s">
        <v>991</v>
      </c>
      <c r="J90" s="11">
        <f t="shared" si="4"/>
        <v>0</v>
      </c>
      <c r="L90" t="b">
        <f t="shared" si="3"/>
        <v>0</v>
      </c>
      <c r="M90">
        <f>COUNTIF(MasterLookup12192017!E:E,MasterLookup_old!H90)</f>
        <v>0</v>
      </c>
    </row>
    <row r="91" spans="1:13" x14ac:dyDescent="0.25">
      <c r="A91" t="s">
        <v>992</v>
      </c>
      <c r="B91" t="s">
        <v>13</v>
      </c>
      <c r="C91" t="s">
        <v>9</v>
      </c>
      <c r="D91" t="s">
        <v>163</v>
      </c>
      <c r="F91">
        <v>2</v>
      </c>
      <c r="G91" t="s">
        <v>846</v>
      </c>
      <c r="H91" s="5" t="s">
        <v>521</v>
      </c>
      <c r="I91" t="s">
        <v>658</v>
      </c>
      <c r="J91" s="11">
        <f t="shared" si="4"/>
        <v>0</v>
      </c>
      <c r="L91" t="b">
        <f t="shared" si="3"/>
        <v>0</v>
      </c>
      <c r="M91">
        <f>COUNTIF(MasterLookup12192017!E:E,MasterLookup_old!H91)</f>
        <v>1</v>
      </c>
    </row>
    <row r="92" spans="1:13" x14ac:dyDescent="0.25">
      <c r="A92" t="s">
        <v>993</v>
      </c>
      <c r="B92" t="s">
        <v>13</v>
      </c>
      <c r="C92" t="s">
        <v>9</v>
      </c>
      <c r="D92" t="s">
        <v>237</v>
      </c>
      <c r="F92">
        <v>2</v>
      </c>
      <c r="G92" t="s">
        <v>846</v>
      </c>
      <c r="H92" s="5" t="s">
        <v>522</v>
      </c>
      <c r="I92" t="s">
        <v>658</v>
      </c>
      <c r="J92" s="11">
        <f t="shared" si="4"/>
        <v>0</v>
      </c>
      <c r="L92" t="b">
        <f t="shared" si="3"/>
        <v>0</v>
      </c>
      <c r="M92">
        <f>COUNTIF(MasterLookup12192017!E:E,MasterLookup_old!H92)</f>
        <v>1</v>
      </c>
    </row>
    <row r="93" spans="1:13" x14ac:dyDescent="0.25">
      <c r="A93" t="s">
        <v>994</v>
      </c>
      <c r="B93" t="s">
        <v>13</v>
      </c>
      <c r="C93" t="s">
        <v>9</v>
      </c>
      <c r="D93" t="s">
        <v>164</v>
      </c>
      <c r="F93">
        <v>2</v>
      </c>
      <c r="G93" s="11" t="s">
        <v>13</v>
      </c>
      <c r="H93" s="5" t="s">
        <v>13</v>
      </c>
      <c r="I93" s="5" t="s">
        <v>13</v>
      </c>
      <c r="J93" s="11">
        <f t="shared" si="4"/>
        <v>0</v>
      </c>
      <c r="L93" t="b">
        <f t="shared" si="3"/>
        <v>0</v>
      </c>
      <c r="M93">
        <f>COUNTIF(MasterLookup12192017!E:E,MasterLookup_old!H93)</f>
        <v>75</v>
      </c>
    </row>
    <row r="94" spans="1:13" x14ac:dyDescent="0.25">
      <c r="A94" t="s">
        <v>995</v>
      </c>
      <c r="B94" t="s">
        <v>13</v>
      </c>
      <c r="C94" t="s">
        <v>9</v>
      </c>
      <c r="D94" t="s">
        <v>238</v>
      </c>
      <c r="F94">
        <v>2</v>
      </c>
      <c r="G94" s="11" t="s">
        <v>13</v>
      </c>
      <c r="H94" s="5" t="s">
        <v>13</v>
      </c>
      <c r="I94" s="5" t="s">
        <v>13</v>
      </c>
      <c r="J94" s="11">
        <f t="shared" si="4"/>
        <v>0</v>
      </c>
      <c r="L94" t="b">
        <f t="shared" si="3"/>
        <v>0</v>
      </c>
      <c r="M94">
        <f>COUNTIF(MasterLookup12192017!E:E,MasterLookup_old!H94)</f>
        <v>75</v>
      </c>
    </row>
    <row r="95" spans="1:13" x14ac:dyDescent="0.25">
      <c r="A95" t="s">
        <v>996</v>
      </c>
      <c r="B95" t="s">
        <v>13</v>
      </c>
      <c r="C95" t="s">
        <v>9</v>
      </c>
      <c r="D95" t="s">
        <v>165</v>
      </c>
      <c r="F95">
        <v>2</v>
      </c>
      <c r="G95" t="s">
        <v>846</v>
      </c>
      <c r="H95" s="5" t="s">
        <v>523</v>
      </c>
      <c r="I95" t="s">
        <v>659</v>
      </c>
      <c r="J95" s="11">
        <f t="shared" si="4"/>
        <v>0</v>
      </c>
      <c r="L95" t="b">
        <f t="shared" si="3"/>
        <v>0</v>
      </c>
      <c r="M95">
        <f>COUNTIF(MasterLookup12192017!E:E,MasterLookup_old!H95)</f>
        <v>1</v>
      </c>
    </row>
    <row r="96" spans="1:13" x14ac:dyDescent="0.25">
      <c r="A96" t="s">
        <v>997</v>
      </c>
      <c r="B96" t="s">
        <v>13</v>
      </c>
      <c r="C96" t="s">
        <v>9</v>
      </c>
      <c r="D96" t="s">
        <v>239</v>
      </c>
      <c r="F96">
        <v>2</v>
      </c>
      <c r="G96" t="s">
        <v>846</v>
      </c>
      <c r="H96" s="5" t="s">
        <v>524</v>
      </c>
      <c r="I96" t="s">
        <v>659</v>
      </c>
      <c r="J96" s="11">
        <f t="shared" si="4"/>
        <v>0</v>
      </c>
      <c r="L96" t="b">
        <f t="shared" si="3"/>
        <v>0</v>
      </c>
      <c r="M96">
        <f>COUNTIF(MasterLookup12192017!E:E,MasterLookup_old!H96)</f>
        <v>1</v>
      </c>
    </row>
    <row r="97" spans="1:13" x14ac:dyDescent="0.25">
      <c r="A97" t="s">
        <v>998</v>
      </c>
      <c r="B97" t="s">
        <v>13</v>
      </c>
      <c r="C97" t="s">
        <v>9</v>
      </c>
      <c r="D97" t="s">
        <v>166</v>
      </c>
      <c r="F97">
        <v>2</v>
      </c>
      <c r="G97" t="s">
        <v>846</v>
      </c>
      <c r="H97" s="5" t="s">
        <v>525</v>
      </c>
      <c r="I97" t="s">
        <v>660</v>
      </c>
      <c r="J97" s="11">
        <f t="shared" si="4"/>
        <v>0</v>
      </c>
      <c r="L97" t="b">
        <f t="shared" si="3"/>
        <v>0</v>
      </c>
      <c r="M97">
        <f>COUNTIF(MasterLookup12192017!E:E,MasterLookup_old!H97)</f>
        <v>1</v>
      </c>
    </row>
    <row r="98" spans="1:13" x14ac:dyDescent="0.25">
      <c r="A98" t="s">
        <v>999</v>
      </c>
      <c r="B98" t="s">
        <v>13</v>
      </c>
      <c r="C98" t="s">
        <v>9</v>
      </c>
      <c r="D98" t="s">
        <v>240</v>
      </c>
      <c r="F98">
        <v>2</v>
      </c>
      <c r="G98" t="s">
        <v>846</v>
      </c>
      <c r="H98" s="5" t="s">
        <v>526</v>
      </c>
      <c r="I98" t="s">
        <v>660</v>
      </c>
      <c r="J98" s="11">
        <f t="shared" si="4"/>
        <v>1</v>
      </c>
      <c r="L98" t="b">
        <f t="shared" si="3"/>
        <v>0</v>
      </c>
      <c r="M98">
        <f>COUNTIF(MasterLookup12192017!E:E,MasterLookup_old!H98)</f>
        <v>1</v>
      </c>
    </row>
    <row r="99" spans="1:13" x14ac:dyDescent="0.25">
      <c r="A99" t="s">
        <v>1000</v>
      </c>
      <c r="B99" t="s">
        <v>13</v>
      </c>
      <c r="C99" t="s">
        <v>9</v>
      </c>
      <c r="D99" t="s">
        <v>167</v>
      </c>
      <c r="F99">
        <v>2</v>
      </c>
      <c r="G99" t="s">
        <v>846</v>
      </c>
      <c r="H99" s="5" t="s">
        <v>527</v>
      </c>
      <c r="I99" t="s">
        <v>661</v>
      </c>
      <c r="J99" s="11">
        <f t="shared" si="4"/>
        <v>1</v>
      </c>
      <c r="L99" t="b">
        <f t="shared" si="3"/>
        <v>0</v>
      </c>
      <c r="M99">
        <f>COUNTIF(MasterLookup12192017!E:E,MasterLookup_old!H99)</f>
        <v>1</v>
      </c>
    </row>
    <row r="100" spans="1:13" x14ac:dyDescent="0.25">
      <c r="A100" t="s">
        <v>1001</v>
      </c>
      <c r="B100" t="s">
        <v>13</v>
      </c>
      <c r="C100" t="s">
        <v>9</v>
      </c>
      <c r="D100" t="s">
        <v>241</v>
      </c>
      <c r="F100">
        <v>2</v>
      </c>
      <c r="G100" t="s">
        <v>846</v>
      </c>
      <c r="H100" s="5" t="s">
        <v>528</v>
      </c>
      <c r="I100" t="s">
        <v>661</v>
      </c>
      <c r="J100" s="11">
        <f t="shared" si="4"/>
        <v>0</v>
      </c>
      <c r="L100" t="b">
        <f t="shared" si="3"/>
        <v>0</v>
      </c>
      <c r="M100">
        <f>COUNTIF(MasterLookup12192017!E:E,MasterLookup_old!H100)</f>
        <v>1</v>
      </c>
    </row>
    <row r="101" spans="1:13" x14ac:dyDescent="0.25">
      <c r="A101" t="s">
        <v>1002</v>
      </c>
      <c r="B101" t="s">
        <v>13</v>
      </c>
      <c r="C101" t="s">
        <v>9</v>
      </c>
      <c r="D101" t="s">
        <v>168</v>
      </c>
      <c r="F101">
        <v>2</v>
      </c>
      <c r="G101" t="s">
        <v>846</v>
      </c>
      <c r="H101" s="5" t="s">
        <v>529</v>
      </c>
      <c r="I101" t="s">
        <v>662</v>
      </c>
      <c r="J101" s="11">
        <f t="shared" si="4"/>
        <v>0</v>
      </c>
      <c r="L101" t="b">
        <f t="shared" si="3"/>
        <v>0</v>
      </c>
      <c r="M101">
        <f>COUNTIF(MasterLookup12192017!E:E,MasterLookup_old!H101)</f>
        <v>1</v>
      </c>
    </row>
    <row r="102" spans="1:13" x14ac:dyDescent="0.25">
      <c r="A102" t="s">
        <v>1003</v>
      </c>
      <c r="B102" t="s">
        <v>13</v>
      </c>
      <c r="C102" t="s">
        <v>9</v>
      </c>
      <c r="D102" t="s">
        <v>242</v>
      </c>
      <c r="F102">
        <v>2</v>
      </c>
      <c r="G102" t="s">
        <v>846</v>
      </c>
      <c r="H102" s="5" t="s">
        <v>530</v>
      </c>
      <c r="I102" t="s">
        <v>662</v>
      </c>
      <c r="J102" s="11">
        <f t="shared" si="4"/>
        <v>0</v>
      </c>
      <c r="L102" t="b">
        <f t="shared" si="3"/>
        <v>0</v>
      </c>
      <c r="M102">
        <f>COUNTIF(MasterLookup12192017!E:E,MasterLookup_old!H102)</f>
        <v>1</v>
      </c>
    </row>
    <row r="103" spans="1:13" x14ac:dyDescent="0.25">
      <c r="A103" t="s">
        <v>1004</v>
      </c>
      <c r="B103" t="s">
        <v>13</v>
      </c>
      <c r="C103" t="s">
        <v>9</v>
      </c>
      <c r="D103" t="s">
        <v>169</v>
      </c>
      <c r="F103">
        <v>2</v>
      </c>
      <c r="G103" t="s">
        <v>846</v>
      </c>
      <c r="H103" s="5" t="s">
        <v>531</v>
      </c>
      <c r="I103" t="s">
        <v>663</v>
      </c>
      <c r="J103" s="11">
        <f t="shared" si="4"/>
        <v>0</v>
      </c>
      <c r="L103" t="b">
        <f t="shared" si="3"/>
        <v>0</v>
      </c>
      <c r="M103">
        <f>COUNTIF(MasterLookup12192017!E:E,MasterLookup_old!H103)</f>
        <v>1</v>
      </c>
    </row>
    <row r="104" spans="1:13" x14ac:dyDescent="0.25">
      <c r="A104" t="s">
        <v>1005</v>
      </c>
      <c r="B104" t="s">
        <v>13</v>
      </c>
      <c r="C104" t="s">
        <v>9</v>
      </c>
      <c r="D104" t="s">
        <v>243</v>
      </c>
      <c r="F104">
        <v>2</v>
      </c>
      <c r="G104" t="s">
        <v>846</v>
      </c>
      <c r="H104" s="5" t="s">
        <v>532</v>
      </c>
      <c r="I104" t="s">
        <v>663</v>
      </c>
      <c r="J104" s="11">
        <f t="shared" si="4"/>
        <v>0</v>
      </c>
      <c r="L104" t="b">
        <f t="shared" si="3"/>
        <v>0</v>
      </c>
      <c r="M104">
        <f>COUNTIF(MasterLookup12192017!E:E,MasterLookup_old!H104)</f>
        <v>1</v>
      </c>
    </row>
    <row r="105" spans="1:13" x14ac:dyDescent="0.25">
      <c r="A105" t="s">
        <v>1006</v>
      </c>
      <c r="B105" t="s">
        <v>13</v>
      </c>
      <c r="C105" t="s">
        <v>9</v>
      </c>
      <c r="D105" t="s">
        <v>170</v>
      </c>
      <c r="F105">
        <v>2</v>
      </c>
      <c r="G105" t="s">
        <v>846</v>
      </c>
      <c r="H105" s="6" t="s">
        <v>533</v>
      </c>
      <c r="I105" t="s">
        <v>664</v>
      </c>
      <c r="J105" s="11">
        <f t="shared" si="4"/>
        <v>0</v>
      </c>
      <c r="L105" t="b">
        <f t="shared" si="3"/>
        <v>0</v>
      </c>
      <c r="M105">
        <f>COUNTIF(MasterLookup12192017!E:E,MasterLookup_old!H105)</f>
        <v>1</v>
      </c>
    </row>
    <row r="106" spans="1:13" x14ac:dyDescent="0.25">
      <c r="A106" t="s">
        <v>1007</v>
      </c>
      <c r="B106" t="s">
        <v>13</v>
      </c>
      <c r="C106" t="s">
        <v>9</v>
      </c>
      <c r="D106" t="s">
        <v>244</v>
      </c>
      <c r="F106">
        <v>2</v>
      </c>
      <c r="G106" t="s">
        <v>846</v>
      </c>
      <c r="H106" s="6" t="s">
        <v>534</v>
      </c>
      <c r="I106" t="s">
        <v>664</v>
      </c>
      <c r="J106" s="11" t="str">
        <f t="shared" si="4"/>
        <v>CHECK</v>
      </c>
      <c r="L106" t="b">
        <f t="shared" si="3"/>
        <v>0</v>
      </c>
      <c r="M106">
        <f>COUNTIF(MasterLookup12192017!E:E,MasterLookup_old!H106)</f>
        <v>1</v>
      </c>
    </row>
    <row r="107" spans="1:13" x14ac:dyDescent="0.25">
      <c r="A107" t="s">
        <v>1008</v>
      </c>
      <c r="B107" t="s">
        <v>13</v>
      </c>
      <c r="C107" t="s">
        <v>9</v>
      </c>
      <c r="D107" t="s">
        <v>171</v>
      </c>
      <c r="F107">
        <v>2</v>
      </c>
      <c r="G107" t="s">
        <v>846</v>
      </c>
      <c r="H107" s="5" t="s">
        <v>535</v>
      </c>
      <c r="I107" t="s">
        <v>665</v>
      </c>
      <c r="J107" s="11">
        <f t="shared" si="4"/>
        <v>0</v>
      </c>
      <c r="L107" t="b">
        <f t="shared" si="3"/>
        <v>0</v>
      </c>
      <c r="M107">
        <f>COUNTIF(MasterLookup12192017!E:E,MasterLookup_old!H107)</f>
        <v>1</v>
      </c>
    </row>
    <row r="108" spans="1:13" x14ac:dyDescent="0.25">
      <c r="A108" t="s">
        <v>1009</v>
      </c>
      <c r="B108" t="s">
        <v>13</v>
      </c>
      <c r="C108" t="s">
        <v>9</v>
      </c>
      <c r="D108" t="s">
        <v>245</v>
      </c>
      <c r="F108">
        <v>2</v>
      </c>
      <c r="G108" t="s">
        <v>846</v>
      </c>
      <c r="H108" s="5" t="s">
        <v>536</v>
      </c>
      <c r="I108" t="s">
        <v>665</v>
      </c>
      <c r="J108" s="11">
        <f t="shared" si="4"/>
        <v>0</v>
      </c>
      <c r="L108" t="b">
        <f t="shared" si="3"/>
        <v>0</v>
      </c>
      <c r="M108">
        <f>COUNTIF(MasterLookup12192017!E:E,MasterLookup_old!H108)</f>
        <v>1</v>
      </c>
    </row>
    <row r="109" spans="1:13" x14ac:dyDescent="0.25">
      <c r="A109" t="s">
        <v>1010</v>
      </c>
      <c r="B109" t="s">
        <v>13</v>
      </c>
      <c r="C109" t="s">
        <v>9</v>
      </c>
      <c r="D109" t="s">
        <v>172</v>
      </c>
      <c r="F109">
        <v>2</v>
      </c>
      <c r="G109" s="11" t="s">
        <v>13</v>
      </c>
      <c r="H109" s="5" t="s">
        <v>13</v>
      </c>
      <c r="I109" s="5" t="s">
        <v>13</v>
      </c>
      <c r="J109" s="11">
        <f t="shared" si="4"/>
        <v>0</v>
      </c>
      <c r="L109" t="b">
        <f t="shared" si="3"/>
        <v>0</v>
      </c>
      <c r="M109">
        <f>COUNTIF(MasterLookup12192017!E:E,MasterLookup_old!H109)</f>
        <v>75</v>
      </c>
    </row>
    <row r="110" spans="1:13" x14ac:dyDescent="0.25">
      <c r="A110" t="s">
        <v>1011</v>
      </c>
      <c r="B110" t="s">
        <v>13</v>
      </c>
      <c r="C110" t="s">
        <v>9</v>
      </c>
      <c r="D110" t="s">
        <v>246</v>
      </c>
      <c r="F110">
        <v>2</v>
      </c>
      <c r="G110" s="11" t="s">
        <v>13</v>
      </c>
      <c r="H110" s="5" t="s">
        <v>13</v>
      </c>
      <c r="I110" s="5" t="s">
        <v>13</v>
      </c>
      <c r="J110" s="11">
        <f t="shared" si="4"/>
        <v>1</v>
      </c>
      <c r="L110" t="b">
        <f t="shared" si="3"/>
        <v>0</v>
      </c>
      <c r="M110">
        <f>COUNTIF(MasterLookup12192017!E:E,MasterLookup_old!H110)</f>
        <v>75</v>
      </c>
    </row>
    <row r="111" spans="1:13" x14ac:dyDescent="0.25">
      <c r="A111" t="s">
        <v>1012</v>
      </c>
      <c r="B111" t="s">
        <v>13</v>
      </c>
      <c r="C111" t="s">
        <v>9</v>
      </c>
      <c r="D111" t="s">
        <v>173</v>
      </c>
      <c r="F111">
        <v>3</v>
      </c>
      <c r="G111" t="s">
        <v>845</v>
      </c>
      <c r="H111" s="4" t="s">
        <v>271</v>
      </c>
      <c r="I111" t="s">
        <v>278</v>
      </c>
      <c r="J111" s="11" t="str">
        <f t="shared" si="4"/>
        <v>CHECK</v>
      </c>
      <c r="L111" t="b">
        <f t="shared" si="3"/>
        <v>0</v>
      </c>
      <c r="M111">
        <f>COUNTIF(MasterLookup12192017!E:E,MasterLookup_old!H111)</f>
        <v>2</v>
      </c>
    </row>
    <row r="112" spans="1:13" x14ac:dyDescent="0.25">
      <c r="A112" t="s">
        <v>1013</v>
      </c>
      <c r="B112" t="s">
        <v>13</v>
      </c>
      <c r="C112" t="s">
        <v>9</v>
      </c>
      <c r="D112" t="s">
        <v>174</v>
      </c>
      <c r="F112">
        <v>3</v>
      </c>
      <c r="G112" t="s">
        <v>845</v>
      </c>
      <c r="H112" s="4" t="s">
        <v>271</v>
      </c>
      <c r="I112" t="s">
        <v>278</v>
      </c>
      <c r="J112" s="11" t="str">
        <f t="shared" si="4"/>
        <v>CHECK</v>
      </c>
      <c r="L112" t="b">
        <f t="shared" si="3"/>
        <v>0</v>
      </c>
      <c r="M112">
        <f>COUNTIF(MasterLookup12192017!E:E,MasterLookup_old!H112)</f>
        <v>2</v>
      </c>
    </row>
    <row r="113" spans="1:13" x14ac:dyDescent="0.25">
      <c r="A113" t="s">
        <v>1014</v>
      </c>
      <c r="B113" t="s">
        <v>13</v>
      </c>
      <c r="C113" t="s">
        <v>9</v>
      </c>
      <c r="D113" t="s">
        <v>175</v>
      </c>
      <c r="F113">
        <v>3</v>
      </c>
      <c r="G113" t="s">
        <v>846</v>
      </c>
      <c r="H113" s="4" t="s">
        <v>272</v>
      </c>
      <c r="I113" t="s">
        <v>666</v>
      </c>
      <c r="J113" s="11">
        <f t="shared" si="4"/>
        <v>0</v>
      </c>
      <c r="L113" t="b">
        <f t="shared" si="3"/>
        <v>0</v>
      </c>
      <c r="M113">
        <f>COUNTIF(MasterLookup12192017!E:E,MasterLookup_old!H113)</f>
        <v>1</v>
      </c>
    </row>
    <row r="114" spans="1:13" x14ac:dyDescent="0.25">
      <c r="A114" t="s">
        <v>1015</v>
      </c>
      <c r="B114" t="s">
        <v>13</v>
      </c>
      <c r="C114" t="s">
        <v>9</v>
      </c>
      <c r="D114" t="s">
        <v>176</v>
      </c>
      <c r="F114">
        <v>3</v>
      </c>
      <c r="G114" s="11" t="s">
        <v>13</v>
      </c>
      <c r="H114" s="5" t="s">
        <v>13</v>
      </c>
      <c r="I114" s="5" t="s">
        <v>13</v>
      </c>
      <c r="J114" s="11" t="str">
        <f t="shared" si="4"/>
        <v>CHECK</v>
      </c>
      <c r="L114" t="b">
        <f t="shared" si="3"/>
        <v>0</v>
      </c>
      <c r="M114">
        <f>COUNTIF(MasterLookup12192017!E:E,MasterLookup_old!H114)</f>
        <v>75</v>
      </c>
    </row>
    <row r="115" spans="1:13" x14ac:dyDescent="0.25">
      <c r="A115" t="s">
        <v>1016</v>
      </c>
      <c r="B115" t="s">
        <v>13</v>
      </c>
      <c r="C115" t="s">
        <v>9</v>
      </c>
      <c r="D115" t="s">
        <v>177</v>
      </c>
      <c r="F115">
        <v>3</v>
      </c>
      <c r="G115" t="s">
        <v>846</v>
      </c>
      <c r="H115" s="4" t="s">
        <v>273</v>
      </c>
      <c r="I115" t="s">
        <v>667</v>
      </c>
      <c r="J115" s="11">
        <f t="shared" si="4"/>
        <v>0</v>
      </c>
      <c r="L115" t="b">
        <f t="shared" si="3"/>
        <v>0</v>
      </c>
      <c r="M115">
        <f>COUNTIF(MasterLookup12192017!E:E,MasterLookup_old!H115)</f>
        <v>1</v>
      </c>
    </row>
    <row r="116" spans="1:13" x14ac:dyDescent="0.25">
      <c r="A116" t="s">
        <v>1017</v>
      </c>
      <c r="B116" t="s">
        <v>13</v>
      </c>
      <c r="C116" t="s">
        <v>9</v>
      </c>
      <c r="D116" t="s">
        <v>178</v>
      </c>
      <c r="F116">
        <v>3</v>
      </c>
      <c r="G116" t="s">
        <v>846</v>
      </c>
      <c r="H116" s="4" t="s">
        <v>274</v>
      </c>
      <c r="I116" t="s">
        <v>668</v>
      </c>
      <c r="J116" s="11">
        <f t="shared" si="4"/>
        <v>0</v>
      </c>
      <c r="L116" t="b">
        <f t="shared" si="3"/>
        <v>0</v>
      </c>
      <c r="M116">
        <f>COUNTIF(MasterLookup12192017!E:E,MasterLookup_old!H116)</f>
        <v>1</v>
      </c>
    </row>
    <row r="117" spans="1:13" x14ac:dyDescent="0.25">
      <c r="A117" t="s">
        <v>1018</v>
      </c>
      <c r="B117" t="s">
        <v>13</v>
      </c>
      <c r="C117" t="s">
        <v>9</v>
      </c>
      <c r="D117" t="s">
        <v>179</v>
      </c>
      <c r="F117">
        <v>3</v>
      </c>
      <c r="G117" t="s">
        <v>846</v>
      </c>
      <c r="H117" s="4" t="s">
        <v>275</v>
      </c>
      <c r="I117" t="s">
        <v>669</v>
      </c>
      <c r="J117" s="11">
        <f t="shared" si="4"/>
        <v>0</v>
      </c>
      <c r="L117" t="b">
        <f t="shared" si="3"/>
        <v>0</v>
      </c>
      <c r="M117">
        <f>COUNTIF(MasterLookup12192017!E:E,MasterLookup_old!H117)</f>
        <v>1</v>
      </c>
    </row>
    <row r="118" spans="1:13" x14ac:dyDescent="0.25">
      <c r="A118" t="s">
        <v>1019</v>
      </c>
      <c r="B118" t="s">
        <v>13</v>
      </c>
      <c r="C118" t="s">
        <v>9</v>
      </c>
      <c r="D118" t="s">
        <v>180</v>
      </c>
      <c r="F118">
        <v>3</v>
      </c>
      <c r="G118" t="s">
        <v>846</v>
      </c>
      <c r="H118" s="4" t="s">
        <v>282</v>
      </c>
      <c r="I118" t="s">
        <v>670</v>
      </c>
      <c r="J118" s="11">
        <f t="shared" si="4"/>
        <v>0</v>
      </c>
      <c r="L118" t="b">
        <f t="shared" si="3"/>
        <v>0</v>
      </c>
      <c r="M118">
        <f>COUNTIF(MasterLookup12192017!E:E,MasterLookup_old!H118)</f>
        <v>1</v>
      </c>
    </row>
    <row r="119" spans="1:13" x14ac:dyDescent="0.25">
      <c r="A119" t="s">
        <v>1020</v>
      </c>
      <c r="B119" t="s">
        <v>13</v>
      </c>
      <c r="C119" t="s">
        <v>9</v>
      </c>
      <c r="D119" t="s">
        <v>181</v>
      </c>
      <c r="F119">
        <v>3</v>
      </c>
      <c r="G119" t="s">
        <v>845</v>
      </c>
      <c r="H119" s="5" t="s">
        <v>283</v>
      </c>
      <c r="I119" t="s">
        <v>671</v>
      </c>
      <c r="J119" s="11">
        <f t="shared" si="4"/>
        <v>0</v>
      </c>
      <c r="L119" t="b">
        <f t="shared" si="3"/>
        <v>0</v>
      </c>
      <c r="M119">
        <f>COUNTIF(MasterLookup12192017!E:E,MasterLookup_old!H119)</f>
        <v>1</v>
      </c>
    </row>
    <row r="120" spans="1:13" x14ac:dyDescent="0.25">
      <c r="A120" t="s">
        <v>1021</v>
      </c>
      <c r="B120" t="s">
        <v>13</v>
      </c>
      <c r="C120" t="s">
        <v>9</v>
      </c>
      <c r="D120" t="s">
        <v>182</v>
      </c>
      <c r="F120">
        <v>3</v>
      </c>
      <c r="G120" t="s">
        <v>846</v>
      </c>
      <c r="H120" s="5" t="s">
        <v>286</v>
      </c>
      <c r="I120" t="s">
        <v>672</v>
      </c>
      <c r="J120" s="11">
        <f t="shared" si="4"/>
        <v>0</v>
      </c>
      <c r="L120" t="b">
        <f t="shared" si="3"/>
        <v>0</v>
      </c>
      <c r="M120">
        <f>COUNTIF(MasterLookup12192017!E:E,MasterLookup_old!H120)</f>
        <v>1</v>
      </c>
    </row>
    <row r="121" spans="1:13" x14ac:dyDescent="0.25">
      <c r="A121" t="s">
        <v>1022</v>
      </c>
      <c r="B121" t="s">
        <v>13</v>
      </c>
      <c r="C121" t="s">
        <v>9</v>
      </c>
      <c r="D121" t="s">
        <v>183</v>
      </c>
      <c r="F121">
        <v>3</v>
      </c>
      <c r="G121" t="s">
        <v>846</v>
      </c>
      <c r="H121" s="5" t="s">
        <v>545</v>
      </c>
      <c r="I121" t="s">
        <v>673</v>
      </c>
      <c r="J121" s="11">
        <f t="shared" si="4"/>
        <v>0</v>
      </c>
      <c r="L121" t="b">
        <f t="shared" si="3"/>
        <v>0</v>
      </c>
      <c r="M121">
        <f>COUNTIF(MasterLookup12192017!E:E,MasterLookup_old!H121)</f>
        <v>2</v>
      </c>
    </row>
    <row r="122" spans="1:13" x14ac:dyDescent="0.25">
      <c r="A122" t="s">
        <v>1023</v>
      </c>
      <c r="B122" t="s">
        <v>13</v>
      </c>
      <c r="C122" t="s">
        <v>9</v>
      </c>
      <c r="D122" t="s">
        <v>183</v>
      </c>
      <c r="F122">
        <v>3</v>
      </c>
      <c r="G122" t="s">
        <v>846</v>
      </c>
      <c r="H122" s="5" t="s">
        <v>546</v>
      </c>
      <c r="I122" t="s">
        <v>673</v>
      </c>
      <c r="J122" s="11">
        <f t="shared" si="4"/>
        <v>0</v>
      </c>
      <c r="L122" t="b">
        <f t="shared" si="3"/>
        <v>0</v>
      </c>
      <c r="M122">
        <f>COUNTIF(MasterLookup12192017!E:E,MasterLookup_old!H122)</f>
        <v>0</v>
      </c>
    </row>
    <row r="123" spans="1:13" x14ac:dyDescent="0.25">
      <c r="A123" t="s">
        <v>1024</v>
      </c>
      <c r="B123" s="16" t="s">
        <v>13</v>
      </c>
      <c r="C123" s="9" t="s">
        <v>9</v>
      </c>
      <c r="D123" s="16" t="s">
        <v>13</v>
      </c>
      <c r="E123" s="16"/>
      <c r="F123" s="9">
        <v>3</v>
      </c>
      <c r="G123" t="s">
        <v>845</v>
      </c>
      <c r="H123" s="9" t="s">
        <v>271</v>
      </c>
      <c r="I123" s="17" t="s">
        <v>278</v>
      </c>
      <c r="J123" s="11">
        <f t="shared" si="4"/>
        <v>1</v>
      </c>
      <c r="L123" t="b">
        <f t="shared" si="3"/>
        <v>0</v>
      </c>
      <c r="M123">
        <f>COUNTIF(MasterLookup12192017!E:E,MasterLookup_old!H123)</f>
        <v>2</v>
      </c>
    </row>
    <row r="124" spans="1:13" x14ac:dyDescent="0.25">
      <c r="A124" t="s">
        <v>1025</v>
      </c>
      <c r="B124" s="16" t="s">
        <v>13</v>
      </c>
      <c r="C124" s="9" t="s">
        <v>9</v>
      </c>
      <c r="D124" s="16" t="s">
        <v>13</v>
      </c>
      <c r="E124" s="16"/>
      <c r="F124" s="9">
        <v>3</v>
      </c>
      <c r="G124" t="s">
        <v>845</v>
      </c>
      <c r="H124" s="9" t="s">
        <v>276</v>
      </c>
      <c r="I124" s="17" t="s">
        <v>279</v>
      </c>
      <c r="J124" s="11">
        <f t="shared" si="4"/>
        <v>1</v>
      </c>
      <c r="L124" t="b">
        <f t="shared" si="3"/>
        <v>0</v>
      </c>
      <c r="M124">
        <f>COUNTIF(MasterLookup12192017!E:E,MasterLookup_old!H124)</f>
        <v>1</v>
      </c>
    </row>
    <row r="125" spans="1:13" x14ac:dyDescent="0.25">
      <c r="A125" t="s">
        <v>1026</v>
      </c>
      <c r="B125" s="16" t="s">
        <v>13</v>
      </c>
      <c r="C125" s="9" t="s">
        <v>9</v>
      </c>
      <c r="D125" s="16" t="s">
        <v>13</v>
      </c>
      <c r="E125" s="16"/>
      <c r="F125" s="9">
        <v>3</v>
      </c>
      <c r="G125" t="s">
        <v>845</v>
      </c>
      <c r="H125" s="9" t="s">
        <v>277</v>
      </c>
      <c r="I125" s="17" t="s">
        <v>280</v>
      </c>
      <c r="J125" s="11">
        <f t="shared" si="4"/>
        <v>0</v>
      </c>
      <c r="L125" t="b">
        <f t="shared" si="3"/>
        <v>0</v>
      </c>
      <c r="M125">
        <f>COUNTIF(MasterLookup12192017!E:E,MasterLookup_old!H125)</f>
        <v>1</v>
      </c>
    </row>
    <row r="126" spans="1:13" x14ac:dyDescent="0.25">
      <c r="A126" t="s">
        <v>1027</v>
      </c>
      <c r="B126" s="16" t="s">
        <v>13</v>
      </c>
      <c r="C126" s="9" t="s">
        <v>9</v>
      </c>
      <c r="D126" s="16" t="s">
        <v>13</v>
      </c>
      <c r="E126" s="16"/>
      <c r="F126" s="9">
        <v>3</v>
      </c>
      <c r="G126" t="s">
        <v>846</v>
      </c>
      <c r="H126" s="9" t="s">
        <v>541</v>
      </c>
      <c r="I126" s="17" t="s">
        <v>281</v>
      </c>
      <c r="J126" s="11">
        <f t="shared" si="4"/>
        <v>0</v>
      </c>
      <c r="L126" t="b">
        <f t="shared" si="3"/>
        <v>0</v>
      </c>
      <c r="M126">
        <f>COUNTIF(MasterLookup12192017!E:E,MasterLookup_old!H126)</f>
        <v>1</v>
      </c>
    </row>
    <row r="127" spans="1:13" x14ac:dyDescent="0.25">
      <c r="A127" t="s">
        <v>1028</v>
      </c>
      <c r="B127" s="16" t="s">
        <v>13</v>
      </c>
      <c r="C127" s="9" t="s">
        <v>9</v>
      </c>
      <c r="D127" s="16" t="s">
        <v>13</v>
      </c>
      <c r="E127" s="16"/>
      <c r="F127" s="9">
        <v>3</v>
      </c>
      <c r="G127" t="s">
        <v>845</v>
      </c>
      <c r="H127" s="12" t="s">
        <v>284</v>
      </c>
      <c r="I127" s="17" t="s">
        <v>285</v>
      </c>
      <c r="J127" s="11">
        <f t="shared" si="4"/>
        <v>0</v>
      </c>
      <c r="K127" t="s">
        <v>786</v>
      </c>
      <c r="L127" t="b">
        <f t="shared" si="3"/>
        <v>0</v>
      </c>
      <c r="M127">
        <f>COUNTIF(MasterLookup12192017!E:E,MasterLookup_old!H127)</f>
        <v>0</v>
      </c>
    </row>
    <row r="128" spans="1:13" x14ac:dyDescent="0.25">
      <c r="A128" t="s">
        <v>1029</v>
      </c>
      <c r="B128" s="9" t="s">
        <v>13</v>
      </c>
      <c r="C128" s="9" t="s">
        <v>9</v>
      </c>
      <c r="D128" s="9" t="s">
        <v>183</v>
      </c>
      <c r="E128" s="9"/>
      <c r="F128" s="9">
        <v>3</v>
      </c>
      <c r="G128" t="s">
        <v>846</v>
      </c>
      <c r="H128" s="12" t="s">
        <v>543</v>
      </c>
      <c r="I128" s="17" t="s">
        <v>287</v>
      </c>
      <c r="J128" s="11">
        <f t="shared" si="4"/>
        <v>0</v>
      </c>
      <c r="K128" t="s">
        <v>786</v>
      </c>
      <c r="L128" t="b">
        <f t="shared" si="3"/>
        <v>0</v>
      </c>
      <c r="M128">
        <f>COUNTIF(MasterLookup12192017!E:E,MasterLookup_old!H128)</f>
        <v>1</v>
      </c>
    </row>
    <row r="129" spans="1:13" x14ac:dyDescent="0.25">
      <c r="A129" t="s">
        <v>1030</v>
      </c>
      <c r="B129" s="9" t="s">
        <v>13</v>
      </c>
      <c r="C129" s="9" t="s">
        <v>9</v>
      </c>
      <c r="D129" s="9" t="s">
        <v>183</v>
      </c>
      <c r="E129" s="9"/>
      <c r="F129" s="9">
        <v>3</v>
      </c>
      <c r="G129" t="s">
        <v>846</v>
      </c>
      <c r="H129" s="12" t="s">
        <v>544</v>
      </c>
      <c r="I129" s="17" t="s">
        <v>287</v>
      </c>
      <c r="J129" s="11">
        <f t="shared" si="4"/>
        <v>0</v>
      </c>
      <c r="K129" t="s">
        <v>786</v>
      </c>
      <c r="L129" t="b">
        <f t="shared" si="3"/>
        <v>0</v>
      </c>
      <c r="M129">
        <f>COUNTIF(MasterLookup12192017!E:E,MasterLookup_old!H129)</f>
        <v>1</v>
      </c>
    </row>
    <row r="130" spans="1:13" x14ac:dyDescent="0.25">
      <c r="A130" t="s">
        <v>1031</v>
      </c>
      <c r="B130" t="s">
        <v>13</v>
      </c>
      <c r="C130" t="s">
        <v>10</v>
      </c>
      <c r="D130" t="s">
        <v>138</v>
      </c>
      <c r="F130">
        <v>3</v>
      </c>
      <c r="G130" t="s">
        <v>846</v>
      </c>
      <c r="H130" s="8" t="s">
        <v>461</v>
      </c>
      <c r="I130" t="s">
        <v>592</v>
      </c>
      <c r="J130" s="11">
        <f t="shared" si="4"/>
        <v>0</v>
      </c>
      <c r="K130" t="s">
        <v>786</v>
      </c>
      <c r="L130" t="b">
        <f t="shared" si="3"/>
        <v>0</v>
      </c>
      <c r="M130">
        <f>COUNTIF(MasterLookup12192017!E:E,MasterLookup_old!H130)</f>
        <v>1</v>
      </c>
    </row>
    <row r="131" spans="1:13" x14ac:dyDescent="0.25">
      <c r="A131" t="s">
        <v>1032</v>
      </c>
      <c r="B131" t="s">
        <v>13</v>
      </c>
      <c r="C131" t="s">
        <v>10</v>
      </c>
      <c r="D131" t="s">
        <v>138</v>
      </c>
      <c r="F131">
        <v>3</v>
      </c>
      <c r="G131" t="s">
        <v>846</v>
      </c>
      <c r="H131" s="8" t="s">
        <v>462</v>
      </c>
      <c r="I131" t="s">
        <v>592</v>
      </c>
      <c r="J131" s="11">
        <f t="shared" si="4"/>
        <v>0</v>
      </c>
      <c r="K131" t="s">
        <v>786</v>
      </c>
      <c r="L131" t="b">
        <f t="shared" si="3"/>
        <v>0</v>
      </c>
      <c r="M131">
        <f>COUNTIF(MasterLookup12192017!E:E,MasterLookup_old!H131)</f>
        <v>1</v>
      </c>
    </row>
    <row r="132" spans="1:13" x14ac:dyDescent="0.25">
      <c r="A132" t="s">
        <v>1033</v>
      </c>
      <c r="B132" t="s">
        <v>13</v>
      </c>
      <c r="C132" t="s">
        <v>10</v>
      </c>
      <c r="D132" t="s">
        <v>139</v>
      </c>
      <c r="F132">
        <v>2</v>
      </c>
      <c r="G132" t="s">
        <v>846</v>
      </c>
      <c r="H132" s="8" t="s">
        <v>469</v>
      </c>
      <c r="I132" t="s">
        <v>593</v>
      </c>
      <c r="J132" s="11">
        <f t="shared" si="4"/>
        <v>0</v>
      </c>
      <c r="K132" t="s">
        <v>786</v>
      </c>
      <c r="L132" t="b">
        <f t="shared" si="3"/>
        <v>0</v>
      </c>
      <c r="M132">
        <f>COUNTIF(MasterLookup12192017!E:E,MasterLookup_old!H132)</f>
        <v>1</v>
      </c>
    </row>
    <row r="133" spans="1:13" x14ac:dyDescent="0.25">
      <c r="A133" t="s">
        <v>1034</v>
      </c>
      <c r="B133" t="s">
        <v>13</v>
      </c>
      <c r="C133" t="s">
        <v>10</v>
      </c>
      <c r="D133" t="s">
        <v>139</v>
      </c>
      <c r="F133">
        <v>2</v>
      </c>
      <c r="G133" t="s">
        <v>846</v>
      </c>
      <c r="H133" s="8" t="s">
        <v>470</v>
      </c>
      <c r="I133" t="s">
        <v>593</v>
      </c>
      <c r="J133" s="11">
        <f t="shared" si="4"/>
        <v>0</v>
      </c>
      <c r="K133" t="s">
        <v>786</v>
      </c>
      <c r="L133" t="b">
        <f t="shared" ref="L133:L196" si="5">A133=B133</f>
        <v>0</v>
      </c>
      <c r="M133">
        <f>COUNTIF(MasterLookup12192017!E:E,MasterLookup_old!H133)</f>
        <v>1</v>
      </c>
    </row>
    <row r="134" spans="1:13" x14ac:dyDescent="0.25">
      <c r="A134" t="s">
        <v>1035</v>
      </c>
      <c r="B134" t="s">
        <v>13</v>
      </c>
      <c r="C134" t="s">
        <v>10</v>
      </c>
      <c r="D134" t="s">
        <v>99</v>
      </c>
      <c r="F134">
        <v>3</v>
      </c>
      <c r="G134" t="s">
        <v>846</v>
      </c>
      <c r="H134" s="8" t="s">
        <v>423</v>
      </c>
      <c r="I134" t="s">
        <v>580</v>
      </c>
      <c r="J134" s="11">
        <f t="shared" si="4"/>
        <v>0</v>
      </c>
      <c r="K134" t="s">
        <v>786</v>
      </c>
      <c r="L134" t="b">
        <f t="shared" si="5"/>
        <v>0</v>
      </c>
      <c r="M134">
        <f>COUNTIF(MasterLookup12192017!E:E,MasterLookup_old!H134)</f>
        <v>1</v>
      </c>
    </row>
    <row r="135" spans="1:13" x14ac:dyDescent="0.25">
      <c r="A135" t="s">
        <v>1036</v>
      </c>
      <c r="B135" t="s">
        <v>13</v>
      </c>
      <c r="C135" t="s">
        <v>10</v>
      </c>
      <c r="D135" t="s">
        <v>99</v>
      </c>
      <c r="F135">
        <v>3</v>
      </c>
      <c r="G135" t="s">
        <v>846</v>
      </c>
      <c r="H135" s="8" t="s">
        <v>424</v>
      </c>
      <c r="I135" t="s">
        <v>580</v>
      </c>
      <c r="J135" s="11">
        <f t="shared" si="4"/>
        <v>0</v>
      </c>
      <c r="K135" t="s">
        <v>787</v>
      </c>
      <c r="L135" t="b">
        <f t="shared" si="5"/>
        <v>0</v>
      </c>
      <c r="M135">
        <f>COUNTIF(MasterLookup12192017!E:E,MasterLookup_old!H135)</f>
        <v>1</v>
      </c>
    </row>
    <row r="136" spans="1:13" x14ac:dyDescent="0.25">
      <c r="A136" t="s">
        <v>1037</v>
      </c>
      <c r="B136" t="s">
        <v>13</v>
      </c>
      <c r="C136" t="s">
        <v>10</v>
      </c>
      <c r="D136" t="s">
        <v>100</v>
      </c>
      <c r="F136">
        <v>3</v>
      </c>
      <c r="G136" t="s">
        <v>845</v>
      </c>
      <c r="H136" t="s">
        <v>291</v>
      </c>
      <c r="I136" t="s">
        <v>628</v>
      </c>
      <c r="J136" s="11">
        <f t="shared" si="4"/>
        <v>0</v>
      </c>
      <c r="K136" t="s">
        <v>787</v>
      </c>
      <c r="L136" t="b">
        <f t="shared" si="5"/>
        <v>0</v>
      </c>
      <c r="M136">
        <f>COUNTIF(MasterLookup12192017!E:E,MasterLookup_old!H136)</f>
        <v>2</v>
      </c>
    </row>
    <row r="137" spans="1:13" x14ac:dyDescent="0.25">
      <c r="A137" t="s">
        <v>1038</v>
      </c>
      <c r="B137" t="s">
        <v>13</v>
      </c>
      <c r="C137" t="s">
        <v>10</v>
      </c>
      <c r="D137" t="s">
        <v>100</v>
      </c>
      <c r="F137">
        <v>3</v>
      </c>
      <c r="G137" t="s">
        <v>845</v>
      </c>
      <c r="H137" t="s">
        <v>291</v>
      </c>
      <c r="I137" t="s">
        <v>628</v>
      </c>
      <c r="J137" s="11">
        <f t="shared" si="4"/>
        <v>0</v>
      </c>
      <c r="K137" t="s">
        <v>788</v>
      </c>
      <c r="L137" t="b">
        <f t="shared" si="5"/>
        <v>0</v>
      </c>
      <c r="M137">
        <f>COUNTIF(MasterLookup12192017!E:E,MasterLookup_old!H137)</f>
        <v>2</v>
      </c>
    </row>
    <row r="138" spans="1:13" x14ac:dyDescent="0.25">
      <c r="A138" t="s">
        <v>1039</v>
      </c>
      <c r="B138" t="s">
        <v>13</v>
      </c>
      <c r="C138" t="s">
        <v>10</v>
      </c>
      <c r="D138" t="s">
        <v>101</v>
      </c>
      <c r="F138">
        <v>3</v>
      </c>
      <c r="G138" t="s">
        <v>846</v>
      </c>
      <c r="H138" s="8" t="s">
        <v>425</v>
      </c>
      <c r="I138" t="s">
        <v>581</v>
      </c>
      <c r="J138" s="11">
        <f t="shared" si="4"/>
        <v>0</v>
      </c>
      <c r="K138" t="s">
        <v>788</v>
      </c>
      <c r="L138" t="b">
        <f t="shared" si="5"/>
        <v>0</v>
      </c>
      <c r="M138">
        <f>COUNTIF(MasterLookup12192017!E:E,MasterLookup_old!H138)</f>
        <v>1</v>
      </c>
    </row>
    <row r="139" spans="1:13" x14ac:dyDescent="0.25">
      <c r="A139" t="s">
        <v>1040</v>
      </c>
      <c r="B139" t="s">
        <v>13</v>
      </c>
      <c r="C139" t="s">
        <v>10</v>
      </c>
      <c r="D139" t="s">
        <v>101</v>
      </c>
      <c r="F139">
        <v>3</v>
      </c>
      <c r="G139" t="s">
        <v>846</v>
      </c>
      <c r="H139" s="8" t="s">
        <v>426</v>
      </c>
      <c r="I139" t="s">
        <v>581</v>
      </c>
      <c r="J139" s="11">
        <f t="shared" si="4"/>
        <v>0</v>
      </c>
      <c r="K139" t="s">
        <v>789</v>
      </c>
      <c r="L139" t="b">
        <f t="shared" si="5"/>
        <v>0</v>
      </c>
      <c r="M139">
        <f>COUNTIF(MasterLookup12192017!E:E,MasterLookup_old!H139)</f>
        <v>1</v>
      </c>
    </row>
    <row r="140" spans="1:13" x14ac:dyDescent="0.25">
      <c r="A140" t="s">
        <v>1041</v>
      </c>
      <c r="B140" t="s">
        <v>13</v>
      </c>
      <c r="C140" t="s">
        <v>10</v>
      </c>
      <c r="D140" t="s">
        <v>140</v>
      </c>
      <c r="F140">
        <v>3</v>
      </c>
      <c r="G140" s="11" t="s">
        <v>13</v>
      </c>
      <c r="H140" t="s">
        <v>13</v>
      </c>
      <c r="I140" t="s">
        <v>13</v>
      </c>
      <c r="J140" s="11">
        <f t="shared" si="4"/>
        <v>0</v>
      </c>
      <c r="K140" t="s">
        <v>789</v>
      </c>
      <c r="L140" t="b">
        <f t="shared" si="5"/>
        <v>0</v>
      </c>
      <c r="M140">
        <f>COUNTIF(MasterLookup12192017!E:E,MasterLookup_old!H140)</f>
        <v>75</v>
      </c>
    </row>
    <row r="141" spans="1:13" x14ac:dyDescent="0.25">
      <c r="A141" t="s">
        <v>1042</v>
      </c>
      <c r="B141" t="s">
        <v>13</v>
      </c>
      <c r="C141" t="s">
        <v>10</v>
      </c>
      <c r="D141" t="s">
        <v>140</v>
      </c>
      <c r="F141">
        <v>3</v>
      </c>
      <c r="G141" s="11" t="s">
        <v>13</v>
      </c>
      <c r="H141" t="s">
        <v>13</v>
      </c>
      <c r="I141" t="s">
        <v>13</v>
      </c>
      <c r="J141" s="11">
        <f t="shared" si="4"/>
        <v>0</v>
      </c>
      <c r="K141" t="s">
        <v>790</v>
      </c>
      <c r="L141" t="b">
        <f t="shared" si="5"/>
        <v>0</v>
      </c>
      <c r="M141">
        <f>COUNTIF(MasterLookup12192017!E:E,MasterLookup_old!H141)</f>
        <v>75</v>
      </c>
    </row>
    <row r="142" spans="1:13" x14ac:dyDescent="0.25">
      <c r="A142" t="s">
        <v>1043</v>
      </c>
      <c r="B142" t="s">
        <v>13</v>
      </c>
      <c r="C142" t="s">
        <v>10</v>
      </c>
      <c r="D142" t="s">
        <v>141</v>
      </c>
      <c r="F142">
        <v>3</v>
      </c>
      <c r="G142" s="11" t="s">
        <v>13</v>
      </c>
      <c r="H142" t="s">
        <v>13</v>
      </c>
      <c r="I142" t="s">
        <v>13</v>
      </c>
      <c r="J142" s="11">
        <f t="shared" ref="J142:J205" si="6">IF(OR(G155="T",G155="na"),0,IF(COUNTIF(H:H,H155)&gt;1,1,"CHECK"))</f>
        <v>1</v>
      </c>
      <c r="L142" t="b">
        <f t="shared" si="5"/>
        <v>0</v>
      </c>
      <c r="M142">
        <f>COUNTIF(MasterLookup12192017!E:E,MasterLookup_old!H142)</f>
        <v>75</v>
      </c>
    </row>
    <row r="143" spans="1:13" x14ac:dyDescent="0.25">
      <c r="A143" t="s">
        <v>1044</v>
      </c>
      <c r="B143" t="s">
        <v>13</v>
      </c>
      <c r="C143" t="s">
        <v>10</v>
      </c>
      <c r="D143" t="s">
        <v>141</v>
      </c>
      <c r="F143">
        <v>3</v>
      </c>
      <c r="G143" s="11" t="s">
        <v>13</v>
      </c>
      <c r="H143" t="s">
        <v>13</v>
      </c>
      <c r="I143" t="s">
        <v>13</v>
      </c>
      <c r="J143" s="11">
        <f t="shared" si="6"/>
        <v>1</v>
      </c>
      <c r="L143" t="b">
        <f t="shared" si="5"/>
        <v>0</v>
      </c>
      <c r="M143">
        <f>COUNTIF(MasterLookup12192017!E:E,MasterLookup_old!H143)</f>
        <v>75</v>
      </c>
    </row>
    <row r="144" spans="1:13" x14ac:dyDescent="0.25">
      <c r="A144" t="s">
        <v>1045</v>
      </c>
      <c r="B144" t="s">
        <v>13</v>
      </c>
      <c r="C144" t="s">
        <v>10</v>
      </c>
      <c r="D144" t="s">
        <v>142</v>
      </c>
      <c r="F144">
        <v>3</v>
      </c>
      <c r="G144" s="11" t="s">
        <v>13</v>
      </c>
      <c r="H144" t="s">
        <v>13</v>
      </c>
      <c r="I144" t="s">
        <v>13</v>
      </c>
      <c r="J144" s="11">
        <f t="shared" si="6"/>
        <v>1</v>
      </c>
      <c r="L144" t="b">
        <f t="shared" si="5"/>
        <v>0</v>
      </c>
      <c r="M144">
        <f>COUNTIF(MasterLookup12192017!E:E,MasterLookup_old!H144)</f>
        <v>75</v>
      </c>
    </row>
    <row r="145" spans="1:13" x14ac:dyDescent="0.25">
      <c r="A145" t="s">
        <v>1046</v>
      </c>
      <c r="B145" t="s">
        <v>13</v>
      </c>
      <c r="C145" t="s">
        <v>10</v>
      </c>
      <c r="D145" t="s">
        <v>142</v>
      </c>
      <c r="F145">
        <v>3</v>
      </c>
      <c r="G145" s="11" t="s">
        <v>13</v>
      </c>
      <c r="H145" t="s">
        <v>13</v>
      </c>
      <c r="I145" t="s">
        <v>13</v>
      </c>
      <c r="J145" s="11">
        <f t="shared" si="6"/>
        <v>1</v>
      </c>
      <c r="L145" t="b">
        <f t="shared" si="5"/>
        <v>0</v>
      </c>
      <c r="M145">
        <f>COUNTIF(MasterLookup12192017!E:E,MasterLookup_old!H145)</f>
        <v>75</v>
      </c>
    </row>
    <row r="146" spans="1:13" x14ac:dyDescent="0.25">
      <c r="A146" t="s">
        <v>1047</v>
      </c>
      <c r="B146" t="s">
        <v>13</v>
      </c>
      <c r="C146" t="s">
        <v>10</v>
      </c>
      <c r="D146" t="s">
        <v>143</v>
      </c>
      <c r="F146">
        <v>3</v>
      </c>
      <c r="G146" s="11" t="s">
        <v>13</v>
      </c>
      <c r="H146" t="s">
        <v>13</v>
      </c>
      <c r="I146" t="s">
        <v>13</v>
      </c>
      <c r="J146" s="11">
        <f t="shared" si="6"/>
        <v>0</v>
      </c>
      <c r="K146" t="s">
        <v>791</v>
      </c>
      <c r="L146" t="b">
        <f t="shared" si="5"/>
        <v>0</v>
      </c>
      <c r="M146">
        <f>COUNTIF(MasterLookup12192017!E:E,MasterLookup_old!H146)</f>
        <v>75</v>
      </c>
    </row>
    <row r="147" spans="1:13" x14ac:dyDescent="0.25">
      <c r="A147" t="s">
        <v>1048</v>
      </c>
      <c r="B147" t="s">
        <v>13</v>
      </c>
      <c r="C147" t="s">
        <v>10</v>
      </c>
      <c r="D147" t="s">
        <v>143</v>
      </c>
      <c r="F147">
        <v>3</v>
      </c>
      <c r="G147" s="11" t="s">
        <v>13</v>
      </c>
      <c r="H147" t="s">
        <v>13</v>
      </c>
      <c r="I147" t="s">
        <v>13</v>
      </c>
      <c r="J147" s="11">
        <f t="shared" si="6"/>
        <v>0</v>
      </c>
      <c r="K147" t="s">
        <v>791</v>
      </c>
      <c r="L147" t="b">
        <f t="shared" si="5"/>
        <v>0</v>
      </c>
      <c r="M147">
        <f>COUNTIF(MasterLookup12192017!E:E,MasterLookup_old!H147)</f>
        <v>75</v>
      </c>
    </row>
    <row r="148" spans="1:13" x14ac:dyDescent="0.25">
      <c r="A148" t="s">
        <v>1049</v>
      </c>
      <c r="B148" t="s">
        <v>13</v>
      </c>
      <c r="C148" t="s">
        <v>10</v>
      </c>
      <c r="D148" t="s">
        <v>144</v>
      </c>
      <c r="F148">
        <v>3</v>
      </c>
      <c r="G148" s="11" t="s">
        <v>13</v>
      </c>
      <c r="H148" t="s">
        <v>13</v>
      </c>
      <c r="I148" t="s">
        <v>13</v>
      </c>
      <c r="J148" s="11">
        <f t="shared" si="6"/>
        <v>0</v>
      </c>
      <c r="K148" t="s">
        <v>791</v>
      </c>
      <c r="L148" t="b">
        <f t="shared" si="5"/>
        <v>0</v>
      </c>
      <c r="M148">
        <f>COUNTIF(MasterLookup12192017!E:E,MasterLookup_old!H148)</f>
        <v>75</v>
      </c>
    </row>
    <row r="149" spans="1:13" x14ac:dyDescent="0.25">
      <c r="A149" t="s">
        <v>1050</v>
      </c>
      <c r="B149" t="s">
        <v>13</v>
      </c>
      <c r="C149" t="s">
        <v>10</v>
      </c>
      <c r="D149" t="s">
        <v>144</v>
      </c>
      <c r="F149">
        <v>3</v>
      </c>
      <c r="G149" s="11" t="s">
        <v>13</v>
      </c>
      <c r="H149" t="s">
        <v>13</v>
      </c>
      <c r="I149" t="s">
        <v>13</v>
      </c>
      <c r="J149" s="11">
        <f t="shared" si="6"/>
        <v>0</v>
      </c>
      <c r="K149" t="s">
        <v>791</v>
      </c>
      <c r="L149" t="b">
        <f t="shared" si="5"/>
        <v>0</v>
      </c>
      <c r="M149">
        <f>COUNTIF(MasterLookup12192017!E:E,MasterLookup_old!H149)</f>
        <v>75</v>
      </c>
    </row>
    <row r="150" spans="1:13" x14ac:dyDescent="0.25">
      <c r="A150" t="s">
        <v>1051</v>
      </c>
      <c r="B150" t="s">
        <v>13</v>
      </c>
      <c r="C150" t="s">
        <v>10</v>
      </c>
      <c r="D150" t="s">
        <v>145</v>
      </c>
      <c r="F150">
        <v>3</v>
      </c>
      <c r="G150" s="11" t="s">
        <v>13</v>
      </c>
      <c r="H150" t="s">
        <v>13</v>
      </c>
      <c r="I150" t="s">
        <v>13</v>
      </c>
      <c r="J150" s="11">
        <f t="shared" si="6"/>
        <v>0</v>
      </c>
      <c r="K150" t="s">
        <v>791</v>
      </c>
      <c r="L150" t="b">
        <f t="shared" si="5"/>
        <v>0</v>
      </c>
      <c r="M150">
        <f>COUNTIF(MasterLookup12192017!E:E,MasterLookup_old!H150)</f>
        <v>75</v>
      </c>
    </row>
    <row r="151" spans="1:13" x14ac:dyDescent="0.25">
      <c r="A151" t="s">
        <v>1052</v>
      </c>
      <c r="B151" t="s">
        <v>13</v>
      </c>
      <c r="C151" t="s">
        <v>10</v>
      </c>
      <c r="D151" t="s">
        <v>145</v>
      </c>
      <c r="F151">
        <v>3</v>
      </c>
      <c r="G151" s="11" t="s">
        <v>13</v>
      </c>
      <c r="H151" t="s">
        <v>13</v>
      </c>
      <c r="I151" t="s">
        <v>13</v>
      </c>
      <c r="J151" s="11">
        <f t="shared" si="6"/>
        <v>0</v>
      </c>
      <c r="K151" t="s">
        <v>791</v>
      </c>
      <c r="L151" t="b">
        <f t="shared" si="5"/>
        <v>0</v>
      </c>
      <c r="M151">
        <f>COUNTIF(MasterLookup12192017!E:E,MasterLookup_old!H151)</f>
        <v>75</v>
      </c>
    </row>
    <row r="152" spans="1:13" x14ac:dyDescent="0.25">
      <c r="A152" t="s">
        <v>1053</v>
      </c>
      <c r="B152" t="s">
        <v>13</v>
      </c>
      <c r="C152" t="s">
        <v>10</v>
      </c>
      <c r="D152" t="s">
        <v>146</v>
      </c>
      <c r="F152">
        <v>3</v>
      </c>
      <c r="G152" s="11" t="s">
        <v>13</v>
      </c>
      <c r="H152" t="s">
        <v>13</v>
      </c>
      <c r="I152" t="s">
        <v>13</v>
      </c>
      <c r="J152" s="11">
        <f t="shared" si="6"/>
        <v>0</v>
      </c>
      <c r="K152" t="s">
        <v>791</v>
      </c>
      <c r="L152" t="b">
        <f t="shared" si="5"/>
        <v>0</v>
      </c>
      <c r="M152">
        <f>COUNTIF(MasterLookup12192017!E:E,MasterLookup_old!H152)</f>
        <v>75</v>
      </c>
    </row>
    <row r="153" spans="1:13" x14ac:dyDescent="0.25">
      <c r="A153" t="s">
        <v>1054</v>
      </c>
      <c r="B153" t="s">
        <v>13</v>
      </c>
      <c r="C153" t="s">
        <v>10</v>
      </c>
      <c r="D153" t="s">
        <v>146</v>
      </c>
      <c r="F153">
        <v>3</v>
      </c>
      <c r="G153" s="11" t="s">
        <v>13</v>
      </c>
      <c r="H153" t="s">
        <v>13</v>
      </c>
      <c r="I153" t="s">
        <v>13</v>
      </c>
      <c r="J153" s="11">
        <f t="shared" si="6"/>
        <v>0</v>
      </c>
      <c r="K153" t="s">
        <v>791</v>
      </c>
      <c r="L153" t="b">
        <f t="shared" si="5"/>
        <v>0</v>
      </c>
      <c r="M153">
        <f>COUNTIF(MasterLookup12192017!E:E,MasterLookup_old!H153)</f>
        <v>75</v>
      </c>
    </row>
    <row r="154" spans="1:13" x14ac:dyDescent="0.25">
      <c r="A154" t="s">
        <v>1055</v>
      </c>
      <c r="B154" t="s">
        <v>13</v>
      </c>
      <c r="C154" t="s">
        <v>10</v>
      </c>
      <c r="D154" t="s">
        <v>147</v>
      </c>
      <c r="F154">
        <v>3</v>
      </c>
      <c r="G154" s="11" t="s">
        <v>13</v>
      </c>
      <c r="H154" t="s">
        <v>13</v>
      </c>
      <c r="I154" t="s">
        <v>13</v>
      </c>
      <c r="J154" s="11">
        <f t="shared" si="6"/>
        <v>0</v>
      </c>
      <c r="K154" t="s">
        <v>791</v>
      </c>
      <c r="L154" t="b">
        <f t="shared" si="5"/>
        <v>0</v>
      </c>
      <c r="M154">
        <f>COUNTIF(MasterLookup12192017!E:E,MasterLookup_old!H154)</f>
        <v>75</v>
      </c>
    </row>
    <row r="155" spans="1:13" x14ac:dyDescent="0.25">
      <c r="A155" t="s">
        <v>1056</v>
      </c>
      <c r="B155" t="s">
        <v>13</v>
      </c>
      <c r="C155" t="s">
        <v>10</v>
      </c>
      <c r="D155" t="s">
        <v>102</v>
      </c>
      <c r="F155">
        <v>3</v>
      </c>
      <c r="G155" t="s">
        <v>845</v>
      </c>
      <c r="H155" t="s">
        <v>292</v>
      </c>
      <c r="I155" t="s">
        <v>581</v>
      </c>
      <c r="J155" s="11">
        <f t="shared" si="6"/>
        <v>0</v>
      </c>
      <c r="K155" t="s">
        <v>791</v>
      </c>
      <c r="L155" t="b">
        <f t="shared" si="5"/>
        <v>0</v>
      </c>
      <c r="M155">
        <f>COUNTIF(MasterLookup12192017!E:E,MasterLookup_old!H155)</f>
        <v>2</v>
      </c>
    </row>
    <row r="156" spans="1:13" x14ac:dyDescent="0.25">
      <c r="A156" t="s">
        <v>1057</v>
      </c>
      <c r="B156" t="s">
        <v>13</v>
      </c>
      <c r="C156" t="s">
        <v>10</v>
      </c>
      <c r="D156" t="s">
        <v>102</v>
      </c>
      <c r="F156">
        <v>3</v>
      </c>
      <c r="G156" t="s">
        <v>845</v>
      </c>
      <c r="H156" t="s">
        <v>292</v>
      </c>
      <c r="I156" t="s">
        <v>581</v>
      </c>
      <c r="J156" s="11">
        <f t="shared" si="6"/>
        <v>0</v>
      </c>
      <c r="K156" t="s">
        <v>791</v>
      </c>
      <c r="L156" t="b">
        <f t="shared" si="5"/>
        <v>0</v>
      </c>
      <c r="M156">
        <f>COUNTIF(MasterLookup12192017!E:E,MasterLookup_old!H156)</f>
        <v>2</v>
      </c>
    </row>
    <row r="157" spans="1:13" x14ac:dyDescent="0.25">
      <c r="A157" t="s">
        <v>1058</v>
      </c>
      <c r="B157" t="s">
        <v>13</v>
      </c>
      <c r="C157" t="s">
        <v>10</v>
      </c>
      <c r="D157" t="s">
        <v>93</v>
      </c>
      <c r="F157">
        <v>3</v>
      </c>
      <c r="G157" t="s">
        <v>845</v>
      </c>
      <c r="H157" t="s">
        <v>288</v>
      </c>
      <c r="I157" t="s">
        <v>629</v>
      </c>
      <c r="J157" s="11">
        <f t="shared" si="6"/>
        <v>0</v>
      </c>
      <c r="K157" t="s">
        <v>791</v>
      </c>
      <c r="L157" t="b">
        <f t="shared" si="5"/>
        <v>0</v>
      </c>
      <c r="M157">
        <f>COUNTIF(MasterLookup12192017!E:E,MasterLookup_old!H157)</f>
        <v>2</v>
      </c>
    </row>
    <row r="158" spans="1:13" x14ac:dyDescent="0.25">
      <c r="A158" t="s">
        <v>1059</v>
      </c>
      <c r="B158" t="s">
        <v>13</v>
      </c>
      <c r="C158" t="s">
        <v>10</v>
      </c>
      <c r="D158" t="s">
        <v>93</v>
      </c>
      <c r="F158">
        <v>3</v>
      </c>
      <c r="G158" t="s">
        <v>845</v>
      </c>
      <c r="H158" t="s">
        <v>288</v>
      </c>
      <c r="I158" t="s">
        <v>629</v>
      </c>
      <c r="J158" s="11">
        <f t="shared" si="6"/>
        <v>0</v>
      </c>
      <c r="K158" t="s">
        <v>791</v>
      </c>
      <c r="L158" t="b">
        <f t="shared" si="5"/>
        <v>0</v>
      </c>
      <c r="M158">
        <f>COUNTIF(MasterLookup12192017!E:E,MasterLookup_old!H158)</f>
        <v>2</v>
      </c>
    </row>
    <row r="159" spans="1:13" x14ac:dyDescent="0.25">
      <c r="A159" t="s">
        <v>1060</v>
      </c>
      <c r="B159" t="s">
        <v>13</v>
      </c>
      <c r="C159" t="s">
        <v>10</v>
      </c>
      <c r="D159" t="s">
        <v>148</v>
      </c>
      <c r="F159">
        <v>3</v>
      </c>
      <c r="G159" s="11" t="s">
        <v>13</v>
      </c>
      <c r="H159" t="s">
        <v>13</v>
      </c>
      <c r="I159" t="s">
        <v>13</v>
      </c>
      <c r="J159" s="11">
        <f t="shared" si="6"/>
        <v>0</v>
      </c>
      <c r="K159" t="s">
        <v>791</v>
      </c>
      <c r="L159" t="b">
        <f t="shared" si="5"/>
        <v>0</v>
      </c>
      <c r="M159">
        <f>COUNTIF(MasterLookup12192017!E:E,MasterLookup_old!H159)</f>
        <v>75</v>
      </c>
    </row>
    <row r="160" spans="1:13" x14ac:dyDescent="0.25">
      <c r="A160" t="s">
        <v>1061</v>
      </c>
      <c r="B160" t="s">
        <v>13</v>
      </c>
      <c r="C160" t="s">
        <v>10</v>
      </c>
      <c r="D160" t="s">
        <v>148</v>
      </c>
      <c r="F160">
        <v>3</v>
      </c>
      <c r="G160" s="11" t="s">
        <v>13</v>
      </c>
      <c r="H160" t="s">
        <v>13</v>
      </c>
      <c r="I160" t="s">
        <v>13</v>
      </c>
      <c r="J160" s="11">
        <f t="shared" si="6"/>
        <v>1</v>
      </c>
      <c r="L160" t="b">
        <f t="shared" si="5"/>
        <v>0</v>
      </c>
      <c r="M160">
        <f>COUNTIF(MasterLookup12192017!E:E,MasterLookup_old!H160)</f>
        <v>75</v>
      </c>
    </row>
    <row r="161" spans="1:13" x14ac:dyDescent="0.25">
      <c r="A161" t="s">
        <v>1062</v>
      </c>
      <c r="B161" t="s">
        <v>13</v>
      </c>
      <c r="C161" t="s">
        <v>10</v>
      </c>
      <c r="D161" t="s">
        <v>149</v>
      </c>
      <c r="F161">
        <v>3</v>
      </c>
      <c r="G161" s="11" t="s">
        <v>13</v>
      </c>
      <c r="H161" t="s">
        <v>13</v>
      </c>
      <c r="I161" t="s">
        <v>13</v>
      </c>
      <c r="J161" s="11">
        <f t="shared" si="6"/>
        <v>1</v>
      </c>
      <c r="L161" t="b">
        <f t="shared" si="5"/>
        <v>0</v>
      </c>
      <c r="M161">
        <f>COUNTIF(MasterLookup12192017!E:E,MasterLookup_old!H161)</f>
        <v>75</v>
      </c>
    </row>
    <row r="162" spans="1:13" x14ac:dyDescent="0.25">
      <c r="A162" t="s">
        <v>1063</v>
      </c>
      <c r="B162" t="s">
        <v>13</v>
      </c>
      <c r="C162" t="s">
        <v>10</v>
      </c>
      <c r="D162" t="s">
        <v>149</v>
      </c>
      <c r="F162">
        <v>3</v>
      </c>
      <c r="G162" s="11" t="s">
        <v>13</v>
      </c>
      <c r="H162" t="s">
        <v>13</v>
      </c>
      <c r="I162" t="s">
        <v>13</v>
      </c>
      <c r="J162" s="11">
        <f t="shared" si="6"/>
        <v>0</v>
      </c>
      <c r="K162" t="s">
        <v>791</v>
      </c>
      <c r="L162" t="b">
        <f t="shared" si="5"/>
        <v>0</v>
      </c>
      <c r="M162">
        <f>COUNTIF(MasterLookup12192017!E:E,MasterLookup_old!H162)</f>
        <v>75</v>
      </c>
    </row>
    <row r="163" spans="1:13" x14ac:dyDescent="0.25">
      <c r="A163" t="s">
        <v>1064</v>
      </c>
      <c r="B163" t="s">
        <v>13</v>
      </c>
      <c r="C163" t="s">
        <v>10</v>
      </c>
      <c r="D163" t="s">
        <v>150</v>
      </c>
      <c r="F163">
        <v>3</v>
      </c>
      <c r="G163" s="11" t="s">
        <v>13</v>
      </c>
      <c r="H163" t="s">
        <v>13</v>
      </c>
      <c r="I163" t="s">
        <v>13</v>
      </c>
      <c r="J163" s="11">
        <f t="shared" si="6"/>
        <v>0</v>
      </c>
      <c r="K163" t="s">
        <v>791</v>
      </c>
      <c r="L163" t="b">
        <f t="shared" si="5"/>
        <v>0</v>
      </c>
      <c r="M163">
        <f>COUNTIF(MasterLookup12192017!E:E,MasterLookup_old!H163)</f>
        <v>75</v>
      </c>
    </row>
    <row r="164" spans="1:13" x14ac:dyDescent="0.25">
      <c r="A164" t="s">
        <v>1065</v>
      </c>
      <c r="B164" t="s">
        <v>13</v>
      </c>
      <c r="C164" t="s">
        <v>10</v>
      </c>
      <c r="D164" t="s">
        <v>150</v>
      </c>
      <c r="F164">
        <v>3</v>
      </c>
      <c r="G164" s="11" t="s">
        <v>13</v>
      </c>
      <c r="H164" t="s">
        <v>13</v>
      </c>
      <c r="I164" t="s">
        <v>13</v>
      </c>
      <c r="J164" s="11">
        <f t="shared" si="6"/>
        <v>0</v>
      </c>
      <c r="K164" t="s">
        <v>791</v>
      </c>
      <c r="L164" t="b">
        <f t="shared" si="5"/>
        <v>0</v>
      </c>
      <c r="M164">
        <f>COUNTIF(MasterLookup12192017!E:E,MasterLookup_old!H164)</f>
        <v>75</v>
      </c>
    </row>
    <row r="165" spans="1:13" x14ac:dyDescent="0.25">
      <c r="A165" t="s">
        <v>1066</v>
      </c>
      <c r="B165" t="s">
        <v>13</v>
      </c>
      <c r="C165" t="s">
        <v>10</v>
      </c>
      <c r="D165" t="s">
        <v>151</v>
      </c>
      <c r="F165">
        <v>3</v>
      </c>
      <c r="G165" s="11" t="s">
        <v>13</v>
      </c>
      <c r="H165" t="s">
        <v>13</v>
      </c>
      <c r="I165" t="s">
        <v>13</v>
      </c>
      <c r="J165" s="11">
        <f t="shared" si="6"/>
        <v>1</v>
      </c>
      <c r="L165" t="b">
        <f t="shared" si="5"/>
        <v>0</v>
      </c>
      <c r="M165">
        <f>COUNTIF(MasterLookup12192017!E:E,MasterLookup_old!H165)</f>
        <v>75</v>
      </c>
    </row>
    <row r="166" spans="1:13" x14ac:dyDescent="0.25">
      <c r="A166" t="s">
        <v>1067</v>
      </c>
      <c r="B166" t="s">
        <v>13</v>
      </c>
      <c r="C166" t="s">
        <v>10</v>
      </c>
      <c r="D166" t="s">
        <v>151</v>
      </c>
      <c r="F166">
        <v>3</v>
      </c>
      <c r="G166" s="11" t="s">
        <v>13</v>
      </c>
      <c r="H166" t="s">
        <v>13</v>
      </c>
      <c r="I166" t="s">
        <v>13</v>
      </c>
      <c r="J166" s="11">
        <f t="shared" si="6"/>
        <v>1</v>
      </c>
      <c r="L166" t="b">
        <f t="shared" si="5"/>
        <v>0</v>
      </c>
      <c r="M166">
        <f>COUNTIF(MasterLookup12192017!E:E,MasterLookup_old!H166)</f>
        <v>75</v>
      </c>
    </row>
    <row r="167" spans="1:13" x14ac:dyDescent="0.25">
      <c r="A167" t="s">
        <v>1068</v>
      </c>
      <c r="B167" t="s">
        <v>13</v>
      </c>
      <c r="C167" t="s">
        <v>10</v>
      </c>
      <c r="D167" t="s">
        <v>152</v>
      </c>
      <c r="F167">
        <v>3</v>
      </c>
      <c r="G167" s="11" t="s">
        <v>13</v>
      </c>
      <c r="H167" t="s">
        <v>13</v>
      </c>
      <c r="I167" t="s">
        <v>13</v>
      </c>
      <c r="J167" s="11">
        <f t="shared" si="6"/>
        <v>1</v>
      </c>
      <c r="L167" t="b">
        <f t="shared" si="5"/>
        <v>0</v>
      </c>
      <c r="M167">
        <f>COUNTIF(MasterLookup12192017!E:E,MasterLookup_old!H167)</f>
        <v>75</v>
      </c>
    </row>
    <row r="168" spans="1:13" x14ac:dyDescent="0.25">
      <c r="A168" t="s">
        <v>1069</v>
      </c>
      <c r="B168" t="s">
        <v>13</v>
      </c>
      <c r="C168" t="s">
        <v>10</v>
      </c>
      <c r="D168" t="s">
        <v>152</v>
      </c>
      <c r="F168">
        <v>3</v>
      </c>
      <c r="G168" s="11" t="s">
        <v>13</v>
      </c>
      <c r="H168" t="s">
        <v>13</v>
      </c>
      <c r="I168" t="s">
        <v>13</v>
      </c>
      <c r="J168" s="11">
        <f t="shared" si="6"/>
        <v>1</v>
      </c>
      <c r="L168" t="b">
        <f t="shared" si="5"/>
        <v>0</v>
      </c>
      <c r="M168">
        <f>COUNTIF(MasterLookup12192017!E:E,MasterLookup_old!H168)</f>
        <v>75</v>
      </c>
    </row>
    <row r="169" spans="1:13" x14ac:dyDescent="0.25">
      <c r="A169" t="s">
        <v>1070</v>
      </c>
      <c r="B169" t="s">
        <v>13</v>
      </c>
      <c r="C169" t="s">
        <v>10</v>
      </c>
      <c r="D169" t="s">
        <v>153</v>
      </c>
      <c r="F169">
        <v>3</v>
      </c>
      <c r="G169" s="11" t="s">
        <v>13</v>
      </c>
      <c r="H169" t="s">
        <v>13</v>
      </c>
      <c r="I169" t="s">
        <v>13</v>
      </c>
      <c r="J169" s="11">
        <f t="shared" si="6"/>
        <v>0</v>
      </c>
      <c r="K169" t="s">
        <v>791</v>
      </c>
      <c r="L169" t="b">
        <f t="shared" si="5"/>
        <v>0</v>
      </c>
      <c r="M169">
        <f>COUNTIF(MasterLookup12192017!E:E,MasterLookup_old!H169)</f>
        <v>75</v>
      </c>
    </row>
    <row r="170" spans="1:13" x14ac:dyDescent="0.25">
      <c r="A170" t="s">
        <v>1071</v>
      </c>
      <c r="B170" t="s">
        <v>13</v>
      </c>
      <c r="C170" t="s">
        <v>10</v>
      </c>
      <c r="D170" t="s">
        <v>153</v>
      </c>
      <c r="F170">
        <v>3</v>
      </c>
      <c r="G170" s="11" t="s">
        <v>13</v>
      </c>
      <c r="H170" t="s">
        <v>13</v>
      </c>
      <c r="I170" t="s">
        <v>13</v>
      </c>
      <c r="J170" s="11">
        <f t="shared" si="6"/>
        <v>0</v>
      </c>
      <c r="K170" t="s">
        <v>791</v>
      </c>
      <c r="L170" t="b">
        <f t="shared" si="5"/>
        <v>0</v>
      </c>
      <c r="M170">
        <f>COUNTIF(MasterLookup12192017!E:E,MasterLookup_old!H170)</f>
        <v>75</v>
      </c>
    </row>
    <row r="171" spans="1:13" x14ac:dyDescent="0.25">
      <c r="A171" t="s">
        <v>1072</v>
      </c>
      <c r="B171" t="s">
        <v>13</v>
      </c>
      <c r="C171" t="s">
        <v>10</v>
      </c>
      <c r="D171" t="s">
        <v>154</v>
      </c>
      <c r="F171">
        <v>3</v>
      </c>
      <c r="G171" s="11" t="s">
        <v>13</v>
      </c>
      <c r="H171" t="s">
        <v>13</v>
      </c>
      <c r="I171" t="s">
        <v>13</v>
      </c>
      <c r="J171" s="11">
        <f t="shared" si="6"/>
        <v>0</v>
      </c>
      <c r="K171" t="s">
        <v>791</v>
      </c>
      <c r="L171" t="b">
        <f t="shared" si="5"/>
        <v>0</v>
      </c>
      <c r="M171">
        <f>COUNTIF(MasterLookup12192017!E:E,MasterLookup_old!H171)</f>
        <v>75</v>
      </c>
    </row>
    <row r="172" spans="1:13" x14ac:dyDescent="0.25">
      <c r="A172" t="s">
        <v>1073</v>
      </c>
      <c r="B172" t="s">
        <v>13</v>
      </c>
      <c r="C172" t="s">
        <v>10</v>
      </c>
      <c r="D172" t="s">
        <v>154</v>
      </c>
      <c r="F172">
        <v>3</v>
      </c>
      <c r="G172" s="11" t="s">
        <v>13</v>
      </c>
      <c r="H172" t="s">
        <v>13</v>
      </c>
      <c r="I172" t="s">
        <v>13</v>
      </c>
      <c r="J172" s="11">
        <f t="shared" si="6"/>
        <v>0</v>
      </c>
      <c r="K172" t="s">
        <v>791</v>
      </c>
      <c r="L172" t="b">
        <f t="shared" si="5"/>
        <v>0</v>
      </c>
      <c r="M172">
        <f>COUNTIF(MasterLookup12192017!E:E,MasterLookup_old!H172)</f>
        <v>75</v>
      </c>
    </row>
    <row r="173" spans="1:13" x14ac:dyDescent="0.25">
      <c r="A173" t="s">
        <v>1074</v>
      </c>
      <c r="B173" t="s">
        <v>13</v>
      </c>
      <c r="C173" t="s">
        <v>10</v>
      </c>
      <c r="D173" t="s">
        <v>103</v>
      </c>
      <c r="F173">
        <v>3</v>
      </c>
      <c r="G173" t="s">
        <v>845</v>
      </c>
      <c r="H173" t="s">
        <v>293</v>
      </c>
      <c r="I173" t="s">
        <v>630</v>
      </c>
      <c r="J173" s="11">
        <f t="shared" si="6"/>
        <v>0</v>
      </c>
      <c r="K173" t="s">
        <v>791</v>
      </c>
      <c r="L173" t="b">
        <f t="shared" si="5"/>
        <v>0</v>
      </c>
      <c r="M173">
        <f>COUNTIF(MasterLookup12192017!E:E,MasterLookup_old!H173)</f>
        <v>2</v>
      </c>
    </row>
    <row r="174" spans="1:13" x14ac:dyDescent="0.25">
      <c r="A174" t="s">
        <v>1075</v>
      </c>
      <c r="B174" t="s">
        <v>13</v>
      </c>
      <c r="C174" t="s">
        <v>10</v>
      </c>
      <c r="D174" t="s">
        <v>103</v>
      </c>
      <c r="F174">
        <v>3</v>
      </c>
      <c r="G174" t="s">
        <v>845</v>
      </c>
      <c r="H174" t="s">
        <v>293</v>
      </c>
      <c r="I174" t="s">
        <v>630</v>
      </c>
      <c r="J174" s="11">
        <f t="shared" si="6"/>
        <v>0</v>
      </c>
      <c r="L174" t="b">
        <f t="shared" si="5"/>
        <v>0</v>
      </c>
      <c r="M174">
        <f>COUNTIF(MasterLookup12192017!E:E,MasterLookup_old!H174)</f>
        <v>2</v>
      </c>
    </row>
    <row r="175" spans="1:13" x14ac:dyDescent="0.25">
      <c r="A175" t="s">
        <v>1076</v>
      </c>
      <c r="B175" t="s">
        <v>13</v>
      </c>
      <c r="C175" t="s">
        <v>10</v>
      </c>
      <c r="D175" t="s">
        <v>234</v>
      </c>
      <c r="F175">
        <v>3</v>
      </c>
      <c r="G175" s="11" t="s">
        <v>13</v>
      </c>
      <c r="H175" t="s">
        <v>13</v>
      </c>
      <c r="I175" t="s">
        <v>13</v>
      </c>
      <c r="J175" s="11">
        <f t="shared" si="6"/>
        <v>0</v>
      </c>
      <c r="L175" t="b">
        <f t="shared" si="5"/>
        <v>0</v>
      </c>
      <c r="M175">
        <f>COUNTIF(MasterLookup12192017!E:E,MasterLookup_old!H175)</f>
        <v>75</v>
      </c>
    </row>
    <row r="176" spans="1:13" x14ac:dyDescent="0.25">
      <c r="A176" t="s">
        <v>1077</v>
      </c>
      <c r="B176" t="s">
        <v>13</v>
      </c>
      <c r="C176" t="s">
        <v>10</v>
      </c>
      <c r="D176" t="s">
        <v>235</v>
      </c>
      <c r="F176">
        <v>3</v>
      </c>
      <c r="G176" s="11" t="s">
        <v>13</v>
      </c>
      <c r="H176" t="s">
        <v>13</v>
      </c>
      <c r="I176" t="s">
        <v>13</v>
      </c>
      <c r="J176" s="11">
        <f t="shared" si="6"/>
        <v>0</v>
      </c>
      <c r="K176" t="s">
        <v>791</v>
      </c>
      <c r="L176" t="b">
        <f t="shared" si="5"/>
        <v>0</v>
      </c>
      <c r="M176">
        <f>COUNTIF(MasterLookup12192017!E:E,MasterLookup_old!H176)</f>
        <v>75</v>
      </c>
    </row>
    <row r="177" spans="1:13" x14ac:dyDescent="0.25">
      <c r="A177" t="s">
        <v>1078</v>
      </c>
      <c r="B177" t="s">
        <v>13</v>
      </c>
      <c r="C177" t="s">
        <v>10</v>
      </c>
      <c r="D177" t="s">
        <v>236</v>
      </c>
      <c r="F177">
        <v>3</v>
      </c>
      <c r="G177" s="11" t="s">
        <v>13</v>
      </c>
      <c r="H177" t="s">
        <v>13</v>
      </c>
      <c r="I177" t="s">
        <v>13</v>
      </c>
      <c r="J177" s="11">
        <f t="shared" si="6"/>
        <v>0</v>
      </c>
      <c r="K177" t="s">
        <v>791</v>
      </c>
      <c r="L177" t="b">
        <f t="shared" si="5"/>
        <v>0</v>
      </c>
      <c r="M177">
        <f>COUNTIF(MasterLookup12192017!E:E,MasterLookup_old!H177)</f>
        <v>75</v>
      </c>
    </row>
    <row r="178" spans="1:13" x14ac:dyDescent="0.25">
      <c r="A178" t="s">
        <v>1079</v>
      </c>
      <c r="B178" t="s">
        <v>13</v>
      </c>
      <c r="C178" t="s">
        <v>10</v>
      </c>
      <c r="D178" t="s">
        <v>104</v>
      </c>
      <c r="F178">
        <v>3</v>
      </c>
      <c r="G178" t="s">
        <v>845</v>
      </c>
      <c r="H178" t="s">
        <v>294</v>
      </c>
      <c r="I178" t="s">
        <v>631</v>
      </c>
      <c r="J178" s="11">
        <f t="shared" si="6"/>
        <v>0</v>
      </c>
      <c r="K178" t="s">
        <v>791</v>
      </c>
      <c r="L178" t="b">
        <f t="shared" si="5"/>
        <v>0</v>
      </c>
      <c r="M178">
        <f>COUNTIF(MasterLookup12192017!E:E,MasterLookup_old!H178)</f>
        <v>2</v>
      </c>
    </row>
    <row r="179" spans="1:13" x14ac:dyDescent="0.25">
      <c r="A179" t="s">
        <v>1080</v>
      </c>
      <c r="B179" t="s">
        <v>13</v>
      </c>
      <c r="C179" t="s">
        <v>10</v>
      </c>
      <c r="D179" t="s">
        <v>104</v>
      </c>
      <c r="F179">
        <v>3</v>
      </c>
      <c r="G179" t="s">
        <v>845</v>
      </c>
      <c r="H179" t="s">
        <v>294</v>
      </c>
      <c r="I179" t="s">
        <v>631</v>
      </c>
      <c r="J179" s="11">
        <f t="shared" si="6"/>
        <v>0</v>
      </c>
      <c r="K179" t="s">
        <v>791</v>
      </c>
      <c r="L179" t="b">
        <f t="shared" si="5"/>
        <v>0</v>
      </c>
      <c r="M179">
        <f>COUNTIF(MasterLookup12192017!E:E,MasterLookup_old!H179)</f>
        <v>2</v>
      </c>
    </row>
    <row r="180" spans="1:13" x14ac:dyDescent="0.25">
      <c r="A180" t="s">
        <v>1081</v>
      </c>
      <c r="B180" t="s">
        <v>13</v>
      </c>
      <c r="C180" t="s">
        <v>10</v>
      </c>
      <c r="D180" t="s">
        <v>105</v>
      </c>
      <c r="F180">
        <v>3</v>
      </c>
      <c r="G180" t="s">
        <v>845</v>
      </c>
      <c r="H180" t="s">
        <v>295</v>
      </c>
      <c r="I180" t="s">
        <v>632</v>
      </c>
      <c r="J180" s="11">
        <f t="shared" si="6"/>
        <v>1</v>
      </c>
      <c r="K180" s="8"/>
      <c r="L180" t="b">
        <f t="shared" si="5"/>
        <v>0</v>
      </c>
      <c r="M180">
        <f>COUNTIF(MasterLookup12192017!E:E,MasterLookup_old!H180)</f>
        <v>2</v>
      </c>
    </row>
    <row r="181" spans="1:13" x14ac:dyDescent="0.25">
      <c r="A181" t="s">
        <v>1082</v>
      </c>
      <c r="B181" t="s">
        <v>13</v>
      </c>
      <c r="C181" t="s">
        <v>10</v>
      </c>
      <c r="D181" t="s">
        <v>105</v>
      </c>
      <c r="F181">
        <v>3</v>
      </c>
      <c r="G181" t="s">
        <v>845</v>
      </c>
      <c r="H181" t="s">
        <v>295</v>
      </c>
      <c r="I181" t="s">
        <v>632</v>
      </c>
      <c r="J181" s="11">
        <f t="shared" si="6"/>
        <v>1</v>
      </c>
      <c r="K181" s="8"/>
      <c r="L181" t="b">
        <f t="shared" si="5"/>
        <v>0</v>
      </c>
      <c r="M181">
        <f>COUNTIF(MasterLookup12192017!E:E,MasterLookup_old!H181)</f>
        <v>2</v>
      </c>
    </row>
    <row r="182" spans="1:13" x14ac:dyDescent="0.25">
      <c r="A182" t="s">
        <v>1083</v>
      </c>
      <c r="B182" t="s">
        <v>13</v>
      </c>
      <c r="C182" t="s">
        <v>10</v>
      </c>
      <c r="D182" t="s">
        <v>155</v>
      </c>
      <c r="F182">
        <v>3</v>
      </c>
      <c r="G182" s="11" t="s">
        <v>13</v>
      </c>
      <c r="H182" t="s">
        <v>13</v>
      </c>
      <c r="I182" t="s">
        <v>13</v>
      </c>
      <c r="J182" s="11">
        <f t="shared" si="6"/>
        <v>1</v>
      </c>
      <c r="K182" s="8"/>
      <c r="L182" t="b">
        <f t="shared" si="5"/>
        <v>0</v>
      </c>
      <c r="M182">
        <f>COUNTIF(MasterLookup12192017!E:E,MasterLookup_old!H182)</f>
        <v>75</v>
      </c>
    </row>
    <row r="183" spans="1:13" x14ac:dyDescent="0.25">
      <c r="A183" t="s">
        <v>1084</v>
      </c>
      <c r="B183" t="s">
        <v>13</v>
      </c>
      <c r="C183" t="s">
        <v>10</v>
      </c>
      <c r="D183" t="s">
        <v>155</v>
      </c>
      <c r="F183">
        <v>3</v>
      </c>
      <c r="G183" s="11" t="s">
        <v>13</v>
      </c>
      <c r="H183" t="s">
        <v>13</v>
      </c>
      <c r="I183" t="s">
        <v>13</v>
      </c>
      <c r="J183" s="11">
        <f t="shared" si="6"/>
        <v>1</v>
      </c>
      <c r="K183" s="8"/>
      <c r="L183" t="b">
        <f t="shared" si="5"/>
        <v>0</v>
      </c>
      <c r="M183">
        <f>COUNTIF(MasterLookup12192017!E:E,MasterLookup_old!H183)</f>
        <v>75</v>
      </c>
    </row>
    <row r="184" spans="1:13" x14ac:dyDescent="0.25">
      <c r="A184" t="s">
        <v>1085</v>
      </c>
      <c r="B184" t="s">
        <v>13</v>
      </c>
      <c r="C184" t="s">
        <v>10</v>
      </c>
      <c r="D184" t="s">
        <v>156</v>
      </c>
      <c r="F184">
        <v>3</v>
      </c>
      <c r="G184" s="11" t="s">
        <v>13</v>
      </c>
      <c r="H184" t="s">
        <v>13</v>
      </c>
      <c r="I184" t="s">
        <v>13</v>
      </c>
      <c r="J184" s="11">
        <f t="shared" si="6"/>
        <v>1</v>
      </c>
      <c r="L184" t="b">
        <f t="shared" si="5"/>
        <v>0</v>
      </c>
      <c r="M184">
        <f>COUNTIF(MasterLookup12192017!E:E,MasterLookup_old!H184)</f>
        <v>75</v>
      </c>
    </row>
    <row r="185" spans="1:13" x14ac:dyDescent="0.25">
      <c r="A185" t="s">
        <v>1086</v>
      </c>
      <c r="B185" t="s">
        <v>13</v>
      </c>
      <c r="C185" t="s">
        <v>10</v>
      </c>
      <c r="D185" t="s">
        <v>157</v>
      </c>
      <c r="F185">
        <v>3</v>
      </c>
      <c r="G185" s="11" t="s">
        <v>13</v>
      </c>
      <c r="H185" t="s">
        <v>13</v>
      </c>
      <c r="I185" t="s">
        <v>13</v>
      </c>
      <c r="J185" s="11">
        <f t="shared" si="6"/>
        <v>1</v>
      </c>
      <c r="L185" t="b">
        <f t="shared" si="5"/>
        <v>0</v>
      </c>
      <c r="M185">
        <f>COUNTIF(MasterLookup12192017!E:E,MasterLookup_old!H185)</f>
        <v>75</v>
      </c>
    </row>
    <row r="186" spans="1:13" x14ac:dyDescent="0.25">
      <c r="A186" t="s">
        <v>1087</v>
      </c>
      <c r="B186" t="s">
        <v>13</v>
      </c>
      <c r="C186" t="s">
        <v>10</v>
      </c>
      <c r="D186" t="s">
        <v>157</v>
      </c>
      <c r="F186">
        <v>3</v>
      </c>
      <c r="G186" s="11" t="s">
        <v>13</v>
      </c>
      <c r="H186" t="s">
        <v>13</v>
      </c>
      <c r="I186" t="s">
        <v>13</v>
      </c>
      <c r="J186" s="11">
        <f t="shared" si="6"/>
        <v>0</v>
      </c>
      <c r="L186" t="b">
        <f t="shared" si="5"/>
        <v>0</v>
      </c>
      <c r="M186">
        <f>COUNTIF(MasterLookup12192017!E:E,MasterLookup_old!H186)</f>
        <v>75</v>
      </c>
    </row>
    <row r="187" spans="1:13" x14ac:dyDescent="0.25">
      <c r="A187" t="s">
        <v>1088</v>
      </c>
      <c r="B187" t="s">
        <v>13</v>
      </c>
      <c r="C187" t="s">
        <v>10</v>
      </c>
      <c r="D187" t="s">
        <v>106</v>
      </c>
      <c r="F187">
        <v>3</v>
      </c>
      <c r="G187" t="s">
        <v>846</v>
      </c>
      <c r="H187" t="s">
        <v>296</v>
      </c>
      <c r="I187" t="s">
        <v>633</v>
      </c>
      <c r="J187" s="11">
        <f t="shared" si="6"/>
        <v>0</v>
      </c>
      <c r="L187" t="b">
        <f t="shared" si="5"/>
        <v>0</v>
      </c>
      <c r="M187">
        <f>COUNTIF(MasterLookup12192017!E:E,MasterLookup_old!H187)</f>
        <v>2</v>
      </c>
    </row>
    <row r="188" spans="1:13" x14ac:dyDescent="0.25">
      <c r="A188" t="s">
        <v>1089</v>
      </c>
      <c r="B188" t="s">
        <v>13</v>
      </c>
      <c r="C188" t="s">
        <v>10</v>
      </c>
      <c r="D188" t="s">
        <v>106</v>
      </c>
      <c r="F188">
        <v>3</v>
      </c>
      <c r="G188" t="s">
        <v>846</v>
      </c>
      <c r="H188" t="s">
        <v>296</v>
      </c>
      <c r="I188" t="s">
        <v>633</v>
      </c>
      <c r="J188" s="11">
        <f t="shared" si="6"/>
        <v>1</v>
      </c>
      <c r="L188" t="b">
        <f t="shared" si="5"/>
        <v>0</v>
      </c>
      <c r="M188">
        <f>COUNTIF(MasterLookup12192017!E:E,MasterLookup_old!H188)</f>
        <v>2</v>
      </c>
    </row>
    <row r="189" spans="1:13" x14ac:dyDescent="0.25">
      <c r="A189" t="s">
        <v>1090</v>
      </c>
      <c r="B189" t="s">
        <v>13</v>
      </c>
      <c r="C189" t="s">
        <v>10</v>
      </c>
      <c r="D189" t="s">
        <v>158</v>
      </c>
      <c r="F189">
        <v>3</v>
      </c>
      <c r="G189" s="11" t="s">
        <v>13</v>
      </c>
      <c r="H189" t="s">
        <v>13</v>
      </c>
      <c r="I189" t="s">
        <v>13</v>
      </c>
      <c r="J189" s="11">
        <f t="shared" si="6"/>
        <v>1</v>
      </c>
      <c r="L189" t="b">
        <f t="shared" si="5"/>
        <v>0</v>
      </c>
      <c r="M189">
        <f>COUNTIF(MasterLookup12192017!E:E,MasterLookup_old!H189)</f>
        <v>75</v>
      </c>
    </row>
    <row r="190" spans="1:13" x14ac:dyDescent="0.25">
      <c r="A190" t="s">
        <v>1091</v>
      </c>
      <c r="B190" t="s">
        <v>13</v>
      </c>
      <c r="C190" t="s">
        <v>10</v>
      </c>
      <c r="D190" t="s">
        <v>158</v>
      </c>
      <c r="F190">
        <v>3</v>
      </c>
      <c r="G190" s="11" t="s">
        <v>13</v>
      </c>
      <c r="H190" t="s">
        <v>13</v>
      </c>
      <c r="I190" t="s">
        <v>13</v>
      </c>
      <c r="J190" s="11">
        <f t="shared" si="6"/>
        <v>0</v>
      </c>
      <c r="L190" t="b">
        <f t="shared" si="5"/>
        <v>0</v>
      </c>
      <c r="M190">
        <f>COUNTIF(MasterLookup12192017!E:E,MasterLookup_old!H190)</f>
        <v>75</v>
      </c>
    </row>
    <row r="191" spans="1:13" x14ac:dyDescent="0.25">
      <c r="A191" t="s">
        <v>1092</v>
      </c>
      <c r="B191" t="s">
        <v>13</v>
      </c>
      <c r="C191" t="s">
        <v>10</v>
      </c>
      <c r="D191" t="s">
        <v>159</v>
      </c>
      <c r="F191">
        <v>3</v>
      </c>
      <c r="G191" s="11" t="s">
        <v>13</v>
      </c>
      <c r="H191" t="s">
        <v>13</v>
      </c>
      <c r="I191" t="s">
        <v>13</v>
      </c>
      <c r="J191" s="11">
        <f t="shared" si="6"/>
        <v>0</v>
      </c>
      <c r="L191" t="b">
        <f t="shared" si="5"/>
        <v>0</v>
      </c>
      <c r="M191">
        <f>COUNTIF(MasterLookup12192017!E:E,MasterLookup_old!H191)</f>
        <v>75</v>
      </c>
    </row>
    <row r="192" spans="1:13" x14ac:dyDescent="0.25">
      <c r="A192" t="s">
        <v>1093</v>
      </c>
      <c r="B192" t="s">
        <v>13</v>
      </c>
      <c r="C192" t="s">
        <v>10</v>
      </c>
      <c r="D192" t="s">
        <v>159</v>
      </c>
      <c r="F192">
        <v>3</v>
      </c>
      <c r="G192" s="11" t="s">
        <v>13</v>
      </c>
      <c r="H192" t="s">
        <v>13</v>
      </c>
      <c r="I192" t="s">
        <v>13</v>
      </c>
      <c r="J192" s="11">
        <f t="shared" si="6"/>
        <v>0</v>
      </c>
      <c r="L192" t="b">
        <f t="shared" si="5"/>
        <v>0</v>
      </c>
      <c r="M192">
        <f>COUNTIF(MasterLookup12192017!E:E,MasterLookup_old!H192)</f>
        <v>75</v>
      </c>
    </row>
    <row r="193" spans="1:13" x14ac:dyDescent="0.25">
      <c r="A193" t="s">
        <v>1094</v>
      </c>
      <c r="B193" t="s">
        <v>13</v>
      </c>
      <c r="C193" t="s">
        <v>10</v>
      </c>
      <c r="D193" t="s">
        <v>107</v>
      </c>
      <c r="F193">
        <v>3</v>
      </c>
      <c r="G193" t="s">
        <v>845</v>
      </c>
      <c r="H193" t="s">
        <v>297</v>
      </c>
      <c r="I193" t="s">
        <v>634</v>
      </c>
      <c r="J193" s="11">
        <f t="shared" si="6"/>
        <v>0</v>
      </c>
      <c r="L193" t="b">
        <f t="shared" si="5"/>
        <v>0</v>
      </c>
      <c r="M193">
        <f>COUNTIF(MasterLookup12192017!E:E,MasterLookup_old!H193)</f>
        <v>2</v>
      </c>
    </row>
    <row r="194" spans="1:13" x14ac:dyDescent="0.25">
      <c r="A194" t="s">
        <v>1095</v>
      </c>
      <c r="B194" t="s">
        <v>13</v>
      </c>
      <c r="C194" t="s">
        <v>10</v>
      </c>
      <c r="D194" t="s">
        <v>107</v>
      </c>
      <c r="F194">
        <v>3</v>
      </c>
      <c r="G194" t="s">
        <v>845</v>
      </c>
      <c r="H194" t="s">
        <v>297</v>
      </c>
      <c r="I194" t="s">
        <v>634</v>
      </c>
      <c r="J194" s="11">
        <f t="shared" si="6"/>
        <v>0</v>
      </c>
      <c r="L194" t="b">
        <f t="shared" si="5"/>
        <v>0</v>
      </c>
      <c r="M194">
        <f>COUNTIF(MasterLookup12192017!E:E,MasterLookup_old!H194)</f>
        <v>2</v>
      </c>
    </row>
    <row r="195" spans="1:13" x14ac:dyDescent="0.25">
      <c r="A195" t="s">
        <v>1096</v>
      </c>
      <c r="B195" t="s">
        <v>13</v>
      </c>
      <c r="C195" t="s">
        <v>10</v>
      </c>
      <c r="D195" t="s">
        <v>108</v>
      </c>
      <c r="F195">
        <v>3</v>
      </c>
      <c r="G195" t="s">
        <v>845</v>
      </c>
      <c r="H195" t="s">
        <v>298</v>
      </c>
      <c r="I195" t="s">
        <v>635</v>
      </c>
      <c r="J195" s="11">
        <f t="shared" si="6"/>
        <v>0</v>
      </c>
      <c r="K195" s="8"/>
      <c r="L195" t="b">
        <f t="shared" si="5"/>
        <v>0</v>
      </c>
      <c r="M195">
        <f>COUNTIF(MasterLookup12192017!E:E,MasterLookup_old!H195)</f>
        <v>2</v>
      </c>
    </row>
    <row r="196" spans="1:13" x14ac:dyDescent="0.25">
      <c r="A196" t="s">
        <v>1097</v>
      </c>
      <c r="B196" t="s">
        <v>13</v>
      </c>
      <c r="C196" t="s">
        <v>10</v>
      </c>
      <c r="D196" t="s">
        <v>108</v>
      </c>
      <c r="F196">
        <v>3</v>
      </c>
      <c r="G196" t="s">
        <v>845</v>
      </c>
      <c r="H196" t="s">
        <v>298</v>
      </c>
      <c r="I196" t="s">
        <v>635</v>
      </c>
      <c r="J196" s="11">
        <f t="shared" si="6"/>
        <v>0</v>
      </c>
      <c r="K196" s="8"/>
      <c r="L196" t="b">
        <f t="shared" si="5"/>
        <v>0</v>
      </c>
      <c r="M196">
        <f>COUNTIF(MasterLookup12192017!E:E,MasterLookup_old!H196)</f>
        <v>2</v>
      </c>
    </row>
    <row r="197" spans="1:13" x14ac:dyDescent="0.25">
      <c r="A197" t="s">
        <v>1098</v>
      </c>
      <c r="B197" t="s">
        <v>13</v>
      </c>
      <c r="C197" t="s">
        <v>10</v>
      </c>
      <c r="D197" t="s">
        <v>109</v>
      </c>
      <c r="F197">
        <v>3</v>
      </c>
      <c r="G197" t="s">
        <v>845</v>
      </c>
      <c r="H197" t="s">
        <v>299</v>
      </c>
      <c r="I197" t="s">
        <v>636</v>
      </c>
      <c r="J197" s="11">
        <f t="shared" si="6"/>
        <v>0</v>
      </c>
      <c r="K197" s="8"/>
      <c r="L197" t="b">
        <f t="shared" ref="L197:L260" si="7">A197=B197</f>
        <v>0</v>
      </c>
      <c r="M197">
        <f>COUNTIF(MasterLookup12192017!E:E,MasterLookup_old!H197)</f>
        <v>2</v>
      </c>
    </row>
    <row r="198" spans="1:13" x14ac:dyDescent="0.25">
      <c r="A198" t="s">
        <v>1099</v>
      </c>
      <c r="B198" t="s">
        <v>13</v>
      </c>
      <c r="C198" t="s">
        <v>10</v>
      </c>
      <c r="D198" t="s">
        <v>109</v>
      </c>
      <c r="F198">
        <v>3</v>
      </c>
      <c r="G198" t="s">
        <v>845</v>
      </c>
      <c r="H198" t="s">
        <v>299</v>
      </c>
      <c r="I198" t="s">
        <v>636</v>
      </c>
      <c r="J198" s="11">
        <f t="shared" si="6"/>
        <v>0</v>
      </c>
      <c r="K198" s="8"/>
      <c r="L198" t="b">
        <f t="shared" si="7"/>
        <v>0</v>
      </c>
      <c r="M198">
        <f>COUNTIF(MasterLookup12192017!E:E,MasterLookup_old!H198)</f>
        <v>2</v>
      </c>
    </row>
    <row r="199" spans="1:13" x14ac:dyDescent="0.25">
      <c r="A199" t="s">
        <v>1100</v>
      </c>
      <c r="B199" t="s">
        <v>13</v>
      </c>
      <c r="C199" t="s">
        <v>10</v>
      </c>
      <c r="D199" t="s">
        <v>110</v>
      </c>
      <c r="F199">
        <v>3</v>
      </c>
      <c r="G199" t="s">
        <v>846</v>
      </c>
      <c r="H199" s="8" t="s">
        <v>427</v>
      </c>
      <c r="I199" t="s">
        <v>582</v>
      </c>
      <c r="J199" s="11">
        <f t="shared" si="6"/>
        <v>0</v>
      </c>
      <c r="L199" t="b">
        <f t="shared" si="7"/>
        <v>0</v>
      </c>
      <c r="M199">
        <f>COUNTIF(MasterLookup12192017!E:E,MasterLookup_old!H199)</f>
        <v>1</v>
      </c>
    </row>
    <row r="200" spans="1:13" x14ac:dyDescent="0.25">
      <c r="A200" t="s">
        <v>1101</v>
      </c>
      <c r="B200" t="s">
        <v>13</v>
      </c>
      <c r="C200" t="s">
        <v>10</v>
      </c>
      <c r="D200" t="s">
        <v>110</v>
      </c>
      <c r="F200">
        <v>3</v>
      </c>
      <c r="G200" t="s">
        <v>846</v>
      </c>
      <c r="H200" s="8" t="s">
        <v>428</v>
      </c>
      <c r="I200" t="s">
        <v>582</v>
      </c>
      <c r="J200" s="11">
        <f t="shared" si="6"/>
        <v>1</v>
      </c>
      <c r="L200" t="b">
        <f t="shared" si="7"/>
        <v>0</v>
      </c>
      <c r="M200">
        <f>COUNTIF(MasterLookup12192017!E:E,MasterLookup_old!H200)</f>
        <v>1</v>
      </c>
    </row>
    <row r="201" spans="1:13" x14ac:dyDescent="0.25">
      <c r="A201" t="s">
        <v>1102</v>
      </c>
      <c r="B201" t="s">
        <v>13</v>
      </c>
      <c r="C201" t="s">
        <v>10</v>
      </c>
      <c r="D201" t="s">
        <v>94</v>
      </c>
      <c r="F201">
        <v>3</v>
      </c>
      <c r="G201" t="s">
        <v>845</v>
      </c>
      <c r="H201" t="s">
        <v>289</v>
      </c>
      <c r="I201" t="s">
        <v>637</v>
      </c>
      <c r="J201" s="11">
        <f t="shared" si="6"/>
        <v>1</v>
      </c>
      <c r="L201" t="b">
        <f t="shared" si="7"/>
        <v>0</v>
      </c>
      <c r="M201">
        <f>COUNTIF(MasterLookup12192017!E:E,MasterLookup_old!H201)</f>
        <v>2</v>
      </c>
    </row>
    <row r="202" spans="1:13" s="30" customFormat="1" x14ac:dyDescent="0.25">
      <c r="A202" t="s">
        <v>1103</v>
      </c>
      <c r="B202" t="s">
        <v>13</v>
      </c>
      <c r="C202" t="s">
        <v>10</v>
      </c>
      <c r="D202" t="s">
        <v>94</v>
      </c>
      <c r="E202"/>
      <c r="F202">
        <v>3</v>
      </c>
      <c r="G202" t="s">
        <v>845</v>
      </c>
      <c r="H202" t="s">
        <v>289</v>
      </c>
      <c r="I202" t="s">
        <v>637</v>
      </c>
      <c r="J202" s="31">
        <f t="shared" si="6"/>
        <v>1</v>
      </c>
      <c r="L202" t="b">
        <f t="shared" si="7"/>
        <v>0</v>
      </c>
      <c r="M202">
        <f>COUNTIF(MasterLookup12192017!E:E,MasterLookup_old!H202)</f>
        <v>2</v>
      </c>
    </row>
    <row r="203" spans="1:13" s="30" customFormat="1" x14ac:dyDescent="0.25">
      <c r="A203" t="s">
        <v>1104</v>
      </c>
      <c r="B203" t="s">
        <v>13</v>
      </c>
      <c r="C203" t="s">
        <v>10</v>
      </c>
      <c r="D203" t="s">
        <v>111</v>
      </c>
      <c r="E203"/>
      <c r="F203">
        <v>3</v>
      </c>
      <c r="G203" t="s">
        <v>846</v>
      </c>
      <c r="H203" s="8" t="s">
        <v>429</v>
      </c>
      <c r="I203" t="s">
        <v>583</v>
      </c>
      <c r="J203" s="31">
        <f t="shared" si="6"/>
        <v>1</v>
      </c>
      <c r="L203" t="b">
        <f t="shared" si="7"/>
        <v>0</v>
      </c>
      <c r="M203">
        <f>COUNTIF(MasterLookup12192017!E:E,MasterLookup_old!H203)</f>
        <v>1</v>
      </c>
    </row>
    <row r="204" spans="1:13" s="30" customFormat="1" x14ac:dyDescent="0.25">
      <c r="A204" t="s">
        <v>1105</v>
      </c>
      <c r="B204" t="s">
        <v>13</v>
      </c>
      <c r="C204" t="s">
        <v>10</v>
      </c>
      <c r="D204" t="s">
        <v>111</v>
      </c>
      <c r="E204"/>
      <c r="F204">
        <v>3</v>
      </c>
      <c r="G204" t="s">
        <v>846</v>
      </c>
      <c r="H204" s="8" t="s">
        <v>430</v>
      </c>
      <c r="I204" t="s">
        <v>583</v>
      </c>
      <c r="J204" s="31">
        <f t="shared" si="6"/>
        <v>1</v>
      </c>
      <c r="L204" t="b">
        <f t="shared" si="7"/>
        <v>0</v>
      </c>
      <c r="M204">
        <f>COUNTIF(MasterLookup12192017!E:E,MasterLookup_old!H204)</f>
        <v>1</v>
      </c>
    </row>
    <row r="205" spans="1:13" s="30" customFormat="1" x14ac:dyDescent="0.25">
      <c r="A205" t="s">
        <v>1106</v>
      </c>
      <c r="B205" t="s">
        <v>13</v>
      </c>
      <c r="C205" t="s">
        <v>10</v>
      </c>
      <c r="D205" t="s">
        <v>112</v>
      </c>
      <c r="E205"/>
      <c r="F205">
        <v>3</v>
      </c>
      <c r="G205" t="s">
        <v>846</v>
      </c>
      <c r="H205" t="s">
        <v>300</v>
      </c>
      <c r="I205" t="s">
        <v>638</v>
      </c>
      <c r="J205" s="31">
        <f t="shared" si="6"/>
        <v>1</v>
      </c>
      <c r="L205" t="b">
        <f t="shared" si="7"/>
        <v>0</v>
      </c>
      <c r="M205">
        <f>COUNTIF(MasterLookup12192017!E:E,MasterLookup_old!H205)</f>
        <v>2</v>
      </c>
    </row>
    <row r="206" spans="1:13" x14ac:dyDescent="0.25">
      <c r="A206" t="s">
        <v>1107</v>
      </c>
      <c r="B206" t="s">
        <v>13</v>
      </c>
      <c r="C206" t="s">
        <v>10</v>
      </c>
      <c r="D206" t="s">
        <v>112</v>
      </c>
      <c r="F206">
        <v>3</v>
      </c>
      <c r="G206" t="s">
        <v>846</v>
      </c>
      <c r="H206" t="s">
        <v>300</v>
      </c>
      <c r="I206" t="s">
        <v>638</v>
      </c>
      <c r="J206" s="11">
        <f t="shared" ref="J206:J269" si="8">IF(OR(G219="T",G219="na"),0,IF(COUNTIF(H:H,H219)&gt;1,1,"CHECK"))</f>
        <v>1</v>
      </c>
      <c r="L206" t="b">
        <f t="shared" si="7"/>
        <v>0</v>
      </c>
      <c r="M206" t="s">
        <v>848</v>
      </c>
    </row>
    <row r="207" spans="1:13" x14ac:dyDescent="0.25">
      <c r="A207" t="s">
        <v>1108</v>
      </c>
      <c r="B207" t="s">
        <v>13</v>
      </c>
      <c r="C207" t="s">
        <v>10</v>
      </c>
      <c r="D207" t="s">
        <v>113</v>
      </c>
      <c r="F207">
        <v>3</v>
      </c>
      <c r="G207" t="s">
        <v>846</v>
      </c>
      <c r="H207" s="8" t="s">
        <v>433</v>
      </c>
      <c r="I207" t="s">
        <v>584</v>
      </c>
      <c r="J207" s="11">
        <f t="shared" si="8"/>
        <v>1</v>
      </c>
      <c r="L207" t="b">
        <f t="shared" si="7"/>
        <v>0</v>
      </c>
      <c r="M207" t="s">
        <v>848</v>
      </c>
    </row>
    <row r="208" spans="1:13" x14ac:dyDescent="0.25">
      <c r="A208" t="s">
        <v>1109</v>
      </c>
      <c r="B208" t="s">
        <v>13</v>
      </c>
      <c r="C208" t="s">
        <v>10</v>
      </c>
      <c r="D208" t="s">
        <v>113</v>
      </c>
      <c r="F208">
        <v>3</v>
      </c>
      <c r="G208" t="s">
        <v>846</v>
      </c>
      <c r="H208" s="8" t="s">
        <v>434</v>
      </c>
      <c r="I208" t="s">
        <v>584</v>
      </c>
      <c r="J208" s="11">
        <f t="shared" si="8"/>
        <v>0</v>
      </c>
      <c r="L208" t="b">
        <f t="shared" si="7"/>
        <v>0</v>
      </c>
    </row>
    <row r="209" spans="1:12" x14ac:dyDescent="0.25">
      <c r="A209" t="s">
        <v>1110</v>
      </c>
      <c r="B209" t="s">
        <v>13</v>
      </c>
      <c r="C209" t="s">
        <v>10</v>
      </c>
      <c r="D209" t="s">
        <v>114</v>
      </c>
      <c r="F209">
        <v>3</v>
      </c>
      <c r="G209" t="s">
        <v>846</v>
      </c>
      <c r="H209" s="8" t="s">
        <v>437</v>
      </c>
      <c r="I209" t="s">
        <v>585</v>
      </c>
      <c r="J209" s="11">
        <f t="shared" si="8"/>
        <v>0</v>
      </c>
      <c r="L209" t="b">
        <f t="shared" si="7"/>
        <v>0</v>
      </c>
    </row>
    <row r="210" spans="1:12" x14ac:dyDescent="0.25">
      <c r="A210" t="s">
        <v>1111</v>
      </c>
      <c r="B210" t="s">
        <v>13</v>
      </c>
      <c r="C210" t="s">
        <v>10</v>
      </c>
      <c r="D210" t="s">
        <v>114</v>
      </c>
      <c r="F210">
        <v>3</v>
      </c>
      <c r="G210" t="s">
        <v>846</v>
      </c>
      <c r="H210" s="8" t="s">
        <v>438</v>
      </c>
      <c r="I210" t="s">
        <v>585</v>
      </c>
      <c r="J210" s="11">
        <f t="shared" si="8"/>
        <v>1</v>
      </c>
      <c r="L210" t="b">
        <f t="shared" si="7"/>
        <v>0</v>
      </c>
    </row>
    <row r="211" spans="1:12" x14ac:dyDescent="0.25">
      <c r="A211" t="s">
        <v>1112</v>
      </c>
      <c r="B211" t="s">
        <v>13</v>
      </c>
      <c r="C211" t="s">
        <v>10</v>
      </c>
      <c r="D211" t="s">
        <v>95</v>
      </c>
      <c r="F211">
        <v>3</v>
      </c>
      <c r="G211" t="s">
        <v>846</v>
      </c>
      <c r="H211" s="8" t="s">
        <v>417</v>
      </c>
      <c r="I211" t="s">
        <v>579</v>
      </c>
      <c r="J211" s="11">
        <f t="shared" si="8"/>
        <v>1</v>
      </c>
      <c r="L211" t="b">
        <f t="shared" si="7"/>
        <v>0</v>
      </c>
    </row>
    <row r="212" spans="1:12" x14ac:dyDescent="0.25">
      <c r="A212" t="s">
        <v>1113</v>
      </c>
      <c r="B212" t="s">
        <v>13</v>
      </c>
      <c r="C212" t="s">
        <v>10</v>
      </c>
      <c r="D212" t="s">
        <v>95</v>
      </c>
      <c r="F212">
        <v>3</v>
      </c>
      <c r="G212" t="s">
        <v>846</v>
      </c>
      <c r="H212" s="8" t="s">
        <v>418</v>
      </c>
      <c r="I212" t="s">
        <v>579</v>
      </c>
      <c r="J212" s="11">
        <f t="shared" si="8"/>
        <v>1</v>
      </c>
      <c r="L212" t="b">
        <f t="shared" si="7"/>
        <v>0</v>
      </c>
    </row>
    <row r="213" spans="1:12" x14ac:dyDescent="0.25">
      <c r="A213" t="s">
        <v>1114</v>
      </c>
      <c r="B213" t="s">
        <v>13</v>
      </c>
      <c r="C213" t="s">
        <v>10</v>
      </c>
      <c r="D213" t="s">
        <v>115</v>
      </c>
      <c r="F213">
        <v>3</v>
      </c>
      <c r="G213" t="s">
        <v>845</v>
      </c>
      <c r="H213" t="s">
        <v>301</v>
      </c>
      <c r="I213" t="s">
        <v>639</v>
      </c>
      <c r="J213" s="11">
        <f t="shared" si="8"/>
        <v>1</v>
      </c>
      <c r="L213" t="b">
        <f t="shared" si="7"/>
        <v>0</v>
      </c>
    </row>
    <row r="214" spans="1:12" x14ac:dyDescent="0.25">
      <c r="A214" t="s">
        <v>1115</v>
      </c>
      <c r="B214" t="s">
        <v>13</v>
      </c>
      <c r="C214" t="s">
        <v>10</v>
      </c>
      <c r="D214" t="s">
        <v>115</v>
      </c>
      <c r="F214">
        <v>3</v>
      </c>
      <c r="G214" t="s">
        <v>845</v>
      </c>
      <c r="H214" t="s">
        <v>301</v>
      </c>
      <c r="I214" t="s">
        <v>639</v>
      </c>
      <c r="J214" s="11">
        <f t="shared" si="8"/>
        <v>1</v>
      </c>
      <c r="L214" t="b">
        <f t="shared" si="7"/>
        <v>0</v>
      </c>
    </row>
    <row r="215" spans="1:12" x14ac:dyDescent="0.25">
      <c r="A215" t="s">
        <v>1116</v>
      </c>
      <c r="B215" s="30" t="s">
        <v>13</v>
      </c>
      <c r="C215" s="30" t="s">
        <v>10</v>
      </c>
      <c r="D215" s="30" t="s">
        <v>160</v>
      </c>
      <c r="E215" s="30"/>
      <c r="F215" s="30">
        <v>1</v>
      </c>
      <c r="G215" s="30" t="s">
        <v>845</v>
      </c>
      <c r="H215" s="30" t="s">
        <v>512</v>
      </c>
      <c r="I215" s="30" t="s">
        <v>850</v>
      </c>
      <c r="J215" s="11">
        <f t="shared" si="8"/>
        <v>1</v>
      </c>
      <c r="L215" t="b">
        <f t="shared" si="7"/>
        <v>0</v>
      </c>
    </row>
    <row r="216" spans="1:12" x14ac:dyDescent="0.25">
      <c r="A216" t="s">
        <v>1117</v>
      </c>
      <c r="B216" s="30" t="s">
        <v>13</v>
      </c>
      <c r="C216" s="30" t="s">
        <v>10</v>
      </c>
      <c r="D216" s="30" t="s">
        <v>160</v>
      </c>
      <c r="E216" s="30"/>
      <c r="F216" s="30">
        <v>1</v>
      </c>
      <c r="G216" s="30" t="s">
        <v>845</v>
      </c>
      <c r="H216" s="30" t="s">
        <v>512</v>
      </c>
      <c r="I216" s="30" t="s">
        <v>850</v>
      </c>
      <c r="J216" s="11">
        <f t="shared" si="8"/>
        <v>1</v>
      </c>
      <c r="L216" t="b">
        <f t="shared" si="7"/>
        <v>0</v>
      </c>
    </row>
    <row r="217" spans="1:12" x14ac:dyDescent="0.25">
      <c r="A217" t="s">
        <v>1118</v>
      </c>
      <c r="B217" s="30" t="s">
        <v>13</v>
      </c>
      <c r="C217" s="30" t="s">
        <v>10</v>
      </c>
      <c r="D217" s="30" t="s">
        <v>848</v>
      </c>
      <c r="E217" s="30"/>
      <c r="F217" s="30">
        <v>1</v>
      </c>
      <c r="G217" s="30" t="s">
        <v>845</v>
      </c>
      <c r="H217" s="30" t="s">
        <v>511</v>
      </c>
      <c r="I217" s="30" t="s">
        <v>849</v>
      </c>
      <c r="J217" s="11">
        <f t="shared" si="8"/>
        <v>1</v>
      </c>
      <c r="L217" t="b">
        <f t="shared" si="7"/>
        <v>0</v>
      </c>
    </row>
    <row r="218" spans="1:12" x14ac:dyDescent="0.25">
      <c r="A218" t="s">
        <v>1119</v>
      </c>
      <c r="B218" s="30" t="s">
        <v>13</v>
      </c>
      <c r="C218" s="30" t="s">
        <v>10</v>
      </c>
      <c r="D218" s="30" t="s">
        <v>848</v>
      </c>
      <c r="E218" s="30"/>
      <c r="F218" s="30">
        <v>1</v>
      </c>
      <c r="G218" s="30" t="s">
        <v>845</v>
      </c>
      <c r="H218" s="30" t="s">
        <v>511</v>
      </c>
      <c r="I218" s="30" t="s">
        <v>849</v>
      </c>
      <c r="J218" s="11">
        <f t="shared" si="8"/>
        <v>1</v>
      </c>
      <c r="L218" t="b">
        <f t="shared" si="7"/>
        <v>0</v>
      </c>
    </row>
    <row r="219" spans="1:12" ht="15.75" x14ac:dyDescent="0.3">
      <c r="A219" t="s">
        <v>1120</v>
      </c>
      <c r="B219" t="s">
        <v>13</v>
      </c>
      <c r="C219" t="s">
        <v>10</v>
      </c>
      <c r="D219" t="s">
        <v>161</v>
      </c>
      <c r="F219">
        <v>1</v>
      </c>
      <c r="G219" t="s">
        <v>845</v>
      </c>
      <c r="H219" s="7" t="s">
        <v>317</v>
      </c>
      <c r="I219" t="s">
        <v>640</v>
      </c>
      <c r="J219" s="11">
        <f t="shared" si="8"/>
        <v>1</v>
      </c>
      <c r="L219" t="b">
        <f t="shared" si="7"/>
        <v>0</v>
      </c>
    </row>
    <row r="220" spans="1:12" ht="15.75" x14ac:dyDescent="0.3">
      <c r="A220" t="s">
        <v>1121</v>
      </c>
      <c r="B220" t="s">
        <v>13</v>
      </c>
      <c r="C220" t="s">
        <v>10</v>
      </c>
      <c r="D220" t="s">
        <v>161</v>
      </c>
      <c r="F220">
        <v>1</v>
      </c>
      <c r="G220" t="s">
        <v>845</v>
      </c>
      <c r="H220" s="7" t="s">
        <v>317</v>
      </c>
      <c r="I220" t="s">
        <v>640</v>
      </c>
      <c r="J220" s="11">
        <f t="shared" si="8"/>
        <v>1</v>
      </c>
      <c r="L220" t="b">
        <f t="shared" si="7"/>
        <v>0</v>
      </c>
    </row>
    <row r="221" spans="1:12" x14ac:dyDescent="0.25">
      <c r="A221" t="s">
        <v>1122</v>
      </c>
      <c r="B221" t="s">
        <v>13</v>
      </c>
      <c r="C221" t="s">
        <v>10</v>
      </c>
      <c r="D221" t="s">
        <v>116</v>
      </c>
      <c r="F221">
        <v>3</v>
      </c>
      <c r="G221" t="s">
        <v>846</v>
      </c>
      <c r="H221" s="8" t="s">
        <v>441</v>
      </c>
      <c r="I221" t="s">
        <v>586</v>
      </c>
      <c r="J221" s="11">
        <f t="shared" si="8"/>
        <v>1</v>
      </c>
      <c r="L221" t="b">
        <f t="shared" si="7"/>
        <v>0</v>
      </c>
    </row>
    <row r="222" spans="1:12" x14ac:dyDescent="0.25">
      <c r="A222" t="s">
        <v>1123</v>
      </c>
      <c r="B222" t="s">
        <v>13</v>
      </c>
      <c r="C222" t="s">
        <v>10</v>
      </c>
      <c r="D222" t="s">
        <v>116</v>
      </c>
      <c r="F222">
        <v>3</v>
      </c>
      <c r="G222" t="s">
        <v>846</v>
      </c>
      <c r="H222" s="8" t="s">
        <v>442</v>
      </c>
      <c r="I222" t="s">
        <v>586</v>
      </c>
      <c r="J222" s="11">
        <f t="shared" si="8"/>
        <v>0</v>
      </c>
      <c r="L222" t="b">
        <f t="shared" si="7"/>
        <v>0</v>
      </c>
    </row>
    <row r="223" spans="1:12" x14ac:dyDescent="0.25">
      <c r="A223" t="s">
        <v>1124</v>
      </c>
      <c r="B223" t="s">
        <v>13</v>
      </c>
      <c r="C223" t="s">
        <v>10</v>
      </c>
      <c r="D223" t="s">
        <v>162</v>
      </c>
      <c r="F223">
        <v>1</v>
      </c>
      <c r="G223" t="s">
        <v>845</v>
      </c>
      <c r="H223" s="8" t="s">
        <v>389</v>
      </c>
      <c r="I223" t="s">
        <v>641</v>
      </c>
      <c r="J223" s="11">
        <f t="shared" si="8"/>
        <v>0</v>
      </c>
      <c r="L223" t="b">
        <f t="shared" si="7"/>
        <v>0</v>
      </c>
    </row>
    <row r="224" spans="1:12" x14ac:dyDescent="0.25">
      <c r="A224" t="s">
        <v>1125</v>
      </c>
      <c r="B224" t="s">
        <v>13</v>
      </c>
      <c r="C224" t="s">
        <v>10</v>
      </c>
      <c r="D224" t="s">
        <v>162</v>
      </c>
      <c r="F224">
        <v>1</v>
      </c>
      <c r="G224" t="s">
        <v>845</v>
      </c>
      <c r="H224" s="8" t="s">
        <v>389</v>
      </c>
      <c r="I224" t="s">
        <v>641</v>
      </c>
      <c r="J224" s="11">
        <f t="shared" si="8"/>
        <v>1</v>
      </c>
      <c r="L224" t="b">
        <f t="shared" si="7"/>
        <v>0</v>
      </c>
    </row>
    <row r="225" spans="1:12" x14ac:dyDescent="0.25">
      <c r="A225" t="s">
        <v>1126</v>
      </c>
      <c r="B225" t="s">
        <v>13</v>
      </c>
      <c r="C225" t="s">
        <v>10</v>
      </c>
      <c r="D225" t="s">
        <v>117</v>
      </c>
      <c r="F225">
        <v>3</v>
      </c>
      <c r="G225" t="s">
        <v>845</v>
      </c>
      <c r="H225" t="s">
        <v>302</v>
      </c>
      <c r="I225" t="s">
        <v>642</v>
      </c>
      <c r="J225" s="11">
        <f t="shared" si="8"/>
        <v>1</v>
      </c>
      <c r="L225" t="b">
        <f t="shared" si="7"/>
        <v>0</v>
      </c>
    </row>
    <row r="226" spans="1:12" x14ac:dyDescent="0.25">
      <c r="A226" t="s">
        <v>1127</v>
      </c>
      <c r="B226" t="s">
        <v>13</v>
      </c>
      <c r="C226" t="s">
        <v>10</v>
      </c>
      <c r="D226" t="s">
        <v>117</v>
      </c>
      <c r="F226">
        <v>3</v>
      </c>
      <c r="G226" t="s">
        <v>845</v>
      </c>
      <c r="H226" t="s">
        <v>302</v>
      </c>
      <c r="I226" t="s">
        <v>642</v>
      </c>
      <c r="J226" s="11">
        <f t="shared" si="8"/>
        <v>0</v>
      </c>
      <c r="L226" t="b">
        <f t="shared" si="7"/>
        <v>0</v>
      </c>
    </row>
    <row r="227" spans="1:12" x14ac:dyDescent="0.25">
      <c r="A227" t="s">
        <v>1128</v>
      </c>
      <c r="B227" t="s">
        <v>13</v>
      </c>
      <c r="C227" t="s">
        <v>10</v>
      </c>
      <c r="D227" t="s">
        <v>118</v>
      </c>
      <c r="F227">
        <v>3</v>
      </c>
      <c r="G227" t="s">
        <v>845</v>
      </c>
      <c r="H227" t="s">
        <v>303</v>
      </c>
      <c r="I227" t="s">
        <v>643</v>
      </c>
      <c r="J227" s="11">
        <f t="shared" si="8"/>
        <v>0</v>
      </c>
      <c r="L227" t="b">
        <f t="shared" si="7"/>
        <v>0</v>
      </c>
    </row>
    <row r="228" spans="1:12" x14ac:dyDescent="0.25">
      <c r="A228" t="s">
        <v>1129</v>
      </c>
      <c r="B228" t="s">
        <v>13</v>
      </c>
      <c r="C228" t="s">
        <v>10</v>
      </c>
      <c r="D228" t="s">
        <v>118</v>
      </c>
      <c r="F228">
        <v>3</v>
      </c>
      <c r="G228" t="s">
        <v>845</v>
      </c>
      <c r="H228" t="s">
        <v>303</v>
      </c>
      <c r="I228" t="s">
        <v>643</v>
      </c>
      <c r="J228" s="11">
        <f t="shared" si="8"/>
        <v>0</v>
      </c>
      <c r="L228" t="b">
        <f t="shared" si="7"/>
        <v>0</v>
      </c>
    </row>
    <row r="229" spans="1:12" x14ac:dyDescent="0.25">
      <c r="A229" t="s">
        <v>1130</v>
      </c>
      <c r="B229" t="s">
        <v>13</v>
      </c>
      <c r="C229" t="s">
        <v>10</v>
      </c>
      <c r="D229" t="s">
        <v>119</v>
      </c>
      <c r="F229">
        <v>3</v>
      </c>
      <c r="G229" t="s">
        <v>845</v>
      </c>
      <c r="H229" t="s">
        <v>304</v>
      </c>
      <c r="I229" t="s">
        <v>644</v>
      </c>
      <c r="J229" s="11">
        <f t="shared" si="8"/>
        <v>0</v>
      </c>
      <c r="L229" t="b">
        <f t="shared" si="7"/>
        <v>0</v>
      </c>
    </row>
    <row r="230" spans="1:12" x14ac:dyDescent="0.25">
      <c r="A230" t="s">
        <v>1131</v>
      </c>
      <c r="B230" t="s">
        <v>13</v>
      </c>
      <c r="C230" t="s">
        <v>10</v>
      </c>
      <c r="D230" t="s">
        <v>119</v>
      </c>
      <c r="F230">
        <v>3</v>
      </c>
      <c r="G230" t="s">
        <v>845</v>
      </c>
      <c r="H230" t="s">
        <v>304</v>
      </c>
      <c r="I230" t="s">
        <v>644</v>
      </c>
      <c r="J230" s="11">
        <f t="shared" si="8"/>
        <v>0</v>
      </c>
      <c r="L230" t="b">
        <f t="shared" si="7"/>
        <v>0</v>
      </c>
    </row>
    <row r="231" spans="1:12" x14ac:dyDescent="0.25">
      <c r="A231" t="s">
        <v>1132</v>
      </c>
      <c r="B231" t="s">
        <v>13</v>
      </c>
      <c r="C231" t="s">
        <v>10</v>
      </c>
      <c r="D231" t="s">
        <v>96</v>
      </c>
      <c r="F231">
        <v>3</v>
      </c>
      <c r="G231" t="s">
        <v>845</v>
      </c>
      <c r="H231" t="s">
        <v>290</v>
      </c>
      <c r="I231" t="s">
        <v>645</v>
      </c>
      <c r="J231" s="11">
        <f t="shared" si="8"/>
        <v>0</v>
      </c>
      <c r="L231" t="b">
        <f t="shared" si="7"/>
        <v>0</v>
      </c>
    </row>
    <row r="232" spans="1:12" x14ac:dyDescent="0.25">
      <c r="A232" t="s">
        <v>1133</v>
      </c>
      <c r="B232" t="s">
        <v>13</v>
      </c>
      <c r="C232" t="s">
        <v>10</v>
      </c>
      <c r="D232" t="s">
        <v>96</v>
      </c>
      <c r="F232">
        <v>3</v>
      </c>
      <c r="G232" t="s">
        <v>845</v>
      </c>
      <c r="H232" t="s">
        <v>290</v>
      </c>
      <c r="I232" t="s">
        <v>645</v>
      </c>
      <c r="J232" s="11">
        <f t="shared" si="8"/>
        <v>1</v>
      </c>
      <c r="L232" t="b">
        <f t="shared" si="7"/>
        <v>0</v>
      </c>
    </row>
    <row r="233" spans="1:12" x14ac:dyDescent="0.25">
      <c r="A233" t="s">
        <v>1134</v>
      </c>
      <c r="B233" t="s">
        <v>13</v>
      </c>
      <c r="C233" t="s">
        <v>10</v>
      </c>
      <c r="D233" t="s">
        <v>120</v>
      </c>
      <c r="F233">
        <v>3</v>
      </c>
      <c r="G233" t="s">
        <v>845</v>
      </c>
      <c r="H233" t="s">
        <v>305</v>
      </c>
      <c r="I233" t="s">
        <v>646</v>
      </c>
      <c r="J233" s="11">
        <f t="shared" si="8"/>
        <v>1</v>
      </c>
      <c r="L233" t="b">
        <f t="shared" si="7"/>
        <v>0</v>
      </c>
    </row>
    <row r="234" spans="1:12" x14ac:dyDescent="0.25">
      <c r="A234" t="s">
        <v>1135</v>
      </c>
      <c r="B234" t="s">
        <v>13</v>
      </c>
      <c r="C234" t="s">
        <v>10</v>
      </c>
      <c r="D234" t="s">
        <v>120</v>
      </c>
      <c r="F234">
        <v>3</v>
      </c>
      <c r="G234" t="s">
        <v>845</v>
      </c>
      <c r="H234" t="s">
        <v>305</v>
      </c>
      <c r="I234" t="s">
        <v>646</v>
      </c>
      <c r="J234" s="11">
        <f t="shared" si="8"/>
        <v>1</v>
      </c>
      <c r="L234" t="b">
        <f t="shared" si="7"/>
        <v>0</v>
      </c>
    </row>
    <row r="235" spans="1:12" x14ac:dyDescent="0.25">
      <c r="A235" t="s">
        <v>1136</v>
      </c>
      <c r="B235" t="s">
        <v>13</v>
      </c>
      <c r="C235" t="s">
        <v>10</v>
      </c>
      <c r="D235" t="s">
        <v>121</v>
      </c>
      <c r="F235">
        <v>3</v>
      </c>
      <c r="G235" t="s">
        <v>846</v>
      </c>
      <c r="H235" s="8" t="s">
        <v>443</v>
      </c>
      <c r="I235" t="s">
        <v>587</v>
      </c>
      <c r="J235" s="11">
        <f t="shared" si="8"/>
        <v>1</v>
      </c>
      <c r="L235" t="b">
        <f t="shared" si="7"/>
        <v>0</v>
      </c>
    </row>
    <row r="236" spans="1:12" x14ac:dyDescent="0.25">
      <c r="A236" t="s">
        <v>1137</v>
      </c>
      <c r="B236" t="s">
        <v>13</v>
      </c>
      <c r="C236" t="s">
        <v>10</v>
      </c>
      <c r="D236" t="s">
        <v>121</v>
      </c>
      <c r="F236">
        <v>3</v>
      </c>
      <c r="G236" t="s">
        <v>846</v>
      </c>
      <c r="H236" s="8" t="s">
        <v>444</v>
      </c>
      <c r="I236" t="s">
        <v>587</v>
      </c>
      <c r="J236" s="11" t="str">
        <f t="shared" si="8"/>
        <v>CHECK</v>
      </c>
      <c r="L236" t="b">
        <f t="shared" si="7"/>
        <v>0</v>
      </c>
    </row>
    <row r="237" spans="1:12" x14ac:dyDescent="0.25">
      <c r="A237" t="s">
        <v>1138</v>
      </c>
      <c r="B237" t="s">
        <v>13</v>
      </c>
      <c r="C237" t="s">
        <v>10</v>
      </c>
      <c r="D237" t="s">
        <v>122</v>
      </c>
      <c r="F237">
        <v>3</v>
      </c>
      <c r="G237" t="s">
        <v>845</v>
      </c>
      <c r="H237" t="s">
        <v>306</v>
      </c>
      <c r="I237" t="s">
        <v>647</v>
      </c>
      <c r="J237" s="11">
        <f t="shared" si="8"/>
        <v>0</v>
      </c>
      <c r="L237" t="b">
        <f t="shared" si="7"/>
        <v>0</v>
      </c>
    </row>
    <row r="238" spans="1:12" x14ac:dyDescent="0.25">
      <c r="A238" t="s">
        <v>1139</v>
      </c>
      <c r="B238" t="s">
        <v>13</v>
      </c>
      <c r="C238" t="s">
        <v>10</v>
      </c>
      <c r="D238" t="s">
        <v>122</v>
      </c>
      <c r="F238">
        <v>3</v>
      </c>
      <c r="G238" t="s">
        <v>845</v>
      </c>
      <c r="H238" t="s">
        <v>306</v>
      </c>
      <c r="I238" t="s">
        <v>647</v>
      </c>
      <c r="J238" s="11">
        <f t="shared" si="8"/>
        <v>0</v>
      </c>
      <c r="L238" t="b">
        <f t="shared" si="7"/>
        <v>0</v>
      </c>
    </row>
    <row r="239" spans="1:12" x14ac:dyDescent="0.25">
      <c r="A239" t="s">
        <v>1140</v>
      </c>
      <c r="B239" t="s">
        <v>13</v>
      </c>
      <c r="C239" t="s">
        <v>10</v>
      </c>
      <c r="D239" t="s">
        <v>123</v>
      </c>
      <c r="F239">
        <v>3</v>
      </c>
      <c r="G239" t="s">
        <v>846</v>
      </c>
      <c r="H239" t="s">
        <v>307</v>
      </c>
      <c r="I239" t="s">
        <v>648</v>
      </c>
      <c r="J239" s="11">
        <f t="shared" si="8"/>
        <v>0</v>
      </c>
      <c r="L239" t="b">
        <f t="shared" si="7"/>
        <v>0</v>
      </c>
    </row>
    <row r="240" spans="1:12" x14ac:dyDescent="0.25">
      <c r="A240" t="s">
        <v>1141</v>
      </c>
      <c r="B240" t="s">
        <v>13</v>
      </c>
      <c r="C240" t="s">
        <v>10</v>
      </c>
      <c r="D240" t="s">
        <v>123</v>
      </c>
      <c r="F240">
        <v>3</v>
      </c>
      <c r="G240" t="s">
        <v>846</v>
      </c>
      <c r="H240" t="s">
        <v>307</v>
      </c>
      <c r="I240" t="s">
        <v>648</v>
      </c>
      <c r="J240" s="11">
        <f t="shared" si="8"/>
        <v>0</v>
      </c>
      <c r="L240" t="b">
        <f t="shared" si="7"/>
        <v>0</v>
      </c>
    </row>
    <row r="241" spans="1:12" x14ac:dyDescent="0.25">
      <c r="A241" t="s">
        <v>1142</v>
      </c>
      <c r="B241" t="s">
        <v>13</v>
      </c>
      <c r="C241" t="s">
        <v>10</v>
      </c>
      <c r="D241" t="s">
        <v>124</v>
      </c>
      <c r="F241">
        <v>3</v>
      </c>
      <c r="G241" t="s">
        <v>846</v>
      </c>
      <c r="H241" t="s">
        <v>308</v>
      </c>
      <c r="I241" t="s">
        <v>649</v>
      </c>
      <c r="J241" s="11">
        <f t="shared" si="8"/>
        <v>1</v>
      </c>
      <c r="L241" t="b">
        <f t="shared" si="7"/>
        <v>0</v>
      </c>
    </row>
    <row r="242" spans="1:12" x14ac:dyDescent="0.25">
      <c r="A242" t="s">
        <v>1143</v>
      </c>
      <c r="B242" t="s">
        <v>13</v>
      </c>
      <c r="C242" t="s">
        <v>10</v>
      </c>
      <c r="D242" t="s">
        <v>124</v>
      </c>
      <c r="F242">
        <v>3</v>
      </c>
      <c r="G242" t="s">
        <v>846</v>
      </c>
      <c r="H242" t="s">
        <v>308</v>
      </c>
      <c r="I242" t="s">
        <v>649</v>
      </c>
      <c r="J242" s="11">
        <f t="shared" si="8"/>
        <v>1</v>
      </c>
      <c r="L242" t="b">
        <f t="shared" si="7"/>
        <v>0</v>
      </c>
    </row>
    <row r="243" spans="1:12" x14ac:dyDescent="0.25">
      <c r="A243" t="s">
        <v>1144</v>
      </c>
      <c r="B243" t="s">
        <v>13</v>
      </c>
      <c r="C243" t="s">
        <v>10</v>
      </c>
      <c r="D243" t="s">
        <v>97</v>
      </c>
      <c r="F243">
        <v>3</v>
      </c>
      <c r="G243" t="s">
        <v>846</v>
      </c>
      <c r="H243" s="8" t="s">
        <v>419</v>
      </c>
      <c r="I243" t="s">
        <v>577</v>
      </c>
      <c r="J243" s="11">
        <f t="shared" si="8"/>
        <v>1</v>
      </c>
      <c r="L243" t="b">
        <f t="shared" si="7"/>
        <v>0</v>
      </c>
    </row>
    <row r="244" spans="1:12" x14ac:dyDescent="0.25">
      <c r="A244" t="s">
        <v>1145</v>
      </c>
      <c r="B244" t="s">
        <v>13</v>
      </c>
      <c r="C244" t="s">
        <v>10</v>
      </c>
      <c r="D244" t="s">
        <v>97</v>
      </c>
      <c r="F244">
        <v>3</v>
      </c>
      <c r="G244" t="s">
        <v>846</v>
      </c>
      <c r="H244" s="8" t="s">
        <v>420</v>
      </c>
      <c r="I244" t="s">
        <v>577</v>
      </c>
      <c r="J244" s="11">
        <f t="shared" si="8"/>
        <v>1</v>
      </c>
      <c r="L244" t="b">
        <f t="shared" si="7"/>
        <v>0</v>
      </c>
    </row>
    <row r="245" spans="1:12" x14ac:dyDescent="0.25">
      <c r="A245" t="s">
        <v>1146</v>
      </c>
      <c r="B245" t="s">
        <v>13</v>
      </c>
      <c r="C245" t="s">
        <v>10</v>
      </c>
      <c r="D245" t="s">
        <v>125</v>
      </c>
      <c r="F245">
        <v>3</v>
      </c>
      <c r="G245" t="s">
        <v>845</v>
      </c>
      <c r="H245" t="s">
        <v>309</v>
      </c>
      <c r="I245" t="s">
        <v>650</v>
      </c>
      <c r="J245" s="11">
        <f t="shared" si="8"/>
        <v>0</v>
      </c>
      <c r="L245" t="b">
        <f t="shared" si="7"/>
        <v>0</v>
      </c>
    </row>
    <row r="246" spans="1:12" x14ac:dyDescent="0.25">
      <c r="A246" t="s">
        <v>1147</v>
      </c>
      <c r="B246" t="s">
        <v>13</v>
      </c>
      <c r="C246" t="s">
        <v>10</v>
      </c>
      <c r="D246" t="s">
        <v>125</v>
      </c>
      <c r="F246">
        <v>3</v>
      </c>
      <c r="G246" t="s">
        <v>845</v>
      </c>
      <c r="H246" t="s">
        <v>309</v>
      </c>
      <c r="I246" t="s">
        <v>650</v>
      </c>
      <c r="J246" s="11">
        <f t="shared" si="8"/>
        <v>0</v>
      </c>
      <c r="L246" t="b">
        <f t="shared" si="7"/>
        <v>0</v>
      </c>
    </row>
    <row r="247" spans="1:12" x14ac:dyDescent="0.25">
      <c r="A247" t="s">
        <v>1148</v>
      </c>
      <c r="B247" t="s">
        <v>13</v>
      </c>
      <c r="C247" t="s">
        <v>10</v>
      </c>
      <c r="D247" t="s">
        <v>126</v>
      </c>
      <c r="F247">
        <v>3</v>
      </c>
      <c r="G247" t="s">
        <v>845</v>
      </c>
      <c r="H247" t="s">
        <v>310</v>
      </c>
      <c r="I247" t="s">
        <v>651</v>
      </c>
      <c r="J247" s="11">
        <f t="shared" si="8"/>
        <v>0</v>
      </c>
      <c r="K247" t="s">
        <v>792</v>
      </c>
      <c r="L247" t="b">
        <f t="shared" si="7"/>
        <v>0</v>
      </c>
    </row>
    <row r="248" spans="1:12" x14ac:dyDescent="0.25">
      <c r="A248" t="s">
        <v>1149</v>
      </c>
      <c r="B248" t="s">
        <v>13</v>
      </c>
      <c r="C248" t="s">
        <v>10</v>
      </c>
      <c r="D248" t="s">
        <v>126</v>
      </c>
      <c r="F248">
        <v>3</v>
      </c>
      <c r="G248" t="s">
        <v>845</v>
      </c>
      <c r="H248" t="s">
        <v>310</v>
      </c>
      <c r="I248" t="s">
        <v>651</v>
      </c>
      <c r="J248" s="11">
        <f t="shared" si="8"/>
        <v>0</v>
      </c>
      <c r="L248" t="b">
        <f t="shared" si="7"/>
        <v>0</v>
      </c>
    </row>
    <row r="249" spans="1:12" x14ac:dyDescent="0.25">
      <c r="A249" t="s">
        <v>1150</v>
      </c>
      <c r="B249" t="s">
        <v>13</v>
      </c>
      <c r="C249" t="s">
        <v>10</v>
      </c>
      <c r="D249" t="s">
        <v>127</v>
      </c>
      <c r="F249">
        <v>3</v>
      </c>
      <c r="G249" t="s">
        <v>845</v>
      </c>
      <c r="H249" t="s">
        <v>311</v>
      </c>
      <c r="I249" t="s">
        <v>652</v>
      </c>
      <c r="J249" s="11">
        <f t="shared" si="8"/>
        <v>0</v>
      </c>
      <c r="L249" t="b">
        <f t="shared" si="7"/>
        <v>0</v>
      </c>
    </row>
    <row r="250" spans="1:12" x14ac:dyDescent="0.25">
      <c r="A250" t="s">
        <v>1151</v>
      </c>
      <c r="B250" t="s">
        <v>13</v>
      </c>
      <c r="C250" t="s">
        <v>10</v>
      </c>
      <c r="D250" t="s">
        <v>98</v>
      </c>
      <c r="F250">
        <v>2</v>
      </c>
      <c r="G250" t="s">
        <v>846</v>
      </c>
      <c r="H250" s="8" t="s">
        <v>421</v>
      </c>
      <c r="I250" t="s">
        <v>578</v>
      </c>
      <c r="J250" s="11">
        <f t="shared" si="8"/>
        <v>1</v>
      </c>
      <c r="L250" t="b">
        <f t="shared" si="7"/>
        <v>0</v>
      </c>
    </row>
    <row r="251" spans="1:12" x14ac:dyDescent="0.25">
      <c r="A251" t="s">
        <v>1152</v>
      </c>
      <c r="B251" t="s">
        <v>13</v>
      </c>
      <c r="C251" t="s">
        <v>10</v>
      </c>
      <c r="D251" t="s">
        <v>98</v>
      </c>
      <c r="F251">
        <v>2</v>
      </c>
      <c r="G251" t="s">
        <v>846</v>
      </c>
      <c r="H251" s="8" t="s">
        <v>422</v>
      </c>
      <c r="I251" t="s">
        <v>578</v>
      </c>
      <c r="J251" s="11">
        <f t="shared" si="8"/>
        <v>1</v>
      </c>
      <c r="L251" t="b">
        <f t="shared" si="7"/>
        <v>0</v>
      </c>
    </row>
    <row r="252" spans="1:12" x14ac:dyDescent="0.25">
      <c r="A252" t="s">
        <v>1153</v>
      </c>
      <c r="B252" t="s">
        <v>13</v>
      </c>
      <c r="C252" t="s">
        <v>10</v>
      </c>
      <c r="D252" t="s">
        <v>128</v>
      </c>
      <c r="F252">
        <v>3</v>
      </c>
      <c r="G252" t="s">
        <v>846</v>
      </c>
      <c r="H252" s="8" t="s">
        <v>445</v>
      </c>
      <c r="I252" t="s">
        <v>588</v>
      </c>
      <c r="J252" s="11">
        <f t="shared" si="8"/>
        <v>0</v>
      </c>
      <c r="L252" t="b">
        <f t="shared" si="7"/>
        <v>0</v>
      </c>
    </row>
    <row r="253" spans="1:12" x14ac:dyDescent="0.25">
      <c r="A253" t="s">
        <v>1154</v>
      </c>
      <c r="B253" t="s">
        <v>13</v>
      </c>
      <c r="C253" t="s">
        <v>10</v>
      </c>
      <c r="D253" t="s">
        <v>128</v>
      </c>
      <c r="F253">
        <v>3</v>
      </c>
      <c r="G253" t="s">
        <v>846</v>
      </c>
      <c r="H253" s="8" t="s">
        <v>446</v>
      </c>
      <c r="I253" t="s">
        <v>588</v>
      </c>
      <c r="J253" s="11">
        <f t="shared" si="8"/>
        <v>0</v>
      </c>
      <c r="L253" t="b">
        <f t="shared" si="7"/>
        <v>0</v>
      </c>
    </row>
    <row r="254" spans="1:12" x14ac:dyDescent="0.25">
      <c r="A254" t="s">
        <v>1155</v>
      </c>
      <c r="B254" t="s">
        <v>13</v>
      </c>
      <c r="C254" t="s">
        <v>10</v>
      </c>
      <c r="D254" t="s">
        <v>129</v>
      </c>
      <c r="F254">
        <v>3</v>
      </c>
      <c r="G254" t="s">
        <v>845</v>
      </c>
      <c r="H254" t="s">
        <v>312</v>
      </c>
      <c r="I254" t="s">
        <v>653</v>
      </c>
      <c r="J254" s="11">
        <f t="shared" si="8"/>
        <v>1</v>
      </c>
      <c r="L254" t="b">
        <f t="shared" si="7"/>
        <v>0</v>
      </c>
    </row>
    <row r="255" spans="1:12" x14ac:dyDescent="0.25">
      <c r="A255" t="s">
        <v>1156</v>
      </c>
      <c r="B255" t="s">
        <v>13</v>
      </c>
      <c r="C255" t="s">
        <v>10</v>
      </c>
      <c r="D255" t="s">
        <v>129</v>
      </c>
      <c r="F255">
        <v>3</v>
      </c>
      <c r="G255" t="s">
        <v>845</v>
      </c>
      <c r="H255" t="s">
        <v>312</v>
      </c>
      <c r="I255" t="s">
        <v>653</v>
      </c>
      <c r="J255" s="11">
        <f t="shared" si="8"/>
        <v>1</v>
      </c>
      <c r="L255" t="b">
        <f t="shared" si="7"/>
        <v>0</v>
      </c>
    </row>
    <row r="256" spans="1:12" x14ac:dyDescent="0.25">
      <c r="A256" t="s">
        <v>1157</v>
      </c>
      <c r="B256" t="s">
        <v>13</v>
      </c>
      <c r="C256" t="s">
        <v>10</v>
      </c>
      <c r="D256" t="s">
        <v>130</v>
      </c>
      <c r="F256">
        <v>3</v>
      </c>
      <c r="G256" t="s">
        <v>845</v>
      </c>
      <c r="H256" t="s">
        <v>313</v>
      </c>
      <c r="I256" t="s">
        <v>654</v>
      </c>
      <c r="J256" s="11">
        <f t="shared" si="8"/>
        <v>1</v>
      </c>
      <c r="L256" t="b">
        <f t="shared" si="7"/>
        <v>0</v>
      </c>
    </row>
    <row r="257" spans="1:12" x14ac:dyDescent="0.25">
      <c r="A257" t="s">
        <v>1158</v>
      </c>
      <c r="B257" t="s">
        <v>13</v>
      </c>
      <c r="C257" t="s">
        <v>10</v>
      </c>
      <c r="D257" t="s">
        <v>130</v>
      </c>
      <c r="F257">
        <v>3</v>
      </c>
      <c r="G257" t="s">
        <v>845</v>
      </c>
      <c r="H257" t="s">
        <v>313</v>
      </c>
      <c r="I257" t="s">
        <v>654</v>
      </c>
      <c r="J257" s="11">
        <f t="shared" si="8"/>
        <v>1</v>
      </c>
      <c r="L257" t="b">
        <f t="shared" si="7"/>
        <v>0</v>
      </c>
    </row>
    <row r="258" spans="1:12" x14ac:dyDescent="0.25">
      <c r="A258" t="s">
        <v>1159</v>
      </c>
      <c r="B258" t="s">
        <v>13</v>
      </c>
      <c r="C258" t="s">
        <v>10</v>
      </c>
      <c r="D258" t="s">
        <v>131</v>
      </c>
      <c r="F258">
        <v>3</v>
      </c>
      <c r="G258" t="s">
        <v>846</v>
      </c>
      <c r="H258" s="8" t="s">
        <v>447</v>
      </c>
      <c r="I258" t="s">
        <v>589</v>
      </c>
      <c r="J258" s="11">
        <f t="shared" si="8"/>
        <v>1</v>
      </c>
      <c r="L258" t="b">
        <f t="shared" si="7"/>
        <v>0</v>
      </c>
    </row>
    <row r="259" spans="1:12" x14ac:dyDescent="0.25">
      <c r="A259" t="s">
        <v>1160</v>
      </c>
      <c r="B259" t="s">
        <v>13</v>
      </c>
      <c r="C259" t="s">
        <v>10</v>
      </c>
      <c r="D259" t="s">
        <v>131</v>
      </c>
      <c r="F259">
        <v>3</v>
      </c>
      <c r="G259" t="s">
        <v>846</v>
      </c>
      <c r="H259" s="8" t="s">
        <v>448</v>
      </c>
      <c r="I259" t="s">
        <v>589</v>
      </c>
      <c r="J259" s="11">
        <f t="shared" si="8"/>
        <v>1</v>
      </c>
      <c r="L259" t="b">
        <f t="shared" si="7"/>
        <v>0</v>
      </c>
    </row>
    <row r="260" spans="1:12" x14ac:dyDescent="0.25">
      <c r="A260" t="s">
        <v>1161</v>
      </c>
      <c r="B260" t="s">
        <v>13</v>
      </c>
      <c r="C260" t="s">
        <v>10</v>
      </c>
      <c r="D260" t="s">
        <v>132</v>
      </c>
      <c r="F260">
        <v>3</v>
      </c>
      <c r="G260" s="11" t="s">
        <v>13</v>
      </c>
      <c r="H260" t="s">
        <v>13</v>
      </c>
      <c r="I260" t="s">
        <v>13</v>
      </c>
      <c r="J260" s="11" t="str">
        <f t="shared" si="8"/>
        <v>CHECK</v>
      </c>
      <c r="L260" t="b">
        <f t="shared" si="7"/>
        <v>0</v>
      </c>
    </row>
    <row r="261" spans="1:12" x14ac:dyDescent="0.25">
      <c r="A261" t="s">
        <v>1162</v>
      </c>
      <c r="B261" t="s">
        <v>13</v>
      </c>
      <c r="C261" t="s">
        <v>10</v>
      </c>
      <c r="D261" t="s">
        <v>133</v>
      </c>
      <c r="F261">
        <v>3</v>
      </c>
      <c r="G261" t="s">
        <v>846</v>
      </c>
      <c r="H261" s="8" t="s">
        <v>449</v>
      </c>
      <c r="I261" t="s">
        <v>590</v>
      </c>
      <c r="J261" s="11" t="str">
        <f t="shared" si="8"/>
        <v>CHECK</v>
      </c>
      <c r="L261" t="b">
        <f t="shared" ref="L261:L324" si="9">A261=B261</f>
        <v>0</v>
      </c>
    </row>
    <row r="262" spans="1:12" x14ac:dyDescent="0.25">
      <c r="A262" t="s">
        <v>1163</v>
      </c>
      <c r="B262" t="s">
        <v>13</v>
      </c>
      <c r="C262" t="s">
        <v>10</v>
      </c>
      <c r="D262" t="s">
        <v>133</v>
      </c>
      <c r="F262">
        <v>3</v>
      </c>
      <c r="G262" t="s">
        <v>846</v>
      </c>
      <c r="H262" s="8" t="s">
        <v>450</v>
      </c>
      <c r="I262" t="s">
        <v>590</v>
      </c>
      <c r="J262" s="11">
        <f t="shared" si="8"/>
        <v>0</v>
      </c>
      <c r="L262" t="b">
        <f t="shared" si="9"/>
        <v>0</v>
      </c>
    </row>
    <row r="263" spans="1:12" x14ac:dyDescent="0.25">
      <c r="A263" t="s">
        <v>1164</v>
      </c>
      <c r="B263" t="s">
        <v>13</v>
      </c>
      <c r="C263" t="s">
        <v>10</v>
      </c>
      <c r="D263" t="s">
        <v>134</v>
      </c>
      <c r="F263">
        <v>3</v>
      </c>
      <c r="G263" t="s">
        <v>845</v>
      </c>
      <c r="H263" t="s">
        <v>314</v>
      </c>
      <c r="I263" t="s">
        <v>655</v>
      </c>
      <c r="J263" s="11" t="str">
        <f t="shared" si="8"/>
        <v>CHECK</v>
      </c>
      <c r="L263" t="b">
        <f t="shared" si="9"/>
        <v>0</v>
      </c>
    </row>
    <row r="264" spans="1:12" x14ac:dyDescent="0.25">
      <c r="A264" t="s">
        <v>1165</v>
      </c>
      <c r="B264" t="s">
        <v>13</v>
      </c>
      <c r="C264" t="s">
        <v>10</v>
      </c>
      <c r="D264" t="s">
        <v>134</v>
      </c>
      <c r="F264">
        <v>3</v>
      </c>
      <c r="G264" t="s">
        <v>845</v>
      </c>
      <c r="H264" t="s">
        <v>314</v>
      </c>
      <c r="I264" t="s">
        <v>655</v>
      </c>
      <c r="J264" s="11" t="str">
        <f t="shared" si="8"/>
        <v>CHECK</v>
      </c>
      <c r="L264" t="b">
        <f t="shared" si="9"/>
        <v>0</v>
      </c>
    </row>
    <row r="265" spans="1:12" x14ac:dyDescent="0.25">
      <c r="A265" t="s">
        <v>1166</v>
      </c>
      <c r="B265" t="s">
        <v>13</v>
      </c>
      <c r="C265" t="s">
        <v>10</v>
      </c>
      <c r="D265" t="s">
        <v>135</v>
      </c>
      <c r="F265">
        <v>3</v>
      </c>
      <c r="G265" t="s">
        <v>846</v>
      </c>
      <c r="H265" s="8" t="s">
        <v>451</v>
      </c>
      <c r="I265" t="s">
        <v>591</v>
      </c>
      <c r="J265" s="11" t="str">
        <f t="shared" si="8"/>
        <v>CHECK</v>
      </c>
      <c r="L265" t="b">
        <f t="shared" si="9"/>
        <v>0</v>
      </c>
    </row>
    <row r="266" spans="1:12" x14ac:dyDescent="0.25">
      <c r="A266" t="s">
        <v>1167</v>
      </c>
      <c r="B266" t="s">
        <v>13</v>
      </c>
      <c r="C266" t="s">
        <v>10</v>
      </c>
      <c r="D266" t="s">
        <v>135</v>
      </c>
      <c r="F266">
        <v>3</v>
      </c>
      <c r="G266" t="s">
        <v>846</v>
      </c>
      <c r="H266" s="8" t="s">
        <v>452</v>
      </c>
      <c r="I266" t="s">
        <v>591</v>
      </c>
      <c r="J266" s="11" t="str">
        <f t="shared" si="8"/>
        <v>CHECK</v>
      </c>
      <c r="L266" t="b">
        <f t="shared" si="9"/>
        <v>0</v>
      </c>
    </row>
    <row r="267" spans="1:12" x14ac:dyDescent="0.25">
      <c r="A267" t="s">
        <v>1168</v>
      </c>
      <c r="B267" t="s">
        <v>13</v>
      </c>
      <c r="C267" t="s">
        <v>10</v>
      </c>
      <c r="D267" t="s">
        <v>136</v>
      </c>
      <c r="F267">
        <v>3</v>
      </c>
      <c r="G267" t="s">
        <v>845</v>
      </c>
      <c r="H267" t="s">
        <v>315</v>
      </c>
      <c r="I267" t="s">
        <v>656</v>
      </c>
      <c r="J267" s="11" t="str">
        <f t="shared" si="8"/>
        <v>CHECK</v>
      </c>
      <c r="L267" t="b">
        <f t="shared" si="9"/>
        <v>0</v>
      </c>
    </row>
    <row r="268" spans="1:12" x14ac:dyDescent="0.25">
      <c r="A268" t="s">
        <v>1169</v>
      </c>
      <c r="B268" t="s">
        <v>13</v>
      </c>
      <c r="C268" t="s">
        <v>10</v>
      </c>
      <c r="D268" t="s">
        <v>136</v>
      </c>
      <c r="F268">
        <v>3</v>
      </c>
      <c r="G268" t="s">
        <v>845</v>
      </c>
      <c r="H268" t="s">
        <v>315</v>
      </c>
      <c r="I268" t="s">
        <v>656</v>
      </c>
      <c r="J268" s="11" t="str">
        <f t="shared" si="8"/>
        <v>CHECK</v>
      </c>
      <c r="L268" t="b">
        <f t="shared" si="9"/>
        <v>0</v>
      </c>
    </row>
    <row r="269" spans="1:12" x14ac:dyDescent="0.25">
      <c r="A269" t="s">
        <v>1170</v>
      </c>
      <c r="B269" t="s">
        <v>13</v>
      </c>
      <c r="C269" t="s">
        <v>10</v>
      </c>
      <c r="D269" t="s">
        <v>137</v>
      </c>
      <c r="F269">
        <v>3</v>
      </c>
      <c r="G269" t="s">
        <v>845</v>
      </c>
      <c r="H269" t="s">
        <v>316</v>
      </c>
      <c r="I269" t="s">
        <v>657</v>
      </c>
      <c r="J269" s="11">
        <f t="shared" si="8"/>
        <v>0</v>
      </c>
      <c r="L269" t="b">
        <f t="shared" si="9"/>
        <v>0</v>
      </c>
    </row>
    <row r="270" spans="1:12" x14ac:dyDescent="0.25">
      <c r="A270" t="s">
        <v>1171</v>
      </c>
      <c r="B270" t="s">
        <v>13</v>
      </c>
      <c r="C270" t="s">
        <v>10</v>
      </c>
      <c r="D270" t="s">
        <v>137</v>
      </c>
      <c r="F270">
        <v>3</v>
      </c>
      <c r="G270" t="s">
        <v>845</v>
      </c>
      <c r="H270" t="s">
        <v>316</v>
      </c>
      <c r="I270" t="s">
        <v>657</v>
      </c>
      <c r="J270" s="11">
        <f t="shared" ref="J270:J333" si="10">IF(OR(G283="T",G283="na"),0,IF(COUNTIF(H:H,H283)&gt;1,1,"CHECK"))</f>
        <v>0</v>
      </c>
      <c r="L270" t="b">
        <f t="shared" si="9"/>
        <v>0</v>
      </c>
    </row>
    <row r="271" spans="1:12" x14ac:dyDescent="0.25">
      <c r="A271" t="s">
        <v>1172</v>
      </c>
      <c r="B271" t="s">
        <v>13</v>
      </c>
      <c r="C271" t="s">
        <v>184</v>
      </c>
      <c r="D271" t="s">
        <v>185</v>
      </c>
      <c r="F271">
        <v>3</v>
      </c>
      <c r="G271" t="s">
        <v>845</v>
      </c>
      <c r="H271" t="s">
        <v>320</v>
      </c>
      <c r="I271" t="s">
        <v>685</v>
      </c>
      <c r="J271" s="11">
        <f t="shared" si="10"/>
        <v>0</v>
      </c>
      <c r="L271" t="b">
        <f t="shared" si="9"/>
        <v>0</v>
      </c>
    </row>
    <row r="272" spans="1:12" x14ac:dyDescent="0.25">
      <c r="A272" t="s">
        <v>1173</v>
      </c>
      <c r="B272" t="s">
        <v>13</v>
      </c>
      <c r="C272" t="s">
        <v>184</v>
      </c>
      <c r="D272" t="s">
        <v>185</v>
      </c>
      <c r="F272">
        <v>3</v>
      </c>
      <c r="G272" t="s">
        <v>845</v>
      </c>
      <c r="H272" t="s">
        <v>320</v>
      </c>
      <c r="I272" t="s">
        <v>685</v>
      </c>
      <c r="J272" s="11">
        <f t="shared" si="10"/>
        <v>1</v>
      </c>
      <c r="L272" t="b">
        <f t="shared" si="9"/>
        <v>0</v>
      </c>
    </row>
    <row r="273" spans="1:12" x14ac:dyDescent="0.25">
      <c r="A273" t="s">
        <v>1174</v>
      </c>
      <c r="B273" t="s">
        <v>13</v>
      </c>
      <c r="C273" t="s">
        <v>184</v>
      </c>
      <c r="D273" t="s">
        <v>187</v>
      </c>
      <c r="F273">
        <v>3</v>
      </c>
      <c r="G273" t="s">
        <v>845</v>
      </c>
      <c r="H273" t="s">
        <v>321</v>
      </c>
      <c r="I273" t="s">
        <v>686</v>
      </c>
      <c r="J273" s="11">
        <f t="shared" si="10"/>
        <v>1</v>
      </c>
      <c r="L273" t="b">
        <f t="shared" si="9"/>
        <v>0</v>
      </c>
    </row>
    <row r="274" spans="1:12" x14ac:dyDescent="0.25">
      <c r="A274" t="s">
        <v>1175</v>
      </c>
      <c r="B274" t="s">
        <v>13</v>
      </c>
      <c r="C274" t="s">
        <v>184</v>
      </c>
      <c r="D274" t="s">
        <v>186</v>
      </c>
      <c r="F274">
        <v>3</v>
      </c>
      <c r="G274" t="s">
        <v>845</v>
      </c>
      <c r="H274" t="s">
        <v>322</v>
      </c>
      <c r="I274" t="s">
        <v>687</v>
      </c>
      <c r="J274" s="11">
        <f t="shared" si="10"/>
        <v>1</v>
      </c>
      <c r="L274" t="b">
        <f t="shared" si="9"/>
        <v>0</v>
      </c>
    </row>
    <row r="275" spans="1:12" x14ac:dyDescent="0.25">
      <c r="A275" t="s">
        <v>1176</v>
      </c>
      <c r="B275" t="s">
        <v>13</v>
      </c>
      <c r="C275" t="s">
        <v>184</v>
      </c>
      <c r="D275" t="s">
        <v>189</v>
      </c>
      <c r="F275">
        <v>3</v>
      </c>
      <c r="G275" t="s">
        <v>846</v>
      </c>
      <c r="H275" t="s">
        <v>323</v>
      </c>
      <c r="I275" t="s">
        <v>688</v>
      </c>
      <c r="J275" s="11">
        <f t="shared" si="10"/>
        <v>1</v>
      </c>
      <c r="L275" t="b">
        <f t="shared" si="9"/>
        <v>0</v>
      </c>
    </row>
    <row r="276" spans="1:12" x14ac:dyDescent="0.25">
      <c r="A276" t="s">
        <v>1177</v>
      </c>
      <c r="B276" t="s">
        <v>13</v>
      </c>
      <c r="C276" t="s">
        <v>184</v>
      </c>
      <c r="D276" t="s">
        <v>188</v>
      </c>
      <c r="F276">
        <v>3</v>
      </c>
      <c r="G276" t="s">
        <v>845</v>
      </c>
      <c r="H276" t="s">
        <v>324</v>
      </c>
      <c r="I276" t="s">
        <v>689</v>
      </c>
      <c r="J276" s="11" t="str">
        <f t="shared" si="10"/>
        <v>CHECK</v>
      </c>
      <c r="L276" t="b">
        <f t="shared" si="9"/>
        <v>0</v>
      </c>
    </row>
    <row r="277" spans="1:12" x14ac:dyDescent="0.25">
      <c r="A277" t="s">
        <v>1178</v>
      </c>
      <c r="B277" t="s">
        <v>13</v>
      </c>
      <c r="C277" t="s">
        <v>184</v>
      </c>
      <c r="D277" t="s">
        <v>191</v>
      </c>
      <c r="F277">
        <v>3</v>
      </c>
      <c r="G277" t="s">
        <v>845</v>
      </c>
      <c r="H277" t="s">
        <v>325</v>
      </c>
      <c r="I277" t="s">
        <v>690</v>
      </c>
      <c r="J277" s="11">
        <f t="shared" si="10"/>
        <v>0</v>
      </c>
      <c r="L277" t="b">
        <f t="shared" si="9"/>
        <v>0</v>
      </c>
    </row>
    <row r="278" spans="1:12" x14ac:dyDescent="0.25">
      <c r="A278" t="s">
        <v>1179</v>
      </c>
      <c r="B278" t="s">
        <v>13</v>
      </c>
      <c r="C278" t="s">
        <v>184</v>
      </c>
      <c r="D278" t="s">
        <v>190</v>
      </c>
      <c r="F278">
        <v>3</v>
      </c>
      <c r="G278" t="s">
        <v>845</v>
      </c>
      <c r="H278" t="s">
        <v>326</v>
      </c>
      <c r="I278" t="s">
        <v>691</v>
      </c>
      <c r="J278" s="11">
        <f t="shared" si="10"/>
        <v>0</v>
      </c>
      <c r="L278" t="b">
        <f t="shared" si="9"/>
        <v>0</v>
      </c>
    </row>
    <row r="279" spans="1:12" x14ac:dyDescent="0.25">
      <c r="A279" t="s">
        <v>1180</v>
      </c>
      <c r="B279" t="s">
        <v>13</v>
      </c>
      <c r="C279" t="s">
        <v>184</v>
      </c>
      <c r="D279" t="s">
        <v>190</v>
      </c>
      <c r="F279">
        <v>3</v>
      </c>
      <c r="G279" t="s">
        <v>845</v>
      </c>
      <c r="H279" t="s">
        <v>327</v>
      </c>
      <c r="I279" t="s">
        <v>692</v>
      </c>
      <c r="J279" s="11" t="str">
        <f t="shared" si="10"/>
        <v>CHECK</v>
      </c>
      <c r="L279" t="b">
        <f t="shared" si="9"/>
        <v>0</v>
      </c>
    </row>
    <row r="280" spans="1:12" x14ac:dyDescent="0.25">
      <c r="A280" t="s">
        <v>1181</v>
      </c>
      <c r="B280" t="s">
        <v>13</v>
      </c>
      <c r="C280" t="s">
        <v>184</v>
      </c>
      <c r="D280" t="s">
        <v>189</v>
      </c>
      <c r="F280">
        <v>3</v>
      </c>
      <c r="G280" t="s">
        <v>845</v>
      </c>
      <c r="H280" t="s">
        <v>328</v>
      </c>
      <c r="I280" t="s">
        <v>693</v>
      </c>
      <c r="J280" s="11" t="str">
        <f t="shared" si="10"/>
        <v>CHECK</v>
      </c>
      <c r="L280" t="b">
        <f t="shared" si="9"/>
        <v>0</v>
      </c>
    </row>
    <row r="281" spans="1:12" x14ac:dyDescent="0.25">
      <c r="A281" t="s">
        <v>1182</v>
      </c>
      <c r="B281" t="s">
        <v>13</v>
      </c>
      <c r="C281" t="s">
        <v>184</v>
      </c>
      <c r="D281" t="s">
        <v>193</v>
      </c>
      <c r="F281">
        <v>3</v>
      </c>
      <c r="G281" t="s">
        <v>845</v>
      </c>
      <c r="H281" t="s">
        <v>329</v>
      </c>
      <c r="I281" t="s">
        <v>694</v>
      </c>
      <c r="J281" s="11">
        <f t="shared" si="10"/>
        <v>0</v>
      </c>
      <c r="L281" t="b">
        <f t="shared" si="9"/>
        <v>0</v>
      </c>
    </row>
    <row r="282" spans="1:12" x14ac:dyDescent="0.25">
      <c r="A282" t="s">
        <v>907</v>
      </c>
      <c r="B282" t="s">
        <v>13</v>
      </c>
      <c r="C282" t="s">
        <v>184</v>
      </c>
      <c r="D282" t="s">
        <v>192</v>
      </c>
      <c r="F282">
        <v>3</v>
      </c>
      <c r="G282" t="s">
        <v>846</v>
      </c>
      <c r="H282" t="s">
        <v>330</v>
      </c>
      <c r="I282" t="s">
        <v>695</v>
      </c>
      <c r="J282" s="11">
        <f t="shared" si="10"/>
        <v>0</v>
      </c>
      <c r="L282" t="b">
        <f t="shared" si="9"/>
        <v>0</v>
      </c>
    </row>
    <row r="283" spans="1:12" x14ac:dyDescent="0.25">
      <c r="A283" t="s">
        <v>908</v>
      </c>
      <c r="B283" t="s">
        <v>13</v>
      </c>
      <c r="C283" t="s">
        <v>184</v>
      </c>
      <c r="D283" t="s">
        <v>195</v>
      </c>
      <c r="F283">
        <v>3</v>
      </c>
      <c r="G283" t="s">
        <v>846</v>
      </c>
      <c r="H283" t="s">
        <v>331</v>
      </c>
      <c r="I283" t="s">
        <v>696</v>
      </c>
      <c r="J283" s="11">
        <f t="shared" si="10"/>
        <v>0</v>
      </c>
      <c r="L283" t="b">
        <f t="shared" si="9"/>
        <v>0</v>
      </c>
    </row>
    <row r="284" spans="1:12" x14ac:dyDescent="0.25">
      <c r="A284" t="s">
        <v>909</v>
      </c>
      <c r="B284" t="s">
        <v>13</v>
      </c>
      <c r="C284" t="s">
        <v>184</v>
      </c>
      <c r="D284" t="s">
        <v>194</v>
      </c>
      <c r="F284">
        <v>3</v>
      </c>
      <c r="G284" t="s">
        <v>846</v>
      </c>
      <c r="H284" t="s">
        <v>332</v>
      </c>
      <c r="I284" t="s">
        <v>697</v>
      </c>
      <c r="J284" s="11">
        <f t="shared" si="10"/>
        <v>0</v>
      </c>
      <c r="L284" t="b">
        <f t="shared" si="9"/>
        <v>0</v>
      </c>
    </row>
    <row r="285" spans="1:12" x14ac:dyDescent="0.25">
      <c r="A285" t="s">
        <v>910</v>
      </c>
      <c r="B285" t="s">
        <v>13</v>
      </c>
      <c r="C285" t="s">
        <v>184</v>
      </c>
      <c r="D285" t="s">
        <v>196</v>
      </c>
      <c r="F285">
        <v>3</v>
      </c>
      <c r="G285" t="s">
        <v>845</v>
      </c>
      <c r="H285" t="s">
        <v>333</v>
      </c>
      <c r="I285" t="s">
        <v>698</v>
      </c>
      <c r="J285" s="11">
        <f t="shared" si="10"/>
        <v>1</v>
      </c>
      <c r="L285" t="b">
        <f t="shared" si="9"/>
        <v>0</v>
      </c>
    </row>
    <row r="286" spans="1:12" x14ac:dyDescent="0.25">
      <c r="A286" t="s">
        <v>911</v>
      </c>
      <c r="B286" t="s">
        <v>13</v>
      </c>
      <c r="C286" t="s">
        <v>184</v>
      </c>
      <c r="D286" t="s">
        <v>196</v>
      </c>
      <c r="F286">
        <v>3</v>
      </c>
      <c r="G286" t="s">
        <v>845</v>
      </c>
      <c r="H286" t="s">
        <v>333</v>
      </c>
      <c r="I286" t="s">
        <v>698</v>
      </c>
      <c r="J286" s="11">
        <f t="shared" si="10"/>
        <v>1</v>
      </c>
      <c r="L286" t="b">
        <f t="shared" si="9"/>
        <v>0</v>
      </c>
    </row>
    <row r="287" spans="1:12" x14ac:dyDescent="0.25">
      <c r="A287" t="s">
        <v>912</v>
      </c>
      <c r="B287" t="s">
        <v>13</v>
      </c>
      <c r="C287" t="s">
        <v>184</v>
      </c>
      <c r="D287" t="s">
        <v>198</v>
      </c>
      <c r="F287">
        <v>3</v>
      </c>
      <c r="G287" t="s">
        <v>845</v>
      </c>
      <c r="H287" t="s">
        <v>334</v>
      </c>
      <c r="I287" t="s">
        <v>336</v>
      </c>
      <c r="J287" s="11">
        <f t="shared" si="10"/>
        <v>0</v>
      </c>
      <c r="L287" t="b">
        <f t="shared" si="9"/>
        <v>0</v>
      </c>
    </row>
    <row r="288" spans="1:12" x14ac:dyDescent="0.25">
      <c r="A288" t="s">
        <v>913</v>
      </c>
      <c r="B288" t="s">
        <v>13</v>
      </c>
      <c r="C288" t="s">
        <v>184</v>
      </c>
      <c r="D288" t="s">
        <v>198</v>
      </c>
      <c r="F288">
        <v>3</v>
      </c>
      <c r="G288" t="s">
        <v>845</v>
      </c>
      <c r="H288" t="s">
        <v>334</v>
      </c>
      <c r="I288" t="s">
        <v>336</v>
      </c>
      <c r="J288" s="11">
        <f t="shared" si="10"/>
        <v>0</v>
      </c>
      <c r="L288" t="b">
        <f t="shared" si="9"/>
        <v>0</v>
      </c>
    </row>
    <row r="289" spans="1:12" x14ac:dyDescent="0.25">
      <c r="A289" t="s">
        <v>914</v>
      </c>
      <c r="B289" t="s">
        <v>13</v>
      </c>
      <c r="C289" t="s">
        <v>184</v>
      </c>
      <c r="D289" t="s">
        <v>197</v>
      </c>
      <c r="F289">
        <v>3</v>
      </c>
      <c r="G289" t="s">
        <v>845</v>
      </c>
      <c r="H289" t="s">
        <v>335</v>
      </c>
      <c r="I289" t="s">
        <v>699</v>
      </c>
      <c r="J289" s="11">
        <f t="shared" si="10"/>
        <v>0</v>
      </c>
      <c r="L289" t="b">
        <f t="shared" si="9"/>
        <v>0</v>
      </c>
    </row>
    <row r="290" spans="1:12" x14ac:dyDescent="0.25">
      <c r="A290" t="s">
        <v>915</v>
      </c>
      <c r="B290" t="s">
        <v>13</v>
      </c>
      <c r="C290" t="s">
        <v>184</v>
      </c>
      <c r="D290" t="s">
        <v>199</v>
      </c>
      <c r="F290">
        <v>3</v>
      </c>
      <c r="G290" s="11" t="s">
        <v>13</v>
      </c>
      <c r="H290" t="s">
        <v>13</v>
      </c>
      <c r="I290" t="s">
        <v>13</v>
      </c>
      <c r="J290" s="11">
        <f t="shared" si="10"/>
        <v>0</v>
      </c>
      <c r="L290" t="b">
        <f t="shared" si="9"/>
        <v>0</v>
      </c>
    </row>
    <row r="291" spans="1:12" x14ac:dyDescent="0.25">
      <c r="A291" t="s">
        <v>916</v>
      </c>
      <c r="B291" t="s">
        <v>13</v>
      </c>
      <c r="C291" t="s">
        <v>184</v>
      </c>
      <c r="D291" t="s">
        <v>13</v>
      </c>
      <c r="F291">
        <v>3</v>
      </c>
      <c r="G291" t="s">
        <v>846</v>
      </c>
      <c r="H291" t="s">
        <v>319</v>
      </c>
      <c r="I291" t="s">
        <v>337</v>
      </c>
      <c r="J291" s="11">
        <f t="shared" si="10"/>
        <v>1</v>
      </c>
      <c r="L291" t="b">
        <f t="shared" si="9"/>
        <v>0</v>
      </c>
    </row>
    <row r="292" spans="1:12" x14ac:dyDescent="0.25">
      <c r="A292" t="s">
        <v>917</v>
      </c>
      <c r="B292" t="s">
        <v>13</v>
      </c>
      <c r="C292" t="s">
        <v>184</v>
      </c>
      <c r="D292" t="s">
        <v>13</v>
      </c>
      <c r="F292">
        <v>3</v>
      </c>
      <c r="G292" t="s">
        <v>845</v>
      </c>
      <c r="H292" t="s">
        <v>553</v>
      </c>
      <c r="I292" t="s">
        <v>338</v>
      </c>
      <c r="J292" s="11">
        <f t="shared" si="10"/>
        <v>1</v>
      </c>
      <c r="L292" t="b">
        <f t="shared" si="9"/>
        <v>0</v>
      </c>
    </row>
    <row r="293" spans="1:12" x14ac:dyDescent="0.25">
      <c r="A293" t="s">
        <v>918</v>
      </c>
      <c r="B293" t="s">
        <v>13</v>
      </c>
      <c r="C293" t="s">
        <v>184</v>
      </c>
      <c r="D293" t="s">
        <v>13</v>
      </c>
      <c r="F293">
        <v>3</v>
      </c>
      <c r="G293" t="s">
        <v>845</v>
      </c>
      <c r="H293" t="s">
        <v>554</v>
      </c>
      <c r="I293" t="s">
        <v>338</v>
      </c>
      <c r="J293" s="11">
        <f t="shared" si="10"/>
        <v>1</v>
      </c>
      <c r="L293" t="b">
        <f t="shared" si="9"/>
        <v>0</v>
      </c>
    </row>
    <row r="294" spans="1:12" x14ac:dyDescent="0.25">
      <c r="A294" t="s">
        <v>919</v>
      </c>
      <c r="B294" t="s">
        <v>907</v>
      </c>
      <c r="C294" t="s">
        <v>11</v>
      </c>
      <c r="D294" t="s">
        <v>227</v>
      </c>
      <c r="F294">
        <v>3</v>
      </c>
      <c r="G294" t="s">
        <v>846</v>
      </c>
      <c r="H294" s="4" t="s">
        <v>342</v>
      </c>
      <c r="I294" t="s">
        <v>700</v>
      </c>
      <c r="J294" s="11">
        <f t="shared" si="10"/>
        <v>1</v>
      </c>
      <c r="L294" t="b">
        <f t="shared" si="9"/>
        <v>0</v>
      </c>
    </row>
    <row r="295" spans="1:12" x14ac:dyDescent="0.25">
      <c r="A295" t="s">
        <v>920</v>
      </c>
      <c r="B295" t="s">
        <v>908</v>
      </c>
      <c r="C295" t="s">
        <v>11</v>
      </c>
      <c r="D295" t="s">
        <v>211</v>
      </c>
      <c r="F295">
        <v>3</v>
      </c>
      <c r="G295" t="s">
        <v>846</v>
      </c>
      <c r="H295" s="4" t="s">
        <v>343</v>
      </c>
      <c r="I295" t="s">
        <v>701</v>
      </c>
      <c r="J295" s="11">
        <f t="shared" si="10"/>
        <v>0</v>
      </c>
      <c r="L295" t="b">
        <f t="shared" si="9"/>
        <v>0</v>
      </c>
    </row>
    <row r="296" spans="1:12" x14ac:dyDescent="0.25">
      <c r="A296" t="s">
        <v>921</v>
      </c>
      <c r="B296" t="s">
        <v>909</v>
      </c>
      <c r="C296" t="s">
        <v>11</v>
      </c>
      <c r="D296" t="s">
        <v>213</v>
      </c>
      <c r="F296">
        <v>3</v>
      </c>
      <c r="G296" t="s">
        <v>846</v>
      </c>
      <c r="H296" s="4" t="s">
        <v>344</v>
      </c>
      <c r="I296" t="s">
        <v>702</v>
      </c>
      <c r="J296" s="11">
        <f t="shared" si="10"/>
        <v>0</v>
      </c>
      <c r="L296" t="b">
        <f t="shared" si="9"/>
        <v>0</v>
      </c>
    </row>
    <row r="297" spans="1:12" x14ac:dyDescent="0.25">
      <c r="A297" t="s">
        <v>922</v>
      </c>
      <c r="B297" t="s">
        <v>910</v>
      </c>
      <c r="C297" t="s">
        <v>11</v>
      </c>
      <c r="D297" t="s">
        <v>209</v>
      </c>
      <c r="F297">
        <v>3</v>
      </c>
      <c r="G297" t="s">
        <v>846</v>
      </c>
      <c r="H297" s="4" t="s">
        <v>345</v>
      </c>
      <c r="I297" t="s">
        <v>703</v>
      </c>
      <c r="J297" s="11">
        <f t="shared" si="10"/>
        <v>0</v>
      </c>
      <c r="L297" t="b">
        <f t="shared" si="9"/>
        <v>0</v>
      </c>
    </row>
    <row r="298" spans="1:12" x14ac:dyDescent="0.25">
      <c r="A298" t="s">
        <v>923</v>
      </c>
      <c r="B298" t="s">
        <v>911</v>
      </c>
      <c r="C298" t="s">
        <v>11</v>
      </c>
      <c r="D298" t="s">
        <v>225</v>
      </c>
      <c r="F298">
        <v>3</v>
      </c>
      <c r="G298" t="s">
        <v>845</v>
      </c>
      <c r="H298" s="4" t="s">
        <v>346</v>
      </c>
      <c r="I298" t="s">
        <v>704</v>
      </c>
      <c r="J298" s="11">
        <f t="shared" si="10"/>
        <v>0</v>
      </c>
      <c r="L298" t="b">
        <f t="shared" si="9"/>
        <v>0</v>
      </c>
    </row>
    <row r="299" spans="1:12" x14ac:dyDescent="0.25">
      <c r="A299" t="s">
        <v>924</v>
      </c>
      <c r="B299" t="s">
        <v>912</v>
      </c>
      <c r="C299" t="s">
        <v>11</v>
      </c>
      <c r="D299" t="s">
        <v>226</v>
      </c>
      <c r="F299">
        <v>3</v>
      </c>
      <c r="G299" t="s">
        <v>845</v>
      </c>
      <c r="H299" s="4" t="s">
        <v>346</v>
      </c>
      <c r="I299" t="s">
        <v>704</v>
      </c>
      <c r="J299" s="11">
        <f t="shared" si="10"/>
        <v>0</v>
      </c>
      <c r="L299" t="b">
        <f t="shared" si="9"/>
        <v>0</v>
      </c>
    </row>
    <row r="300" spans="1:12" x14ac:dyDescent="0.25">
      <c r="A300" t="s">
        <v>925</v>
      </c>
      <c r="B300" t="s">
        <v>913</v>
      </c>
      <c r="C300" t="s">
        <v>11</v>
      </c>
      <c r="D300" t="s">
        <v>263</v>
      </c>
      <c r="F300">
        <v>3</v>
      </c>
      <c r="G300" s="11" t="s">
        <v>13</v>
      </c>
      <c r="H300" s="4" t="s">
        <v>13</v>
      </c>
      <c r="I300" s="4" t="s">
        <v>13</v>
      </c>
      <c r="J300" s="11">
        <f t="shared" si="10"/>
        <v>0</v>
      </c>
      <c r="L300" t="b">
        <f t="shared" si="9"/>
        <v>0</v>
      </c>
    </row>
    <row r="301" spans="1:12" x14ac:dyDescent="0.25">
      <c r="A301" t="s">
        <v>926</v>
      </c>
      <c r="B301" t="s">
        <v>914</v>
      </c>
      <c r="C301" t="s">
        <v>11</v>
      </c>
      <c r="D301" t="s">
        <v>251</v>
      </c>
      <c r="F301">
        <v>3</v>
      </c>
      <c r="G301" s="11" t="s">
        <v>13</v>
      </c>
      <c r="H301" s="4" t="s">
        <v>13</v>
      </c>
      <c r="I301" s="4" t="s">
        <v>13</v>
      </c>
      <c r="J301" s="11">
        <f t="shared" si="10"/>
        <v>0</v>
      </c>
      <c r="L301" t="b">
        <f t="shared" si="9"/>
        <v>0</v>
      </c>
    </row>
    <row r="302" spans="1:12" x14ac:dyDescent="0.25">
      <c r="A302" t="s">
        <v>927</v>
      </c>
      <c r="B302" t="s">
        <v>915</v>
      </c>
      <c r="C302" t="s">
        <v>11</v>
      </c>
      <c r="D302" t="s">
        <v>208</v>
      </c>
      <c r="F302">
        <v>3</v>
      </c>
      <c r="G302" s="11" t="s">
        <v>13</v>
      </c>
      <c r="H302" s="4" t="s">
        <v>13</v>
      </c>
      <c r="I302" s="4" t="s">
        <v>13</v>
      </c>
      <c r="J302" s="11">
        <f t="shared" si="10"/>
        <v>0</v>
      </c>
      <c r="L302" t="b">
        <f t="shared" si="9"/>
        <v>0</v>
      </c>
    </row>
    <row r="303" spans="1:12" x14ac:dyDescent="0.25">
      <c r="A303" t="s">
        <v>928</v>
      </c>
      <c r="B303" t="s">
        <v>916</v>
      </c>
      <c r="C303" t="s">
        <v>11</v>
      </c>
      <c r="D303" t="s">
        <v>260</v>
      </c>
      <c r="F303">
        <v>3</v>
      </c>
      <c r="G303" s="11" t="s">
        <v>13</v>
      </c>
      <c r="H303" s="4" t="s">
        <v>13</v>
      </c>
      <c r="I303" s="4" t="s">
        <v>13</v>
      </c>
      <c r="J303" s="11">
        <f t="shared" si="10"/>
        <v>0</v>
      </c>
      <c r="L303" t="b">
        <f t="shared" si="9"/>
        <v>0</v>
      </c>
    </row>
    <row r="304" spans="1:12" x14ac:dyDescent="0.25">
      <c r="A304" t="s">
        <v>929</v>
      </c>
      <c r="B304" t="s">
        <v>917</v>
      </c>
      <c r="C304" t="s">
        <v>11</v>
      </c>
      <c r="D304" t="s">
        <v>230</v>
      </c>
      <c r="F304">
        <v>3</v>
      </c>
      <c r="G304" t="s">
        <v>845</v>
      </c>
      <c r="H304" s="4" t="s">
        <v>347</v>
      </c>
      <c r="I304" t="s">
        <v>705</v>
      </c>
      <c r="J304" s="11">
        <f t="shared" si="10"/>
        <v>0</v>
      </c>
      <c r="L304" t="b">
        <f t="shared" si="9"/>
        <v>0</v>
      </c>
    </row>
    <row r="305" spans="1:12" x14ac:dyDescent="0.25">
      <c r="A305" t="s">
        <v>930</v>
      </c>
      <c r="B305" t="s">
        <v>918</v>
      </c>
      <c r="C305" t="s">
        <v>11</v>
      </c>
      <c r="D305" t="s">
        <v>250</v>
      </c>
      <c r="F305">
        <v>3</v>
      </c>
      <c r="G305" t="s">
        <v>845</v>
      </c>
      <c r="H305" s="4" t="s">
        <v>347</v>
      </c>
      <c r="I305" t="s">
        <v>705</v>
      </c>
      <c r="J305" s="11">
        <f t="shared" si="10"/>
        <v>0</v>
      </c>
      <c r="L305" t="b">
        <f t="shared" si="9"/>
        <v>0</v>
      </c>
    </row>
    <row r="306" spans="1:12" x14ac:dyDescent="0.25">
      <c r="A306" t="s">
        <v>931</v>
      </c>
      <c r="B306" t="s">
        <v>919</v>
      </c>
      <c r="C306" t="s">
        <v>11</v>
      </c>
      <c r="D306" t="s">
        <v>249</v>
      </c>
      <c r="F306">
        <v>3</v>
      </c>
      <c r="G306" t="s">
        <v>845</v>
      </c>
      <c r="H306" s="4" t="s">
        <v>347</v>
      </c>
      <c r="I306" t="s">
        <v>705</v>
      </c>
      <c r="J306" s="11">
        <f t="shared" si="10"/>
        <v>0</v>
      </c>
      <c r="L306" t="b">
        <f t="shared" si="9"/>
        <v>0</v>
      </c>
    </row>
    <row r="307" spans="1:12" x14ac:dyDescent="0.25">
      <c r="A307" t="s">
        <v>932</v>
      </c>
      <c r="B307" t="s">
        <v>920</v>
      </c>
      <c r="C307" t="s">
        <v>11</v>
      </c>
      <c r="D307" t="s">
        <v>217</v>
      </c>
      <c r="F307">
        <v>3</v>
      </c>
      <c r="G307" t="s">
        <v>845</v>
      </c>
      <c r="H307" s="4" t="s">
        <v>347</v>
      </c>
      <c r="I307" t="s">
        <v>705</v>
      </c>
      <c r="J307" s="11">
        <f t="shared" si="10"/>
        <v>0</v>
      </c>
      <c r="L307" t="b">
        <f t="shared" si="9"/>
        <v>0</v>
      </c>
    </row>
    <row r="308" spans="1:12" x14ac:dyDescent="0.25">
      <c r="A308" t="s">
        <v>934</v>
      </c>
      <c r="B308" t="s">
        <v>921</v>
      </c>
      <c r="C308" t="s">
        <v>11</v>
      </c>
      <c r="D308" t="s">
        <v>212</v>
      </c>
      <c r="F308">
        <v>2</v>
      </c>
      <c r="G308" t="s">
        <v>846</v>
      </c>
      <c r="H308" s="4" t="s">
        <v>557</v>
      </c>
      <c r="I308" t="s">
        <v>706</v>
      </c>
      <c r="J308" s="11">
        <f t="shared" si="10"/>
        <v>0</v>
      </c>
      <c r="L308" t="b">
        <f t="shared" si="9"/>
        <v>0</v>
      </c>
    </row>
    <row r="309" spans="1:12" x14ac:dyDescent="0.25">
      <c r="A309" t="s">
        <v>933</v>
      </c>
      <c r="B309" t="s">
        <v>922</v>
      </c>
      <c r="C309" t="s">
        <v>11</v>
      </c>
      <c r="D309" t="s">
        <v>254</v>
      </c>
      <c r="F309">
        <v>2</v>
      </c>
      <c r="G309" t="s">
        <v>846</v>
      </c>
      <c r="H309" s="4" t="s">
        <v>558</v>
      </c>
      <c r="I309" t="s">
        <v>706</v>
      </c>
      <c r="J309" s="11" t="str">
        <f t="shared" si="10"/>
        <v>CHECK</v>
      </c>
      <c r="L309" t="b">
        <f t="shared" si="9"/>
        <v>0</v>
      </c>
    </row>
    <row r="310" spans="1:12" x14ac:dyDescent="0.25">
      <c r="A310" t="s">
        <v>935</v>
      </c>
      <c r="B310" t="s">
        <v>923</v>
      </c>
      <c r="C310" t="s">
        <v>11</v>
      </c>
      <c r="D310" t="s">
        <v>262</v>
      </c>
      <c r="F310">
        <v>2</v>
      </c>
      <c r="G310" t="s">
        <v>846</v>
      </c>
      <c r="H310" s="4" t="s">
        <v>348</v>
      </c>
      <c r="I310" s="4" t="s">
        <v>13</v>
      </c>
      <c r="J310" s="11">
        <f t="shared" si="10"/>
        <v>0</v>
      </c>
      <c r="L310" t="b">
        <f t="shared" si="9"/>
        <v>0</v>
      </c>
    </row>
    <row r="311" spans="1:12" x14ac:dyDescent="0.25">
      <c r="A311" t="s">
        <v>936</v>
      </c>
      <c r="B311" t="s">
        <v>924</v>
      </c>
      <c r="C311" t="s">
        <v>11</v>
      </c>
      <c r="D311" t="s">
        <v>223</v>
      </c>
      <c r="F311">
        <v>2</v>
      </c>
      <c r="G311" t="s">
        <v>846</v>
      </c>
      <c r="H311" s="4" t="s">
        <v>559</v>
      </c>
      <c r="I311" t="s">
        <v>707</v>
      </c>
      <c r="J311" s="11">
        <f t="shared" si="10"/>
        <v>0</v>
      </c>
      <c r="L311" t="b">
        <f t="shared" si="9"/>
        <v>0</v>
      </c>
    </row>
    <row r="312" spans="1:12" x14ac:dyDescent="0.25">
      <c r="A312" t="s">
        <v>937</v>
      </c>
      <c r="B312" t="s">
        <v>925</v>
      </c>
      <c r="C312" t="s">
        <v>11</v>
      </c>
      <c r="D312" t="s">
        <v>252</v>
      </c>
      <c r="F312">
        <v>2</v>
      </c>
      <c r="G312" t="s">
        <v>846</v>
      </c>
      <c r="H312" s="4" t="s">
        <v>560</v>
      </c>
      <c r="I312" t="s">
        <v>707</v>
      </c>
      <c r="J312" s="11">
        <f t="shared" si="10"/>
        <v>0</v>
      </c>
      <c r="L312" t="b">
        <f t="shared" si="9"/>
        <v>0</v>
      </c>
    </row>
    <row r="313" spans="1:12" x14ac:dyDescent="0.25">
      <c r="A313" t="s">
        <v>938</v>
      </c>
      <c r="B313" t="s">
        <v>926</v>
      </c>
      <c r="C313" t="s">
        <v>11</v>
      </c>
      <c r="D313" t="s">
        <v>219</v>
      </c>
      <c r="F313">
        <v>3</v>
      </c>
      <c r="G313" t="s">
        <v>846</v>
      </c>
      <c r="H313" s="5" t="s">
        <v>350</v>
      </c>
      <c r="I313" t="s">
        <v>708</v>
      </c>
      <c r="J313" s="11">
        <f t="shared" si="10"/>
        <v>0</v>
      </c>
      <c r="L313" t="b">
        <f t="shared" si="9"/>
        <v>0</v>
      </c>
    </row>
    <row r="314" spans="1:12" x14ac:dyDescent="0.25">
      <c r="A314" t="s">
        <v>939</v>
      </c>
      <c r="B314" t="s">
        <v>927</v>
      </c>
      <c r="C314" t="s">
        <v>11</v>
      </c>
      <c r="D314" t="s">
        <v>215</v>
      </c>
      <c r="F314">
        <v>3</v>
      </c>
      <c r="G314" t="s">
        <v>846</v>
      </c>
      <c r="H314" s="4" t="s">
        <v>349</v>
      </c>
      <c r="I314" t="s">
        <v>709</v>
      </c>
      <c r="J314" s="11">
        <f t="shared" si="10"/>
        <v>0</v>
      </c>
      <c r="L314" t="b">
        <f t="shared" si="9"/>
        <v>0</v>
      </c>
    </row>
    <row r="315" spans="1:12" x14ac:dyDescent="0.25">
      <c r="A315" t="s">
        <v>940</v>
      </c>
      <c r="B315" t="s">
        <v>928</v>
      </c>
      <c r="C315" t="s">
        <v>11</v>
      </c>
      <c r="D315" t="s">
        <v>261</v>
      </c>
      <c r="F315">
        <v>3</v>
      </c>
      <c r="G315" t="s">
        <v>846</v>
      </c>
      <c r="H315" s="4" t="s">
        <v>349</v>
      </c>
      <c r="I315" t="s">
        <v>709</v>
      </c>
      <c r="J315" s="11">
        <f t="shared" si="10"/>
        <v>0</v>
      </c>
      <c r="L315" t="b">
        <f t="shared" si="9"/>
        <v>0</v>
      </c>
    </row>
    <row r="316" spans="1:12" x14ac:dyDescent="0.25">
      <c r="A316" t="s">
        <v>941</v>
      </c>
      <c r="B316" t="s">
        <v>929</v>
      </c>
      <c r="C316" t="s">
        <v>11</v>
      </c>
      <c r="D316" t="s">
        <v>222</v>
      </c>
      <c r="F316">
        <v>2</v>
      </c>
      <c r="G316" t="s">
        <v>846</v>
      </c>
      <c r="H316" s="4" t="s">
        <v>561</v>
      </c>
      <c r="I316" t="s">
        <v>710</v>
      </c>
      <c r="J316" s="11">
        <f t="shared" si="10"/>
        <v>0</v>
      </c>
      <c r="L316" t="b">
        <f t="shared" si="9"/>
        <v>0</v>
      </c>
    </row>
    <row r="317" spans="1:12" x14ac:dyDescent="0.25">
      <c r="A317" t="s">
        <v>942</v>
      </c>
      <c r="B317" t="s">
        <v>930</v>
      </c>
      <c r="C317" t="s">
        <v>11</v>
      </c>
      <c r="D317" t="s">
        <v>257</v>
      </c>
      <c r="F317">
        <v>2</v>
      </c>
      <c r="G317" t="s">
        <v>846</v>
      </c>
      <c r="H317" s="4" t="s">
        <v>562</v>
      </c>
      <c r="I317" t="s">
        <v>710</v>
      </c>
      <c r="J317" s="11">
        <f t="shared" si="10"/>
        <v>0</v>
      </c>
      <c r="L317" t="b">
        <f t="shared" si="9"/>
        <v>0</v>
      </c>
    </row>
    <row r="318" spans="1:12" x14ac:dyDescent="0.25">
      <c r="A318" t="s">
        <v>943</v>
      </c>
      <c r="B318" t="s">
        <v>931</v>
      </c>
      <c r="C318" t="s">
        <v>11</v>
      </c>
      <c r="D318" t="s">
        <v>216</v>
      </c>
      <c r="F318">
        <v>2</v>
      </c>
      <c r="G318" s="11" t="s">
        <v>13</v>
      </c>
      <c r="H318" s="4" t="s">
        <v>13</v>
      </c>
      <c r="I318" s="4" t="s">
        <v>13</v>
      </c>
      <c r="J318" s="11">
        <f t="shared" si="10"/>
        <v>0</v>
      </c>
      <c r="L318" t="b">
        <f t="shared" si="9"/>
        <v>0</v>
      </c>
    </row>
    <row r="319" spans="1:12" x14ac:dyDescent="0.25">
      <c r="A319" t="s">
        <v>944</v>
      </c>
      <c r="B319" t="s">
        <v>932</v>
      </c>
      <c r="C319" t="s">
        <v>11</v>
      </c>
      <c r="D319" t="s">
        <v>258</v>
      </c>
      <c r="F319">
        <v>2</v>
      </c>
      <c r="G319" s="11" t="s">
        <v>13</v>
      </c>
      <c r="H319" s="4" t="s">
        <v>13</v>
      </c>
      <c r="I319" s="4" t="s">
        <v>13</v>
      </c>
      <c r="J319" s="11">
        <f t="shared" si="10"/>
        <v>0</v>
      </c>
      <c r="L319" t="b">
        <f t="shared" si="9"/>
        <v>0</v>
      </c>
    </row>
    <row r="320" spans="1:12" x14ac:dyDescent="0.25">
      <c r="A320" t="s">
        <v>945</v>
      </c>
      <c r="B320" t="s">
        <v>933</v>
      </c>
      <c r="C320" t="s">
        <v>11</v>
      </c>
      <c r="D320" t="s">
        <v>231</v>
      </c>
      <c r="F320">
        <v>3</v>
      </c>
      <c r="G320" s="11" t="s">
        <v>13</v>
      </c>
      <c r="H320" s="4" t="s">
        <v>13</v>
      </c>
      <c r="I320" s="4" t="s">
        <v>13</v>
      </c>
      <c r="J320" s="11">
        <f t="shared" si="10"/>
        <v>0</v>
      </c>
      <c r="L320" t="b">
        <f t="shared" si="9"/>
        <v>0</v>
      </c>
    </row>
    <row r="321" spans="1:12" x14ac:dyDescent="0.25">
      <c r="A321" t="s">
        <v>946</v>
      </c>
      <c r="B321" t="s">
        <v>934</v>
      </c>
      <c r="C321" t="s">
        <v>11</v>
      </c>
      <c r="D321" t="s">
        <v>214</v>
      </c>
      <c r="F321">
        <v>3</v>
      </c>
      <c r="G321" s="11" t="s">
        <v>13</v>
      </c>
      <c r="H321" s="4" t="s">
        <v>13</v>
      </c>
      <c r="I321" s="4" t="s">
        <v>13</v>
      </c>
      <c r="J321" s="11">
        <f t="shared" si="10"/>
        <v>0</v>
      </c>
      <c r="L321" t="b">
        <f t="shared" si="9"/>
        <v>0</v>
      </c>
    </row>
    <row r="322" spans="1:12" x14ac:dyDescent="0.25">
      <c r="A322" t="s">
        <v>947</v>
      </c>
      <c r="B322" t="s">
        <v>935</v>
      </c>
      <c r="C322" t="s">
        <v>11</v>
      </c>
      <c r="D322" t="s">
        <v>221</v>
      </c>
      <c r="F322">
        <v>3</v>
      </c>
      <c r="G322" t="s">
        <v>845</v>
      </c>
      <c r="H322" s="4" t="s">
        <v>339</v>
      </c>
      <c r="I322" t="s">
        <v>711</v>
      </c>
      <c r="J322" s="11">
        <f t="shared" si="10"/>
        <v>0</v>
      </c>
      <c r="L322" t="b">
        <f t="shared" si="9"/>
        <v>0</v>
      </c>
    </row>
    <row r="323" spans="1:12" x14ac:dyDescent="0.25">
      <c r="A323" t="s">
        <v>948</v>
      </c>
      <c r="B323" t="s">
        <v>936</v>
      </c>
      <c r="C323" t="s">
        <v>11</v>
      </c>
      <c r="D323" t="s">
        <v>207</v>
      </c>
      <c r="F323">
        <v>3</v>
      </c>
      <c r="G323" t="s">
        <v>846</v>
      </c>
      <c r="H323" s="4" t="s">
        <v>555</v>
      </c>
      <c r="I323" t="s">
        <v>712</v>
      </c>
      <c r="J323" s="11">
        <f t="shared" si="10"/>
        <v>0</v>
      </c>
      <c r="L323" t="b">
        <f t="shared" si="9"/>
        <v>0</v>
      </c>
    </row>
    <row r="324" spans="1:12" x14ac:dyDescent="0.25">
      <c r="A324" t="s">
        <v>949</v>
      </c>
      <c r="B324" t="s">
        <v>937</v>
      </c>
      <c r="C324" t="s">
        <v>11</v>
      </c>
      <c r="D324" t="s">
        <v>255</v>
      </c>
      <c r="F324">
        <v>3</v>
      </c>
      <c r="G324" t="s">
        <v>846</v>
      </c>
      <c r="H324" s="4" t="s">
        <v>556</v>
      </c>
      <c r="I324" t="s">
        <v>712</v>
      </c>
      <c r="J324" s="11">
        <f t="shared" si="10"/>
        <v>1</v>
      </c>
      <c r="L324" t="b">
        <f t="shared" si="9"/>
        <v>0</v>
      </c>
    </row>
    <row r="325" spans="1:12" x14ac:dyDescent="0.25">
      <c r="A325" t="s">
        <v>950</v>
      </c>
      <c r="B325" t="s">
        <v>938</v>
      </c>
      <c r="C325" t="s">
        <v>11</v>
      </c>
      <c r="D325" t="s">
        <v>232</v>
      </c>
      <c r="F325">
        <v>3</v>
      </c>
      <c r="G325" t="s">
        <v>846</v>
      </c>
      <c r="H325" s="4" t="s">
        <v>340</v>
      </c>
      <c r="I325" t="s">
        <v>713</v>
      </c>
      <c r="J325" s="11">
        <f t="shared" si="10"/>
        <v>1</v>
      </c>
      <c r="L325" t="b">
        <f t="shared" ref="L325:L363" si="11">A325=B325</f>
        <v>0</v>
      </c>
    </row>
    <row r="326" spans="1:12" x14ac:dyDescent="0.25">
      <c r="A326" t="s">
        <v>951</v>
      </c>
      <c r="B326" t="s">
        <v>939</v>
      </c>
      <c r="C326" t="s">
        <v>11</v>
      </c>
      <c r="D326" t="s">
        <v>220</v>
      </c>
      <c r="F326">
        <v>3</v>
      </c>
      <c r="G326" t="s">
        <v>846</v>
      </c>
      <c r="H326" s="4" t="s">
        <v>341</v>
      </c>
      <c r="I326" t="s">
        <v>713</v>
      </c>
      <c r="J326" s="11">
        <f t="shared" si="10"/>
        <v>1</v>
      </c>
      <c r="L326" t="b">
        <f t="shared" si="11"/>
        <v>0</v>
      </c>
    </row>
    <row r="327" spans="1:12" x14ac:dyDescent="0.25">
      <c r="A327" t="s">
        <v>952</v>
      </c>
      <c r="B327" t="s">
        <v>940</v>
      </c>
      <c r="C327" t="s">
        <v>11</v>
      </c>
      <c r="D327" t="s">
        <v>210</v>
      </c>
      <c r="F327">
        <v>3</v>
      </c>
      <c r="G327" t="s">
        <v>846</v>
      </c>
      <c r="H327" s="4" t="s">
        <v>563</v>
      </c>
      <c r="I327" t="s">
        <v>714</v>
      </c>
      <c r="J327" s="11">
        <f t="shared" si="10"/>
        <v>1</v>
      </c>
      <c r="L327" t="b">
        <f t="shared" si="11"/>
        <v>0</v>
      </c>
    </row>
    <row r="328" spans="1:12" x14ac:dyDescent="0.25">
      <c r="A328" t="s">
        <v>953</v>
      </c>
      <c r="B328" t="s">
        <v>941</v>
      </c>
      <c r="C328" t="s">
        <v>11</v>
      </c>
      <c r="D328" t="s">
        <v>224</v>
      </c>
      <c r="F328">
        <v>3</v>
      </c>
      <c r="G328" t="s">
        <v>846</v>
      </c>
      <c r="H328" s="4" t="s">
        <v>564</v>
      </c>
      <c r="I328" t="s">
        <v>714</v>
      </c>
      <c r="J328" s="11">
        <f t="shared" si="10"/>
        <v>1</v>
      </c>
      <c r="L328" t="b">
        <f t="shared" si="11"/>
        <v>0</v>
      </c>
    </row>
    <row r="329" spans="1:12" x14ac:dyDescent="0.25">
      <c r="A329" t="s">
        <v>954</v>
      </c>
      <c r="B329" t="s">
        <v>942</v>
      </c>
      <c r="C329" t="s">
        <v>11</v>
      </c>
      <c r="D329" t="s">
        <v>233</v>
      </c>
      <c r="F329">
        <v>2</v>
      </c>
      <c r="G329" t="s">
        <v>846</v>
      </c>
      <c r="H329" s="5" t="s">
        <v>565</v>
      </c>
      <c r="I329" t="s">
        <v>715</v>
      </c>
      <c r="J329" s="11">
        <f t="shared" si="10"/>
        <v>1</v>
      </c>
      <c r="L329" t="b">
        <f t="shared" si="11"/>
        <v>0</v>
      </c>
    </row>
    <row r="330" spans="1:12" x14ac:dyDescent="0.25">
      <c r="A330" t="s">
        <v>955</v>
      </c>
      <c r="B330" t="s">
        <v>943</v>
      </c>
      <c r="C330" t="s">
        <v>11</v>
      </c>
      <c r="D330" t="s">
        <v>259</v>
      </c>
      <c r="F330">
        <v>2</v>
      </c>
      <c r="G330" t="s">
        <v>846</v>
      </c>
      <c r="H330" s="5" t="s">
        <v>566</v>
      </c>
      <c r="I330" t="s">
        <v>715</v>
      </c>
      <c r="J330" s="11">
        <f t="shared" si="10"/>
        <v>1</v>
      </c>
      <c r="L330" t="b">
        <f t="shared" si="11"/>
        <v>0</v>
      </c>
    </row>
    <row r="331" spans="1:12" x14ac:dyDescent="0.25">
      <c r="A331" t="s">
        <v>956</v>
      </c>
      <c r="B331" t="s">
        <v>944</v>
      </c>
      <c r="C331" t="s">
        <v>11</v>
      </c>
      <c r="D331" t="s">
        <v>218</v>
      </c>
      <c r="F331">
        <v>2</v>
      </c>
      <c r="G331" t="s">
        <v>846</v>
      </c>
      <c r="H331" s="4" t="s">
        <v>567</v>
      </c>
      <c r="I331" t="s">
        <v>716</v>
      </c>
      <c r="J331" s="11">
        <f t="shared" si="10"/>
        <v>1</v>
      </c>
      <c r="L331" t="b">
        <f t="shared" si="11"/>
        <v>0</v>
      </c>
    </row>
    <row r="332" spans="1:12" x14ac:dyDescent="0.25">
      <c r="A332" t="s">
        <v>957</v>
      </c>
      <c r="B332" t="s">
        <v>945</v>
      </c>
      <c r="C332" t="s">
        <v>11</v>
      </c>
      <c r="D332" t="s">
        <v>256</v>
      </c>
      <c r="F332">
        <v>2</v>
      </c>
      <c r="G332" t="s">
        <v>846</v>
      </c>
      <c r="H332" s="4" t="s">
        <v>568</v>
      </c>
      <c r="I332" t="s">
        <v>716</v>
      </c>
      <c r="J332" s="11">
        <f t="shared" si="10"/>
        <v>0</v>
      </c>
      <c r="L332" t="b">
        <f t="shared" si="11"/>
        <v>0</v>
      </c>
    </row>
    <row r="333" spans="1:12" x14ac:dyDescent="0.25">
      <c r="A333" t="s">
        <v>958</v>
      </c>
      <c r="B333" t="s">
        <v>946</v>
      </c>
      <c r="C333" t="s">
        <v>11</v>
      </c>
      <c r="D333" t="s">
        <v>228</v>
      </c>
      <c r="F333">
        <v>2</v>
      </c>
      <c r="G333" t="s">
        <v>846</v>
      </c>
      <c r="H333" s="5" t="s">
        <v>569</v>
      </c>
      <c r="I333" t="s">
        <v>717</v>
      </c>
      <c r="J333" s="11">
        <f t="shared" si="10"/>
        <v>0</v>
      </c>
      <c r="L333" t="b">
        <f t="shared" si="11"/>
        <v>0</v>
      </c>
    </row>
    <row r="334" spans="1:12" x14ac:dyDescent="0.25">
      <c r="A334" t="s">
        <v>959</v>
      </c>
      <c r="B334" t="s">
        <v>947</v>
      </c>
      <c r="C334" t="s">
        <v>11</v>
      </c>
      <c r="D334" t="s">
        <v>253</v>
      </c>
      <c r="F334">
        <v>2</v>
      </c>
      <c r="G334" t="s">
        <v>846</v>
      </c>
      <c r="H334" s="5" t="s">
        <v>570</v>
      </c>
      <c r="I334" t="s">
        <v>717</v>
      </c>
      <c r="J334" s="11">
        <f t="shared" ref="J334:J344" si="12">IF(OR(G347="T",G347="na"),0,IF(COUNTIF(H:H,H347)&gt;1,1,"CHECK"))</f>
        <v>0</v>
      </c>
      <c r="L334" t="b">
        <f t="shared" si="11"/>
        <v>0</v>
      </c>
    </row>
    <row r="335" spans="1:12" x14ac:dyDescent="0.25">
      <c r="A335" t="s">
        <v>960</v>
      </c>
      <c r="B335" t="s">
        <v>948</v>
      </c>
      <c r="C335" t="s">
        <v>11</v>
      </c>
      <c r="D335" t="s">
        <v>229</v>
      </c>
      <c r="F335">
        <v>2</v>
      </c>
      <c r="G335" t="s">
        <v>846</v>
      </c>
      <c r="H335" s="5" t="s">
        <v>571</v>
      </c>
      <c r="I335" t="s">
        <v>718</v>
      </c>
      <c r="J335" s="11">
        <f t="shared" si="12"/>
        <v>0</v>
      </c>
      <c r="K335" t="s">
        <v>779</v>
      </c>
      <c r="L335" t="b">
        <f t="shared" si="11"/>
        <v>0</v>
      </c>
    </row>
    <row r="336" spans="1:12" x14ac:dyDescent="0.25">
      <c r="A336" t="s">
        <v>961</v>
      </c>
      <c r="B336" t="s">
        <v>949</v>
      </c>
      <c r="C336" t="s">
        <v>11</v>
      </c>
      <c r="D336" t="s">
        <v>248</v>
      </c>
      <c r="F336">
        <v>2</v>
      </c>
      <c r="G336" t="s">
        <v>846</v>
      </c>
      <c r="H336" s="5" t="s">
        <v>572</v>
      </c>
      <c r="I336" t="s">
        <v>718</v>
      </c>
      <c r="J336" s="11">
        <f t="shared" si="12"/>
        <v>0</v>
      </c>
      <c r="K336" t="s">
        <v>779</v>
      </c>
      <c r="L336" t="b">
        <f t="shared" si="11"/>
        <v>0</v>
      </c>
    </row>
    <row r="337" spans="1:12" x14ac:dyDescent="0.25">
      <c r="A337" t="s">
        <v>962</v>
      </c>
      <c r="B337" t="s">
        <v>950</v>
      </c>
      <c r="C337" t="s">
        <v>12</v>
      </c>
      <c r="D337" t="s">
        <v>201</v>
      </c>
      <c r="F337">
        <v>3</v>
      </c>
      <c r="G337" t="s">
        <v>845</v>
      </c>
      <c r="H337" s="5" t="s">
        <v>351</v>
      </c>
      <c r="I337" t="s">
        <v>719</v>
      </c>
      <c r="J337" s="11">
        <f t="shared" si="12"/>
        <v>0</v>
      </c>
      <c r="K337" t="s">
        <v>779</v>
      </c>
      <c r="L337" t="b">
        <f t="shared" si="11"/>
        <v>0</v>
      </c>
    </row>
    <row r="338" spans="1:12" x14ac:dyDescent="0.25">
      <c r="A338" t="s">
        <v>963</v>
      </c>
      <c r="B338" t="s">
        <v>951</v>
      </c>
      <c r="C338" t="s">
        <v>12</v>
      </c>
      <c r="D338" t="s">
        <v>201</v>
      </c>
      <c r="F338">
        <v>3</v>
      </c>
      <c r="G338" t="s">
        <v>845</v>
      </c>
      <c r="H338" s="5" t="s">
        <v>351</v>
      </c>
      <c r="I338" t="s">
        <v>719</v>
      </c>
      <c r="J338" s="11">
        <f t="shared" si="12"/>
        <v>0</v>
      </c>
      <c r="K338" t="s">
        <v>779</v>
      </c>
      <c r="L338" t="b">
        <f t="shared" si="11"/>
        <v>0</v>
      </c>
    </row>
    <row r="339" spans="1:12" x14ac:dyDescent="0.25">
      <c r="A339" t="s">
        <v>964</v>
      </c>
      <c r="B339" t="s">
        <v>952</v>
      </c>
      <c r="C339" t="s">
        <v>12</v>
      </c>
      <c r="D339" t="s">
        <v>200</v>
      </c>
      <c r="F339">
        <v>3</v>
      </c>
      <c r="G339" t="s">
        <v>845</v>
      </c>
      <c r="H339" s="5" t="s">
        <v>352</v>
      </c>
      <c r="I339" t="s">
        <v>720</v>
      </c>
      <c r="J339" s="11">
        <f t="shared" si="12"/>
        <v>0</v>
      </c>
      <c r="L339" t="b">
        <f t="shared" si="11"/>
        <v>0</v>
      </c>
    </row>
    <row r="340" spans="1:12" x14ac:dyDescent="0.25">
      <c r="A340" t="s">
        <v>965</v>
      </c>
      <c r="B340" t="s">
        <v>953</v>
      </c>
      <c r="C340" t="s">
        <v>12</v>
      </c>
      <c r="D340" t="s">
        <v>200</v>
      </c>
      <c r="F340">
        <v>3</v>
      </c>
      <c r="G340" t="s">
        <v>845</v>
      </c>
      <c r="H340" s="5" t="s">
        <v>352</v>
      </c>
      <c r="I340" t="s">
        <v>720</v>
      </c>
      <c r="J340" s="11">
        <f t="shared" si="12"/>
        <v>0</v>
      </c>
      <c r="L340" t="b">
        <f t="shared" si="11"/>
        <v>0</v>
      </c>
    </row>
    <row r="341" spans="1:12" x14ac:dyDescent="0.25">
      <c r="A341" t="s">
        <v>966</v>
      </c>
      <c r="B341" t="s">
        <v>954</v>
      </c>
      <c r="C341" t="s">
        <v>12</v>
      </c>
      <c r="D341" t="s">
        <v>205</v>
      </c>
      <c r="F341">
        <v>3</v>
      </c>
      <c r="G341" t="s">
        <v>845</v>
      </c>
      <c r="H341" s="5" t="s">
        <v>353</v>
      </c>
      <c r="I341" t="s">
        <v>721</v>
      </c>
      <c r="J341" s="11">
        <f t="shared" si="12"/>
        <v>1</v>
      </c>
      <c r="L341" t="b">
        <f t="shared" si="11"/>
        <v>0</v>
      </c>
    </row>
    <row r="342" spans="1:12" x14ac:dyDescent="0.25">
      <c r="A342" t="s">
        <v>967</v>
      </c>
      <c r="B342" t="s">
        <v>955</v>
      </c>
      <c r="C342" t="s">
        <v>12</v>
      </c>
      <c r="D342" t="s">
        <v>205</v>
      </c>
      <c r="F342">
        <v>3</v>
      </c>
      <c r="G342" t="s">
        <v>845</v>
      </c>
      <c r="H342" s="5" t="s">
        <v>353</v>
      </c>
      <c r="I342" t="s">
        <v>721</v>
      </c>
      <c r="J342" s="11">
        <f t="shared" si="12"/>
        <v>1</v>
      </c>
      <c r="L342" t="b">
        <f t="shared" si="11"/>
        <v>0</v>
      </c>
    </row>
    <row r="343" spans="1:12" x14ac:dyDescent="0.25">
      <c r="A343" t="s">
        <v>968</v>
      </c>
      <c r="B343" t="s">
        <v>956</v>
      </c>
      <c r="C343" t="s">
        <v>12</v>
      </c>
      <c r="D343" t="s">
        <v>204</v>
      </c>
      <c r="F343">
        <v>3</v>
      </c>
      <c r="G343" t="s">
        <v>845</v>
      </c>
      <c r="H343" s="5" t="s">
        <v>354</v>
      </c>
      <c r="I343" t="s">
        <v>722</v>
      </c>
      <c r="J343" s="11">
        <f t="shared" si="12"/>
        <v>0</v>
      </c>
      <c r="L343" t="b">
        <f t="shared" si="11"/>
        <v>0</v>
      </c>
    </row>
    <row r="344" spans="1:12" x14ac:dyDescent="0.25">
      <c r="A344" t="s">
        <v>969</v>
      </c>
      <c r="B344" t="s">
        <v>957</v>
      </c>
      <c r="C344" t="s">
        <v>12</v>
      </c>
      <c r="D344" t="s">
        <v>204</v>
      </c>
      <c r="F344">
        <v>3</v>
      </c>
      <c r="G344" t="s">
        <v>845</v>
      </c>
      <c r="H344" s="5" t="s">
        <v>354</v>
      </c>
      <c r="I344" t="s">
        <v>722</v>
      </c>
      <c r="J344" s="11">
        <f t="shared" si="12"/>
        <v>0</v>
      </c>
      <c r="L344" t="b">
        <f t="shared" si="11"/>
        <v>0</v>
      </c>
    </row>
    <row r="345" spans="1:12" x14ac:dyDescent="0.25">
      <c r="A345" t="s">
        <v>970</v>
      </c>
      <c r="B345" t="s">
        <v>958</v>
      </c>
      <c r="C345" t="s">
        <v>12</v>
      </c>
      <c r="D345" t="s">
        <v>206</v>
      </c>
      <c r="F345">
        <v>3</v>
      </c>
      <c r="G345" t="s">
        <v>846</v>
      </c>
      <c r="H345" s="5" t="s">
        <v>355</v>
      </c>
      <c r="I345" t="s">
        <v>723</v>
      </c>
      <c r="J345" s="11">
        <f t="shared" ref="J345:J357" si="13">IF(OR(T9="T",T9="na"),0,IF(COUNTIF(H:H,U9)&gt;1,1,"CHECK"))</f>
        <v>0</v>
      </c>
      <c r="K345" s="8"/>
      <c r="L345" t="b">
        <f t="shared" si="11"/>
        <v>0</v>
      </c>
    </row>
    <row r="346" spans="1:12" x14ac:dyDescent="0.25">
      <c r="B346" t="s">
        <v>959</v>
      </c>
      <c r="C346" t="s">
        <v>12</v>
      </c>
      <c r="D346" t="s">
        <v>206</v>
      </c>
      <c r="F346">
        <v>3</v>
      </c>
      <c r="G346" t="s">
        <v>846</v>
      </c>
      <c r="H346" s="5" t="s">
        <v>355</v>
      </c>
      <c r="I346" t="s">
        <v>723</v>
      </c>
      <c r="J346" s="11">
        <f t="shared" si="13"/>
        <v>0</v>
      </c>
      <c r="K346" s="8"/>
      <c r="L346" t="b">
        <f t="shared" si="11"/>
        <v>0</v>
      </c>
    </row>
    <row r="347" spans="1:12" x14ac:dyDescent="0.25">
      <c r="B347" t="s">
        <v>960</v>
      </c>
      <c r="C347" t="s">
        <v>12</v>
      </c>
      <c r="D347" t="s">
        <v>203</v>
      </c>
      <c r="F347">
        <v>3</v>
      </c>
      <c r="G347" t="s">
        <v>846</v>
      </c>
      <c r="H347" s="6" t="s">
        <v>356</v>
      </c>
      <c r="I347" t="s">
        <v>724</v>
      </c>
      <c r="J347" s="11">
        <f t="shared" si="13"/>
        <v>0</v>
      </c>
      <c r="K347" s="8"/>
      <c r="L347" t="b">
        <f t="shared" si="11"/>
        <v>0</v>
      </c>
    </row>
    <row r="348" spans="1:12" x14ac:dyDescent="0.25">
      <c r="B348" t="s">
        <v>961</v>
      </c>
      <c r="C348" t="s">
        <v>12</v>
      </c>
      <c r="D348" t="s">
        <v>358</v>
      </c>
      <c r="F348">
        <v>2</v>
      </c>
      <c r="G348" t="s">
        <v>846</v>
      </c>
      <c r="H348" s="5" t="s">
        <v>548</v>
      </c>
      <c r="I348" t="s">
        <v>725</v>
      </c>
      <c r="J348" s="11">
        <f t="shared" si="13"/>
        <v>0</v>
      </c>
      <c r="K348" s="8"/>
      <c r="L348" t="b">
        <f t="shared" si="11"/>
        <v>0</v>
      </c>
    </row>
    <row r="349" spans="1:12" x14ac:dyDescent="0.25">
      <c r="B349" t="s">
        <v>962</v>
      </c>
      <c r="C349" t="s">
        <v>12</v>
      </c>
      <c r="D349" t="s">
        <v>358</v>
      </c>
      <c r="F349">
        <v>2</v>
      </c>
      <c r="G349" t="s">
        <v>846</v>
      </c>
      <c r="H349" s="5" t="s">
        <v>547</v>
      </c>
      <c r="I349" t="s">
        <v>725</v>
      </c>
      <c r="J349" s="11">
        <f t="shared" si="13"/>
        <v>1</v>
      </c>
      <c r="K349" s="8"/>
      <c r="L349" t="b">
        <f t="shared" si="11"/>
        <v>0</v>
      </c>
    </row>
    <row r="350" spans="1:12" x14ac:dyDescent="0.25">
      <c r="B350" t="s">
        <v>963</v>
      </c>
      <c r="C350" t="s">
        <v>12</v>
      </c>
      <c r="D350" t="s">
        <v>359</v>
      </c>
      <c r="F350">
        <v>2</v>
      </c>
      <c r="G350" t="s">
        <v>846</v>
      </c>
      <c r="H350" s="5" t="s">
        <v>550</v>
      </c>
      <c r="I350" t="s">
        <v>726</v>
      </c>
      <c r="J350" s="11">
        <f t="shared" si="13"/>
        <v>1</v>
      </c>
      <c r="K350" s="8"/>
      <c r="L350" t="b">
        <f t="shared" si="11"/>
        <v>0</v>
      </c>
    </row>
    <row r="351" spans="1:12" x14ac:dyDescent="0.25">
      <c r="B351" t="s">
        <v>964</v>
      </c>
      <c r="C351" t="s">
        <v>12</v>
      </c>
      <c r="D351" t="s">
        <v>359</v>
      </c>
      <c r="F351">
        <v>2</v>
      </c>
      <c r="G351" t="s">
        <v>846</v>
      </c>
      <c r="H351" s="5" t="s">
        <v>549</v>
      </c>
      <c r="I351" t="s">
        <v>726</v>
      </c>
      <c r="J351" s="11">
        <f t="shared" si="13"/>
        <v>0</v>
      </c>
      <c r="K351" s="8"/>
      <c r="L351" t="b">
        <f t="shared" si="11"/>
        <v>0</v>
      </c>
    </row>
    <row r="352" spans="1:12" x14ac:dyDescent="0.25">
      <c r="B352" t="s">
        <v>965</v>
      </c>
      <c r="C352" t="s">
        <v>12</v>
      </c>
      <c r="D352" t="s">
        <v>202</v>
      </c>
      <c r="F352">
        <v>3</v>
      </c>
      <c r="G352" s="11" t="s">
        <v>13</v>
      </c>
      <c r="H352" s="5" t="s">
        <v>13</v>
      </c>
      <c r="I352" s="5" t="s">
        <v>13</v>
      </c>
      <c r="J352" s="11">
        <f t="shared" si="13"/>
        <v>0</v>
      </c>
      <c r="K352" s="8"/>
      <c r="L352" t="b">
        <f t="shared" si="11"/>
        <v>0</v>
      </c>
    </row>
    <row r="353" spans="2:12" x14ac:dyDescent="0.25">
      <c r="B353" t="s">
        <v>966</v>
      </c>
      <c r="C353" t="s">
        <v>12</v>
      </c>
      <c r="D353" t="s">
        <v>202</v>
      </c>
      <c r="F353">
        <v>3</v>
      </c>
      <c r="G353" s="11" t="s">
        <v>13</v>
      </c>
      <c r="H353" s="5" t="s">
        <v>13</v>
      </c>
      <c r="I353" s="5" t="s">
        <v>13</v>
      </c>
      <c r="J353" s="11">
        <f t="shared" si="13"/>
        <v>1</v>
      </c>
      <c r="K353" s="8"/>
      <c r="L353" t="b">
        <f t="shared" si="11"/>
        <v>0</v>
      </c>
    </row>
    <row r="354" spans="2:12" x14ac:dyDescent="0.25">
      <c r="B354" t="s">
        <v>967</v>
      </c>
      <c r="C354" t="s">
        <v>12</v>
      </c>
      <c r="D354" t="s">
        <v>360</v>
      </c>
      <c r="F354">
        <v>2</v>
      </c>
      <c r="G354" t="s">
        <v>845</v>
      </c>
      <c r="H354" s="4" t="s">
        <v>357</v>
      </c>
      <c r="I354" t="s">
        <v>727</v>
      </c>
      <c r="J354" s="11">
        <f t="shared" si="13"/>
        <v>1</v>
      </c>
      <c r="K354" s="8"/>
      <c r="L354" t="b">
        <f t="shared" si="11"/>
        <v>0</v>
      </c>
    </row>
    <row r="355" spans="2:12" x14ac:dyDescent="0.25">
      <c r="B355" t="s">
        <v>968</v>
      </c>
      <c r="C355" t="s">
        <v>12</v>
      </c>
      <c r="D355" t="s">
        <v>360</v>
      </c>
      <c r="F355">
        <v>2</v>
      </c>
      <c r="G355" t="s">
        <v>845</v>
      </c>
      <c r="H355" s="4" t="s">
        <v>357</v>
      </c>
      <c r="I355" t="s">
        <v>727</v>
      </c>
      <c r="J355" s="11">
        <f t="shared" si="13"/>
        <v>0</v>
      </c>
      <c r="L355" t="b">
        <f t="shared" si="11"/>
        <v>0</v>
      </c>
    </row>
    <row r="356" spans="2:12" x14ac:dyDescent="0.25">
      <c r="B356" t="s">
        <v>969</v>
      </c>
      <c r="C356" t="s">
        <v>12</v>
      </c>
      <c r="D356" t="s">
        <v>247</v>
      </c>
      <c r="F356">
        <v>3</v>
      </c>
      <c r="G356" s="11" t="s">
        <v>13</v>
      </c>
      <c r="H356" s="5" t="s">
        <v>13</v>
      </c>
      <c r="I356" s="5" t="s">
        <v>13</v>
      </c>
      <c r="J356" s="11">
        <f t="shared" si="13"/>
        <v>0</v>
      </c>
      <c r="L356" t="b">
        <f t="shared" si="11"/>
        <v>0</v>
      </c>
    </row>
    <row r="357" spans="2:12" x14ac:dyDescent="0.25">
      <c r="B357" t="s">
        <v>970</v>
      </c>
      <c r="C357" t="s">
        <v>12</v>
      </c>
      <c r="D357" t="s">
        <v>247</v>
      </c>
      <c r="F357">
        <v>3</v>
      </c>
      <c r="G357" s="11" t="s">
        <v>13</v>
      </c>
      <c r="H357" s="5" t="s">
        <v>13</v>
      </c>
      <c r="I357" s="5" t="s">
        <v>13</v>
      </c>
      <c r="J357" s="11">
        <f t="shared" si="13"/>
        <v>0</v>
      </c>
      <c r="K357" t="s">
        <v>794</v>
      </c>
      <c r="L357" t="b">
        <f t="shared" si="11"/>
        <v>0</v>
      </c>
    </row>
    <row r="358" spans="2:12" x14ac:dyDescent="0.25">
      <c r="B358" t="s">
        <v>984</v>
      </c>
      <c r="C358" t="s">
        <v>738</v>
      </c>
      <c r="D358" t="s">
        <v>752</v>
      </c>
      <c r="F358">
        <v>3</v>
      </c>
      <c r="G358" t="s">
        <v>846</v>
      </c>
      <c r="H358" s="8" t="s">
        <v>380</v>
      </c>
      <c r="I358" t="s">
        <v>752</v>
      </c>
      <c r="J358" s="11">
        <f t="shared" ref="J358:J363" si="14">IF(OR(G358="T",G358="na"),0,IF(COUNTIF(H:H,H358)&gt;1,1,"CHECK"))</f>
        <v>0</v>
      </c>
      <c r="K358" t="s">
        <v>746</v>
      </c>
      <c r="L358" t="b">
        <f t="shared" si="11"/>
        <v>0</v>
      </c>
    </row>
    <row r="359" spans="2:12" x14ac:dyDescent="0.25">
      <c r="B359" t="s">
        <v>985</v>
      </c>
      <c r="C359" t="s">
        <v>738</v>
      </c>
      <c r="D359" t="s">
        <v>753</v>
      </c>
      <c r="F359">
        <v>3</v>
      </c>
      <c r="G359" t="s">
        <v>846</v>
      </c>
      <c r="H359" s="8" t="s">
        <v>381</v>
      </c>
      <c r="I359" t="s">
        <v>753</v>
      </c>
      <c r="J359" s="11">
        <f t="shared" si="14"/>
        <v>0</v>
      </c>
      <c r="K359" t="s">
        <v>746</v>
      </c>
      <c r="L359" t="b">
        <f t="shared" si="11"/>
        <v>0</v>
      </c>
    </row>
    <row r="360" spans="2:12" x14ac:dyDescent="0.25">
      <c r="B360" s="9" t="s">
        <v>986</v>
      </c>
      <c r="C360" s="9" t="s">
        <v>747</v>
      </c>
      <c r="D360" s="9" t="s">
        <v>748</v>
      </c>
      <c r="E360" s="9"/>
      <c r="F360" s="9">
        <v>2</v>
      </c>
      <c r="G360" s="29" t="s">
        <v>13</v>
      </c>
      <c r="H360" s="16" t="s">
        <v>13</v>
      </c>
      <c r="I360" s="16" t="s">
        <v>13</v>
      </c>
      <c r="J360" s="11">
        <f t="shared" si="14"/>
        <v>0</v>
      </c>
      <c r="K360" s="9" t="s">
        <v>749</v>
      </c>
      <c r="L360" t="b">
        <f t="shared" si="11"/>
        <v>0</v>
      </c>
    </row>
    <row r="361" spans="2:12" x14ac:dyDescent="0.25">
      <c r="B361" s="9" t="s">
        <v>987</v>
      </c>
      <c r="C361" s="9" t="s">
        <v>747</v>
      </c>
      <c r="D361" s="9" t="s">
        <v>750</v>
      </c>
      <c r="E361" s="9"/>
      <c r="F361" s="9">
        <v>3</v>
      </c>
      <c r="G361" t="s">
        <v>846</v>
      </c>
      <c r="H361" s="10" t="s">
        <v>551</v>
      </c>
      <c r="I361" s="9" t="s">
        <v>754</v>
      </c>
      <c r="J361" s="11">
        <f t="shared" si="14"/>
        <v>0</v>
      </c>
      <c r="K361" s="9" t="s">
        <v>746</v>
      </c>
      <c r="L361" t="b">
        <f t="shared" si="11"/>
        <v>0</v>
      </c>
    </row>
    <row r="362" spans="2:12" x14ac:dyDescent="0.25">
      <c r="B362" s="9" t="s">
        <v>988</v>
      </c>
      <c r="C362" s="9" t="s">
        <v>747</v>
      </c>
      <c r="D362" s="9" t="s">
        <v>750</v>
      </c>
      <c r="E362" s="9"/>
      <c r="F362" s="9">
        <v>3</v>
      </c>
      <c r="G362" t="s">
        <v>846</v>
      </c>
      <c r="H362" s="10" t="s">
        <v>552</v>
      </c>
      <c r="I362" s="9" t="s">
        <v>754</v>
      </c>
      <c r="J362" s="11">
        <f t="shared" si="14"/>
        <v>0</v>
      </c>
      <c r="K362" s="9" t="s">
        <v>746</v>
      </c>
      <c r="L362" t="b">
        <f t="shared" si="11"/>
        <v>0</v>
      </c>
    </row>
    <row r="363" spans="2:12" x14ac:dyDescent="0.25">
      <c r="B363" s="9" t="s">
        <v>989</v>
      </c>
      <c r="C363" s="9" t="s">
        <v>747</v>
      </c>
      <c r="D363" s="9" t="s">
        <v>751</v>
      </c>
      <c r="E363" s="9"/>
      <c r="F363" s="9">
        <v>2</v>
      </c>
      <c r="G363" s="29" t="s">
        <v>13</v>
      </c>
      <c r="H363" s="10" t="s">
        <v>13</v>
      </c>
      <c r="I363" s="16" t="s">
        <v>13</v>
      </c>
      <c r="J363" s="11">
        <f t="shared" si="14"/>
        <v>0</v>
      </c>
      <c r="K363" s="9" t="s">
        <v>746</v>
      </c>
      <c r="L363" t="b">
        <f t="shared" si="11"/>
        <v>0</v>
      </c>
    </row>
  </sheetData>
  <sortState xmlns:xlrd2="http://schemas.microsoft.com/office/spreadsheetml/2017/richdata2" ref="B29:H333">
    <sortCondition ref="B29:B333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4"/>
  <sheetViews>
    <sheetView workbookViewId="0">
      <pane xSplit="2" ySplit="1" topLeftCell="C251" activePane="bottomRight" state="frozen"/>
      <selection pane="topRight" activeCell="C1" sqref="C1"/>
      <selection pane="bottomLeft" activeCell="A2" sqref="A2"/>
      <selection pane="bottomRight" activeCell="A270" sqref="A270"/>
    </sheetView>
  </sheetViews>
  <sheetFormatPr defaultRowHeight="15" x14ac:dyDescent="0.25"/>
  <cols>
    <col min="1" max="1" width="14.28515625" bestFit="1" customWidth="1"/>
    <col min="3" max="3" width="16.140625" style="18" bestFit="1" customWidth="1"/>
    <col min="4" max="7" width="16.140625" bestFit="1" customWidth="1"/>
    <col min="8" max="8" width="18.7109375" style="18" bestFit="1" customWidth="1"/>
    <col min="9" max="12" width="16.140625" bestFit="1" customWidth="1"/>
    <col min="13" max="13" width="11.42578125" style="18" bestFit="1" customWidth="1"/>
    <col min="14" max="17" width="11.42578125" bestFit="1" customWidth="1"/>
    <col min="18" max="18" width="35.5703125" style="55" customWidth="1"/>
  </cols>
  <sheetData>
    <row r="1" spans="1:18" x14ac:dyDescent="0.25">
      <c r="A1" s="1" t="s">
        <v>772</v>
      </c>
      <c r="B1" s="21" t="s">
        <v>773</v>
      </c>
      <c r="C1" s="22" t="s">
        <v>762</v>
      </c>
      <c r="D1" s="1" t="s">
        <v>763</v>
      </c>
      <c r="E1" s="1" t="s">
        <v>764</v>
      </c>
      <c r="F1" s="1" t="s">
        <v>765</v>
      </c>
      <c r="G1" s="1" t="s">
        <v>766</v>
      </c>
      <c r="H1" s="23" t="str">
        <f>SUBSTITUTE(C1,"2012","2016")</f>
        <v>2016_HEADWAY1</v>
      </c>
      <c r="I1" s="1" t="str">
        <f t="shared" ref="I1:L1" si="0">SUBSTITUTE(D1,"2012","2016")</f>
        <v>2016_HEADWAY2</v>
      </c>
      <c r="J1" s="1" t="str">
        <f t="shared" si="0"/>
        <v>2016_HEADWAY3</v>
      </c>
      <c r="K1" s="1" t="str">
        <f t="shared" si="0"/>
        <v>2016_HEADWAY4</v>
      </c>
      <c r="L1" s="1" t="str">
        <f t="shared" si="0"/>
        <v>2016_HEADWAY5</v>
      </c>
      <c r="M1" s="23" t="s">
        <v>774</v>
      </c>
      <c r="N1" s="1" t="s">
        <v>775</v>
      </c>
      <c r="O1" s="1" t="s">
        <v>776</v>
      </c>
      <c r="P1" s="1" t="s">
        <v>777</v>
      </c>
      <c r="Q1" s="1" t="s">
        <v>778</v>
      </c>
      <c r="R1" s="54" t="s">
        <v>1382</v>
      </c>
    </row>
    <row r="2" spans="1:18" x14ac:dyDescent="0.25">
      <c r="A2" t="s">
        <v>852</v>
      </c>
      <c r="B2" s="8" t="s">
        <v>376</v>
      </c>
      <c r="C2" s="18">
        <f>VLOOKUP($B2,[2]all!$E$6:$AO$502,11,FALSE)</f>
        <v>120</v>
      </c>
      <c r="D2">
        <f>VLOOKUP($B2,[2]all!$E$6:$AO$502,15,FALSE)</f>
        <v>60</v>
      </c>
      <c r="E2">
        <f>VLOOKUP($B2,[2]all!$E$6:$AO$502,19,FALSE)</f>
        <v>60</v>
      </c>
      <c r="F2">
        <f>VLOOKUP($B2,[2]all!$E$6:$AO$502,23,FALSE)</f>
        <v>0</v>
      </c>
      <c r="G2">
        <f>VLOOKUP($B2,[2]all!$E$6:$AO$502,27,FALSE)</f>
        <v>0</v>
      </c>
      <c r="H2" s="18">
        <f>IF(SUM($C2:$G2)=0,0,VLOOKUP($A2,'2016_headways'!$A:$G,2,FALSE))</f>
        <v>80</v>
      </c>
      <c r="I2">
        <f>IF(SUM($C2:$G2)=0,0,VLOOKUP($A2,'2016_headways'!$A:$G,3,FALSE))</f>
        <v>60</v>
      </c>
      <c r="J2">
        <f>IF(SUM($C2:$G2)=0,0,VLOOKUP($A2,'2016_headways'!$A:$G,4,FALSE))</f>
        <v>60</v>
      </c>
      <c r="K2">
        <f>IF(SUM($C2:$G2)=0,0,VLOOKUP($A2,'2016_headways'!$A:$G,5,FALSE))</f>
        <v>120</v>
      </c>
      <c r="L2">
        <f>IF(SUM($C2:$G2)=0,0,VLOOKUP($A2,'2016_headways'!$A:$G,6,FALSE))</f>
        <v>0</v>
      </c>
      <c r="M2" s="19">
        <f>IF(C2=0,0,(H2-C2)/C2)</f>
        <v>-0.33333333333333331</v>
      </c>
      <c r="N2" s="20">
        <f t="shared" ref="N2:Q2" si="1">IF(D2=0,0,(I2-D2)/D2)</f>
        <v>0</v>
      </c>
      <c r="O2" s="20">
        <f t="shared" si="1"/>
        <v>0</v>
      </c>
      <c r="P2" s="20">
        <f t="shared" si="1"/>
        <v>0</v>
      </c>
      <c r="Q2" s="20">
        <f t="shared" si="1"/>
        <v>0</v>
      </c>
    </row>
    <row r="3" spans="1:18" x14ac:dyDescent="0.25">
      <c r="A3" t="s">
        <v>853</v>
      </c>
      <c r="B3" s="8" t="s">
        <v>377</v>
      </c>
      <c r="C3" s="18">
        <f>VLOOKUP($B3,[2]all!$E$6:$AO$502,11,FALSE)</f>
        <v>120</v>
      </c>
      <c r="D3">
        <f>VLOOKUP($B3,[2]all!$E$6:$AO$502,15,FALSE)</f>
        <v>60</v>
      </c>
      <c r="E3">
        <f>VLOOKUP($B3,[2]all!$E$6:$AO$502,19,FALSE)</f>
        <v>60</v>
      </c>
      <c r="F3">
        <f>VLOOKUP($B3,[2]all!$E$6:$AO$502,23,FALSE)</f>
        <v>0</v>
      </c>
      <c r="G3">
        <f>VLOOKUP($B3,[2]all!$E$6:$AO$502,27,FALSE)</f>
        <v>0</v>
      </c>
      <c r="H3" s="18">
        <f>IF(SUM($C3:$G3)=0,0,VLOOKUP($A3,'2016_headways'!$A:$G,2,FALSE))</f>
        <v>80</v>
      </c>
      <c r="I3">
        <f>IF(SUM($C3:$G3)=0,0,VLOOKUP($A3,'2016_headways'!$A:$G,3,FALSE))</f>
        <v>60</v>
      </c>
      <c r="J3">
        <f>IF(SUM($C3:$G3)=0,0,VLOOKUP($A3,'2016_headways'!$A:$G,4,FALSE))</f>
        <v>60</v>
      </c>
      <c r="K3">
        <f>IF(SUM($C3:$G3)=0,0,VLOOKUP($A3,'2016_headways'!$A:$G,5,FALSE))</f>
        <v>120</v>
      </c>
      <c r="L3">
        <f>IF(SUM($C3:$G3)=0,0,VLOOKUP($A3,'2016_headways'!$A:$G,6,FALSE))</f>
        <v>0</v>
      </c>
      <c r="M3" s="19">
        <f t="shared" ref="M3:M66" si="2">IF(C3=0,0,(H3-C3)/C3)</f>
        <v>-0.33333333333333331</v>
      </c>
      <c r="N3" s="20">
        <f t="shared" ref="N3:N66" si="3">IF(D3=0,0,(I3-D3)/D3)</f>
        <v>0</v>
      </c>
      <c r="O3" s="20">
        <f t="shared" ref="O3:O66" si="4">IF(E3=0,0,(J3-E3)/E3)</f>
        <v>0</v>
      </c>
      <c r="P3" s="20">
        <f t="shared" ref="P3:P66" si="5">IF(F3=0,0,(K3-F3)/F3)</f>
        <v>0</v>
      </c>
      <c r="Q3" s="20">
        <f t="shared" ref="Q3:Q66" si="6">IF(G3=0,0,(L3-G3)/G3)</f>
        <v>0</v>
      </c>
    </row>
    <row r="4" spans="1:18" x14ac:dyDescent="0.25">
      <c r="A4" t="s">
        <v>854</v>
      </c>
      <c r="B4" s="8" t="s">
        <v>374</v>
      </c>
      <c r="C4" s="18">
        <f>VLOOKUP($B4,[2]all!$E$6:$AO$502,11,FALSE)</f>
        <v>120</v>
      </c>
      <c r="D4">
        <f>VLOOKUP($B4,[2]all!$E$6:$AO$502,15,FALSE)</f>
        <v>60</v>
      </c>
      <c r="E4">
        <f>VLOOKUP($B4,[2]all!$E$6:$AO$502,19,FALSE)</f>
        <v>60</v>
      </c>
      <c r="F4">
        <f>VLOOKUP($B4,[2]all!$E$6:$AO$502,23,FALSE)</f>
        <v>0</v>
      </c>
      <c r="G4">
        <f>VLOOKUP($B4,[2]all!$E$6:$AO$502,27,FALSE)</f>
        <v>0</v>
      </c>
      <c r="H4" s="18">
        <f>IF(SUM($C4:$G4)=0,0,VLOOKUP($A4,'2016_headways'!$A:$G,2,FALSE))</f>
        <v>80</v>
      </c>
      <c r="I4">
        <f>IF(SUM($C4:$G4)=0,0,VLOOKUP($A4,'2016_headways'!$A:$G,3,FALSE))</f>
        <v>60</v>
      </c>
      <c r="J4">
        <f>IF(SUM($C4:$G4)=0,0,VLOOKUP($A4,'2016_headways'!$A:$G,4,FALSE))</f>
        <v>60</v>
      </c>
      <c r="K4">
        <f>IF(SUM($C4:$G4)=0,0,VLOOKUP($A4,'2016_headways'!$A:$G,5,FALSE))</f>
        <v>120</v>
      </c>
      <c r="L4">
        <f>IF(SUM($C4:$G4)=0,0,VLOOKUP($A4,'2016_headways'!$A:$G,6,FALSE))</f>
        <v>0</v>
      </c>
      <c r="M4" s="19">
        <f t="shared" si="2"/>
        <v>-0.33333333333333331</v>
      </c>
      <c r="N4" s="20">
        <f t="shared" si="3"/>
        <v>0</v>
      </c>
      <c r="O4" s="20">
        <f t="shared" si="4"/>
        <v>0</v>
      </c>
      <c r="P4" s="20">
        <f t="shared" si="5"/>
        <v>0</v>
      </c>
      <c r="Q4" s="20">
        <f t="shared" si="6"/>
        <v>0</v>
      </c>
    </row>
    <row r="5" spans="1:18" x14ac:dyDescent="0.25">
      <c r="A5" t="s">
        <v>855</v>
      </c>
      <c r="B5" s="8" t="s">
        <v>372</v>
      </c>
      <c r="C5" s="18">
        <f>VLOOKUP($B5,[2]all!$E$6:$AO$502,11,FALSE)</f>
        <v>120</v>
      </c>
      <c r="D5">
        <f>VLOOKUP($B5,[2]all!$E$6:$AO$502,15,FALSE)</f>
        <v>180</v>
      </c>
      <c r="E5">
        <f>VLOOKUP($B5,[2]all!$E$6:$AO$502,19,FALSE)</f>
        <v>180</v>
      </c>
      <c r="F5">
        <f>VLOOKUP($B5,[2]all!$E$6:$AO$502,23,FALSE)</f>
        <v>0</v>
      </c>
      <c r="G5">
        <f>VLOOKUP($B5,[2]all!$E$6:$AO$502,27,FALSE)</f>
        <v>0</v>
      </c>
      <c r="H5" s="18">
        <f>IF(SUM($C5:$G5)=0,0,VLOOKUP($A5,'2016_headways'!$A:$G,2,FALSE))</f>
        <v>80</v>
      </c>
      <c r="I5">
        <f>IF(SUM($C5:$G5)=0,0,VLOOKUP($A5,'2016_headways'!$A:$G,3,FALSE))</f>
        <v>60</v>
      </c>
      <c r="J5">
        <f>IF(SUM($C5:$G5)=0,0,VLOOKUP($A5,'2016_headways'!$A:$G,4,FALSE))</f>
        <v>60</v>
      </c>
      <c r="K5">
        <f>IF(SUM($C5:$G5)=0,0,VLOOKUP($A5,'2016_headways'!$A:$G,5,FALSE))</f>
        <v>120</v>
      </c>
      <c r="L5">
        <f>IF(SUM($C5:$G5)=0,0,VLOOKUP($A5,'2016_headways'!$A:$G,6,FALSE))</f>
        <v>0</v>
      </c>
      <c r="M5" s="19">
        <f t="shared" si="2"/>
        <v>-0.33333333333333331</v>
      </c>
      <c r="N5" s="20">
        <f t="shared" si="3"/>
        <v>-0.66666666666666663</v>
      </c>
      <c r="O5" s="20">
        <f t="shared" si="4"/>
        <v>-0.66666666666666663</v>
      </c>
      <c r="P5" s="20">
        <f t="shared" si="5"/>
        <v>0</v>
      </c>
      <c r="Q5" s="20">
        <f t="shared" si="6"/>
        <v>0</v>
      </c>
    </row>
    <row r="6" spans="1:18" x14ac:dyDescent="0.25">
      <c r="A6" t="s">
        <v>856</v>
      </c>
      <c r="B6" s="8" t="s">
        <v>371</v>
      </c>
      <c r="C6" s="18">
        <f>VLOOKUP($B6,[2]all!$E$6:$AO$502,11,FALSE)</f>
        <v>120</v>
      </c>
      <c r="D6">
        <f>VLOOKUP($B6,[2]all!$E$6:$AO$502,15,FALSE)</f>
        <v>60</v>
      </c>
      <c r="E6">
        <f>VLOOKUP($B6,[2]all!$E$6:$AO$502,19,FALSE)</f>
        <v>180</v>
      </c>
      <c r="F6">
        <f>VLOOKUP($B6,[2]all!$E$6:$AO$502,23,FALSE)</f>
        <v>120</v>
      </c>
      <c r="G6">
        <f>VLOOKUP($B6,[2]all!$E$6:$AO$502,27,FALSE)</f>
        <v>0</v>
      </c>
      <c r="H6" s="18">
        <f>IF(SUM($C6:$G6)=0,0,VLOOKUP($A6,'2016_headways'!$A:$G,2,FALSE))</f>
        <v>80</v>
      </c>
      <c r="I6">
        <f>IF(SUM($C6:$G6)=0,0,VLOOKUP($A6,'2016_headways'!$A:$G,3,FALSE))</f>
        <v>60</v>
      </c>
      <c r="J6">
        <f>IF(SUM($C6:$G6)=0,0,VLOOKUP($A6,'2016_headways'!$A:$G,4,FALSE))</f>
        <v>60</v>
      </c>
      <c r="K6">
        <f>IF(SUM($C6:$G6)=0,0,VLOOKUP($A6,'2016_headways'!$A:$G,5,FALSE))</f>
        <v>120</v>
      </c>
      <c r="L6">
        <f>IF(SUM($C6:$G6)=0,0,VLOOKUP($A6,'2016_headways'!$A:$G,6,FALSE))</f>
        <v>0</v>
      </c>
      <c r="M6" s="19">
        <f t="shared" si="2"/>
        <v>-0.33333333333333331</v>
      </c>
      <c r="N6" s="20">
        <f t="shared" si="3"/>
        <v>0</v>
      </c>
      <c r="O6" s="20">
        <f t="shared" si="4"/>
        <v>-0.66666666666666663</v>
      </c>
      <c r="P6" s="20">
        <f t="shared" si="5"/>
        <v>0</v>
      </c>
      <c r="Q6" s="20">
        <f t="shared" si="6"/>
        <v>0</v>
      </c>
    </row>
    <row r="7" spans="1:18" x14ac:dyDescent="0.25">
      <c r="A7" t="s">
        <v>857</v>
      </c>
      <c r="B7" s="8" t="s">
        <v>378</v>
      </c>
      <c r="C7" s="18">
        <f>VLOOKUP($B7,[2]all!$E$6:$AO$502,11,FALSE)</f>
        <v>240</v>
      </c>
      <c r="D7">
        <f>VLOOKUP($B7,[2]all!$E$6:$AO$502,15,FALSE)</f>
        <v>60</v>
      </c>
      <c r="E7">
        <f>VLOOKUP($B7,[2]all!$E$6:$AO$502,19,FALSE)</f>
        <v>90</v>
      </c>
      <c r="F7">
        <f>VLOOKUP($B7,[2]all!$E$6:$AO$502,23,FALSE)</f>
        <v>0</v>
      </c>
      <c r="G7">
        <f>VLOOKUP($B7,[2]all!$E$6:$AO$502,27,FALSE)</f>
        <v>0</v>
      </c>
      <c r="H7" s="18">
        <f>IF(SUM($C7:$G7)=0,0,VLOOKUP($A7,'2016_headways'!$A:$G,2,FALSE))</f>
        <v>240</v>
      </c>
      <c r="I7">
        <f>IF(SUM($C7:$G7)=0,0,VLOOKUP($A7,'2016_headways'!$A:$G,3,FALSE))</f>
        <v>60</v>
      </c>
      <c r="J7">
        <f>IF(SUM($C7:$G7)=0,0,VLOOKUP($A7,'2016_headways'!$A:$G,4,FALSE))</f>
        <v>60</v>
      </c>
      <c r="K7">
        <f>IF(SUM($C7:$G7)=0,0,VLOOKUP($A7,'2016_headways'!$A:$G,5,FALSE))</f>
        <v>120</v>
      </c>
      <c r="L7">
        <f>IF(SUM($C7:$G7)=0,0,VLOOKUP($A7,'2016_headways'!$A:$G,6,FALSE))</f>
        <v>0</v>
      </c>
      <c r="M7" s="19">
        <f t="shared" si="2"/>
        <v>0</v>
      </c>
      <c r="N7" s="20">
        <f t="shared" si="3"/>
        <v>0</v>
      </c>
      <c r="O7" s="20">
        <f t="shared" si="4"/>
        <v>-0.33333333333333331</v>
      </c>
      <c r="P7" s="20">
        <f t="shared" si="5"/>
        <v>0</v>
      </c>
      <c r="Q7" s="20">
        <f t="shared" si="6"/>
        <v>0</v>
      </c>
    </row>
    <row r="8" spans="1:18" x14ac:dyDescent="0.25">
      <c r="A8" t="s">
        <v>858</v>
      </c>
      <c r="B8" s="8" t="s">
        <v>379</v>
      </c>
      <c r="C8" s="18">
        <f>VLOOKUP($B8,[2]all!$E$6:$AO$502,11,FALSE)</f>
        <v>80</v>
      </c>
      <c r="D8">
        <f>VLOOKUP($B8,[2]all!$E$6:$AO$502,15,FALSE)</f>
        <v>60</v>
      </c>
      <c r="E8">
        <f>VLOOKUP($B8,[2]all!$E$6:$AO$502,19,FALSE)</f>
        <v>180</v>
      </c>
      <c r="F8">
        <f>VLOOKUP($B8,[2]all!$E$6:$AO$502,23,FALSE)</f>
        <v>0</v>
      </c>
      <c r="G8">
        <f>VLOOKUP($B8,[2]all!$E$6:$AO$502,27,FALSE)</f>
        <v>0</v>
      </c>
      <c r="H8" s="18">
        <f>IF(SUM($C8:$G8)=0,0,VLOOKUP($A8,'2016_headways'!$A:$G,2,FALSE))</f>
        <v>120</v>
      </c>
      <c r="I8">
        <f>IF(SUM($C8:$G8)=0,0,VLOOKUP($A8,'2016_headways'!$A:$G,3,FALSE))</f>
        <v>60</v>
      </c>
      <c r="J8">
        <f>IF(SUM($C8:$G8)=0,0,VLOOKUP($A8,'2016_headways'!$A:$G,4,FALSE))</f>
        <v>60</v>
      </c>
      <c r="K8">
        <f>IF(SUM($C8:$G8)=0,0,VLOOKUP($A8,'2016_headways'!$A:$G,5,FALSE))</f>
        <v>120</v>
      </c>
      <c r="L8">
        <f>IF(SUM($C8:$G8)=0,0,VLOOKUP($A8,'2016_headways'!$A:$G,6,FALSE))</f>
        <v>0</v>
      </c>
      <c r="M8" s="19">
        <f t="shared" si="2"/>
        <v>0.5</v>
      </c>
      <c r="N8" s="20">
        <f t="shared" si="3"/>
        <v>0</v>
      </c>
      <c r="O8" s="20">
        <f t="shared" si="4"/>
        <v>-0.66666666666666663</v>
      </c>
      <c r="P8" s="20">
        <f t="shared" si="5"/>
        <v>0</v>
      </c>
      <c r="Q8" s="20">
        <f t="shared" si="6"/>
        <v>0</v>
      </c>
    </row>
    <row r="9" spans="1:18" x14ac:dyDescent="0.25">
      <c r="A9" s="9" t="s">
        <v>1337</v>
      </c>
      <c r="B9" s="10" t="s">
        <v>484</v>
      </c>
      <c r="C9" s="24">
        <f>VLOOKUP($B9,[2]all!$E$6:$AO$502,11,FALSE)</f>
        <v>0</v>
      </c>
      <c r="D9" s="9">
        <f>VLOOKUP($B9,[2]all!$E$6:$AO$502,15,FALSE)</f>
        <v>0</v>
      </c>
      <c r="E9" s="9">
        <f>VLOOKUP($B9,[2]all!$E$6:$AO$502,19,FALSE)</f>
        <v>180</v>
      </c>
      <c r="F9" s="9">
        <f>VLOOKUP($B9,[2]all!$E$6:$AO$502,23,FALSE)</f>
        <v>0</v>
      </c>
      <c r="G9" s="9">
        <f>VLOOKUP($B9,[2]all!$E$6:$AO$502,27,FALSE)</f>
        <v>0</v>
      </c>
      <c r="H9" s="24">
        <f>IF(SUM($C9:$G9)=0,0,VLOOKUP($A9,'2016_headways'!$A:$G,2,FALSE))</f>
        <v>0</v>
      </c>
      <c r="I9" s="9">
        <f>IF(SUM($C9:$G9)=0,0,VLOOKUP($A9,'2016_headways'!$A:$G,3,FALSE))</f>
        <v>360</v>
      </c>
      <c r="J9" s="9">
        <f>IF(SUM($C9:$G9)=0,0,VLOOKUP($A9,'2016_headways'!$A:$G,4,FALSE))</f>
        <v>0</v>
      </c>
      <c r="K9" s="9">
        <f>IF(SUM($C9:$G9)=0,0,VLOOKUP($A9,'2016_headways'!$A:$G,5,FALSE))</f>
        <v>0</v>
      </c>
      <c r="L9" s="9">
        <f>IF(SUM($C9:$G9)=0,0,VLOOKUP($A9,'2016_headways'!$A:$G,6,FALSE))</f>
        <v>0</v>
      </c>
      <c r="M9" s="25">
        <f t="shared" si="2"/>
        <v>0</v>
      </c>
      <c r="N9" s="26">
        <f t="shared" si="3"/>
        <v>0</v>
      </c>
      <c r="O9" s="26">
        <f t="shared" si="4"/>
        <v>-1</v>
      </c>
      <c r="P9" s="26">
        <f t="shared" si="5"/>
        <v>0</v>
      </c>
      <c r="Q9" s="26">
        <f t="shared" si="6"/>
        <v>0</v>
      </c>
    </row>
    <row r="10" spans="1:18" x14ac:dyDescent="0.25">
      <c r="A10" s="9" t="s">
        <v>1330</v>
      </c>
      <c r="B10" s="10" t="s">
        <v>474</v>
      </c>
      <c r="C10" s="24">
        <f>VLOOKUP($B10,[2]all!$E$6:$AO$502,11,FALSE)</f>
        <v>0</v>
      </c>
      <c r="D10" s="9">
        <f>VLOOKUP($B10,[2]all!$E$6:$AO$502,15,FALSE)</f>
        <v>0</v>
      </c>
      <c r="E10" s="9">
        <f>VLOOKUP($B10,[2]all!$E$6:$AO$502,19,FALSE)</f>
        <v>180</v>
      </c>
      <c r="F10" s="9">
        <f>VLOOKUP($B10,[2]all!$E$6:$AO$502,23,FALSE)</f>
        <v>0</v>
      </c>
      <c r="G10" s="9">
        <f>VLOOKUP($B10,[2]all!$E$6:$AO$502,27,FALSE)</f>
        <v>0</v>
      </c>
      <c r="H10" s="24">
        <f>IF(SUM($C10:$G10)=0,0,VLOOKUP($A10,'2016_headways'!$A:$G,2,FALSE))</f>
        <v>0</v>
      </c>
      <c r="I10" s="9">
        <f>IF(SUM($C10:$G10)=0,0,VLOOKUP($A10,'2016_headways'!$A:$G,3,FALSE))</f>
        <v>0</v>
      </c>
      <c r="J10" s="9">
        <f>IF(SUM($C10:$G10)=0,0,VLOOKUP($A10,'2016_headways'!$A:$G,4,FALSE))</f>
        <v>180</v>
      </c>
      <c r="K10" s="9">
        <f>IF(SUM($C10:$G10)=0,0,VLOOKUP($A10,'2016_headways'!$A:$G,5,FALSE))</f>
        <v>0</v>
      </c>
      <c r="L10" s="9">
        <f>IF(SUM($C10:$G10)=0,0,VLOOKUP($A10,'2016_headways'!$A:$G,6,FALSE))</f>
        <v>0</v>
      </c>
      <c r="M10" s="25">
        <f t="shared" si="2"/>
        <v>0</v>
      </c>
      <c r="N10" s="26">
        <f t="shared" si="3"/>
        <v>0</v>
      </c>
      <c r="O10" s="26">
        <f t="shared" si="4"/>
        <v>0</v>
      </c>
      <c r="P10" s="26">
        <f t="shared" si="5"/>
        <v>0</v>
      </c>
      <c r="Q10" s="26">
        <f t="shared" si="6"/>
        <v>0</v>
      </c>
    </row>
    <row r="11" spans="1:18" x14ac:dyDescent="0.25">
      <c r="A11" s="9" t="s">
        <v>1338</v>
      </c>
      <c r="B11" s="10" t="s">
        <v>486</v>
      </c>
      <c r="C11" s="24">
        <f>VLOOKUP($B11,[2]all!$E$6:$AO$502,11,FALSE)</f>
        <v>0</v>
      </c>
      <c r="D11" s="9">
        <f>VLOOKUP($B11,[2]all!$E$6:$AO$502,15,FALSE)</f>
        <v>0</v>
      </c>
      <c r="E11" s="9">
        <f>VLOOKUP($B11,[2]all!$E$6:$AO$502,19,FALSE)</f>
        <v>180</v>
      </c>
      <c r="F11" s="9">
        <f>VLOOKUP($B11,[2]all!$E$6:$AO$502,23,FALSE)</f>
        <v>0</v>
      </c>
      <c r="G11" s="9">
        <f>VLOOKUP($B11,[2]all!$E$6:$AO$502,27,FALSE)</f>
        <v>0</v>
      </c>
      <c r="H11" s="24">
        <f>IF(SUM($C11:$G11)=0,0,VLOOKUP($A11,'2016_headways'!$A:$G,2,FALSE))</f>
        <v>0</v>
      </c>
      <c r="I11" s="9">
        <f>IF(SUM($C11:$G11)=0,0,VLOOKUP($A11,'2016_headways'!$A:$G,3,FALSE))</f>
        <v>0</v>
      </c>
      <c r="J11" s="9">
        <f>IF(SUM($C11:$G11)=0,0,VLOOKUP($A11,'2016_headways'!$A:$G,4,FALSE))</f>
        <v>180</v>
      </c>
      <c r="K11" s="9">
        <f>IF(SUM($C11:$G11)=0,0,VLOOKUP($A11,'2016_headways'!$A:$G,5,FALSE))</f>
        <v>0</v>
      </c>
      <c r="L11" s="9">
        <f>IF(SUM($C11:$G11)=0,0,VLOOKUP($A11,'2016_headways'!$A:$G,6,FALSE))</f>
        <v>0</v>
      </c>
      <c r="M11" s="25">
        <f t="shared" si="2"/>
        <v>0</v>
      </c>
      <c r="N11" s="26">
        <f t="shared" si="3"/>
        <v>0</v>
      </c>
      <c r="O11" s="26">
        <f t="shared" si="4"/>
        <v>0</v>
      </c>
      <c r="P11" s="26">
        <f t="shared" si="5"/>
        <v>0</v>
      </c>
      <c r="Q11" s="26">
        <f t="shared" si="6"/>
        <v>0</v>
      </c>
    </row>
    <row r="12" spans="1:18" x14ac:dyDescent="0.25">
      <c r="A12" s="9" t="s">
        <v>1340</v>
      </c>
      <c r="B12" s="10" t="s">
        <v>486</v>
      </c>
      <c r="C12" s="24">
        <f>VLOOKUP($B12,[2]all!$E$6:$AO$502,11,FALSE)</f>
        <v>0</v>
      </c>
      <c r="D12" s="9">
        <f>VLOOKUP($B12,[2]all!$E$6:$AO$502,15,FALSE)</f>
        <v>0</v>
      </c>
      <c r="E12" s="9">
        <f>VLOOKUP($B12,[2]all!$E$6:$AO$502,19,FALSE)</f>
        <v>180</v>
      </c>
      <c r="F12" s="9">
        <f>VLOOKUP($B12,[2]all!$E$6:$AO$502,23,FALSE)</f>
        <v>0</v>
      </c>
      <c r="G12" s="9">
        <f>VLOOKUP($B12,[2]all!$E$6:$AO$502,27,FALSE)</f>
        <v>0</v>
      </c>
      <c r="H12" s="24">
        <f>IF(SUM($C12:$G12)=0,0,VLOOKUP($A12,'2016_headways'!$A:$G,2,FALSE))</f>
        <v>0</v>
      </c>
      <c r="I12" s="9">
        <f>IF(SUM($C12:$G12)=0,0,VLOOKUP($A12,'2016_headways'!$A:$G,3,FALSE))</f>
        <v>0</v>
      </c>
      <c r="J12" s="9">
        <f>IF(SUM($C12:$G12)=0,0,VLOOKUP($A12,'2016_headways'!$A:$G,4,FALSE))</f>
        <v>180</v>
      </c>
      <c r="K12" s="9">
        <f>IF(SUM($C12:$G12)=0,0,VLOOKUP($A12,'2016_headways'!$A:$G,5,FALSE))</f>
        <v>0</v>
      </c>
      <c r="L12" s="9">
        <f>IF(SUM($C12:$G12)=0,0,VLOOKUP($A12,'2016_headways'!$A:$G,6,FALSE))</f>
        <v>0</v>
      </c>
      <c r="M12" s="25">
        <f t="shared" si="2"/>
        <v>0</v>
      </c>
      <c r="N12" s="26">
        <f t="shared" si="3"/>
        <v>0</v>
      </c>
      <c r="O12" s="26">
        <f t="shared" si="4"/>
        <v>0</v>
      </c>
      <c r="P12" s="26">
        <f t="shared" si="5"/>
        <v>0</v>
      </c>
      <c r="Q12" s="26">
        <f t="shared" si="6"/>
        <v>0</v>
      </c>
    </row>
    <row r="13" spans="1:18" x14ac:dyDescent="0.25">
      <c r="A13" s="9" t="s">
        <v>1341</v>
      </c>
      <c r="B13" s="10" t="s">
        <v>486</v>
      </c>
      <c r="C13" s="24">
        <f>VLOOKUP($B13,[2]all!$E$6:$AO$502,11,FALSE)</f>
        <v>0</v>
      </c>
      <c r="D13" s="9">
        <f>VLOOKUP($B13,[2]all!$E$6:$AO$502,15,FALSE)</f>
        <v>0</v>
      </c>
      <c r="E13" s="9">
        <f>VLOOKUP($B13,[2]all!$E$6:$AO$502,19,FALSE)</f>
        <v>180</v>
      </c>
      <c r="F13" s="9">
        <f>VLOOKUP($B13,[2]all!$E$6:$AO$502,23,FALSE)</f>
        <v>0</v>
      </c>
      <c r="G13" s="9">
        <f>VLOOKUP($B13,[2]all!$E$6:$AO$502,27,FALSE)</f>
        <v>0</v>
      </c>
      <c r="H13" s="24">
        <f>IF(SUM($C13:$G13)=0,0,VLOOKUP($A13,'2016_headways'!$A:$G,2,FALSE))</f>
        <v>0</v>
      </c>
      <c r="I13" s="9">
        <f>IF(SUM($C13:$G13)=0,0,VLOOKUP($A13,'2016_headways'!$A:$G,3,FALSE))</f>
        <v>0</v>
      </c>
      <c r="J13" s="9">
        <f>IF(SUM($C13:$G13)=0,0,VLOOKUP($A13,'2016_headways'!$A:$G,4,FALSE))</f>
        <v>180</v>
      </c>
      <c r="K13" s="9">
        <f>IF(SUM($C13:$G13)=0,0,VLOOKUP($A13,'2016_headways'!$A:$G,5,FALSE))</f>
        <v>0</v>
      </c>
      <c r="L13" s="9">
        <f>IF(SUM($C13:$G13)=0,0,VLOOKUP($A13,'2016_headways'!$A:$G,6,FALSE))</f>
        <v>0</v>
      </c>
      <c r="M13" s="25">
        <f t="shared" si="2"/>
        <v>0</v>
      </c>
      <c r="N13" s="26">
        <f t="shared" si="3"/>
        <v>0</v>
      </c>
      <c r="O13" s="26">
        <f t="shared" si="4"/>
        <v>0</v>
      </c>
      <c r="P13" s="26">
        <f t="shared" si="5"/>
        <v>0</v>
      </c>
      <c r="Q13" s="26">
        <f t="shared" si="6"/>
        <v>0</v>
      </c>
    </row>
    <row r="14" spans="1:18" x14ac:dyDescent="0.25">
      <c r="A14" s="9" t="s">
        <v>1346</v>
      </c>
      <c r="B14" s="10" t="s">
        <v>474</v>
      </c>
      <c r="C14" s="24">
        <f>VLOOKUP($B14,[2]all!$E$6:$AO$502,11,FALSE)</f>
        <v>0</v>
      </c>
      <c r="D14" s="9">
        <f>VLOOKUP($B14,[2]all!$E$6:$AO$502,15,FALSE)</f>
        <v>0</v>
      </c>
      <c r="E14" s="9">
        <f>VLOOKUP($B14,[2]all!$E$6:$AO$502,19,FALSE)</f>
        <v>180</v>
      </c>
      <c r="F14" s="9">
        <f>VLOOKUP($B14,[2]all!$E$6:$AO$502,23,FALSE)</f>
        <v>0</v>
      </c>
      <c r="G14" s="9">
        <f>VLOOKUP($B14,[2]all!$E$6:$AO$502,27,FALSE)</f>
        <v>0</v>
      </c>
      <c r="H14" s="24">
        <f>IF(SUM($C14:$G14)=0,0,VLOOKUP($A14,'2016_headways'!$A:$G,2,FALSE))</f>
        <v>0</v>
      </c>
      <c r="I14" s="9">
        <f>IF(SUM($C14:$G14)=0,0,VLOOKUP($A14,'2016_headways'!$A:$G,3,FALSE))</f>
        <v>0</v>
      </c>
      <c r="J14" s="9">
        <f>IF(SUM($C14:$G14)=0,0,VLOOKUP($A14,'2016_headways'!$A:$G,4,FALSE))</f>
        <v>180</v>
      </c>
      <c r="K14" s="9">
        <f>IF(SUM($C14:$G14)=0,0,VLOOKUP($A14,'2016_headways'!$A:$G,5,FALSE))</f>
        <v>0</v>
      </c>
      <c r="L14" s="9">
        <f>IF(SUM($C14:$G14)=0,0,VLOOKUP($A14,'2016_headways'!$A:$G,6,FALSE))</f>
        <v>0</v>
      </c>
      <c r="M14" s="25">
        <f t="shared" si="2"/>
        <v>0</v>
      </c>
      <c r="N14" s="26">
        <f t="shared" si="3"/>
        <v>0</v>
      </c>
      <c r="O14" s="26">
        <f t="shared" si="4"/>
        <v>0</v>
      </c>
      <c r="P14" s="26">
        <f t="shared" si="5"/>
        <v>0</v>
      </c>
      <c r="Q14" s="26">
        <f t="shared" si="6"/>
        <v>0</v>
      </c>
    </row>
    <row r="15" spans="1:18" x14ac:dyDescent="0.25">
      <c r="A15" s="9" t="s">
        <v>1285</v>
      </c>
      <c r="B15" s="10" t="s">
        <v>483</v>
      </c>
      <c r="C15" s="24">
        <f>VLOOKUP($B15,[2]all!$E$6:$AO$502,11,FALSE)</f>
        <v>180</v>
      </c>
      <c r="D15" s="9">
        <f>VLOOKUP($B15,[2]all!$E$6:$AO$502,15,FALSE)</f>
        <v>0</v>
      </c>
      <c r="E15" s="9">
        <f>VLOOKUP($B15,[2]all!$E$6:$AO$502,19,FALSE)</f>
        <v>0</v>
      </c>
      <c r="F15" s="9">
        <f>VLOOKUP($B15,[2]all!$E$6:$AO$502,23,FALSE)</f>
        <v>0</v>
      </c>
      <c r="G15" s="9">
        <f>VLOOKUP($B15,[2]all!$E$6:$AO$502,27,FALSE)</f>
        <v>0</v>
      </c>
      <c r="H15" s="24">
        <f>IF(SUM($C15:$G15)=0,0,VLOOKUP($A15,'2016_headways'!$A:$G,2,FALSE))</f>
        <v>240</v>
      </c>
      <c r="I15" s="9">
        <f>IF(SUM($C15:$G15)=0,0,VLOOKUP($A15,'2016_headways'!$A:$G,3,FALSE))</f>
        <v>0</v>
      </c>
      <c r="J15" s="9">
        <f>IF(SUM($C15:$G15)=0,0,VLOOKUP($A15,'2016_headways'!$A:$G,4,FALSE))</f>
        <v>0</v>
      </c>
      <c r="K15" s="9">
        <f>IF(SUM($C15:$G15)=0,0,VLOOKUP($A15,'2016_headways'!$A:$G,5,FALSE))</f>
        <v>0</v>
      </c>
      <c r="L15" s="9">
        <f>IF(SUM($C15:$G15)=0,0,VLOOKUP($A15,'2016_headways'!$A:$G,6,FALSE))</f>
        <v>0</v>
      </c>
      <c r="M15" s="25">
        <f t="shared" si="2"/>
        <v>0.33333333333333331</v>
      </c>
      <c r="N15" s="26">
        <f t="shared" si="3"/>
        <v>0</v>
      </c>
      <c r="O15" s="26">
        <f t="shared" si="4"/>
        <v>0</v>
      </c>
      <c r="P15" s="26">
        <f t="shared" si="5"/>
        <v>0</v>
      </c>
      <c r="Q15" s="26">
        <f t="shared" si="6"/>
        <v>0</v>
      </c>
    </row>
    <row r="16" spans="1:18" x14ac:dyDescent="0.25">
      <c r="A16" s="9" t="s">
        <v>1286</v>
      </c>
      <c r="B16" s="10" t="s">
        <v>485</v>
      </c>
      <c r="C16" s="24">
        <f>VLOOKUP($B16,[2]all!$E$6:$AO$502,11,FALSE)</f>
        <v>180</v>
      </c>
      <c r="D16" s="9">
        <f>VLOOKUP($B16,[2]all!$E$6:$AO$502,15,FALSE)</f>
        <v>0</v>
      </c>
      <c r="E16" s="9">
        <f>VLOOKUP($B16,[2]all!$E$6:$AO$502,19,FALSE)</f>
        <v>0</v>
      </c>
      <c r="F16" s="9">
        <f>VLOOKUP($B16,[2]all!$E$6:$AO$502,23,FALSE)</f>
        <v>0</v>
      </c>
      <c r="G16" s="9">
        <f>VLOOKUP($B16,[2]all!$E$6:$AO$502,27,FALSE)</f>
        <v>0</v>
      </c>
      <c r="H16" s="24">
        <f>IF(SUM($C16:$G16)=0,0,VLOOKUP($A16,'2016_headways'!$A:$G,2,FALSE))</f>
        <v>240</v>
      </c>
      <c r="I16" s="9">
        <f>IF(SUM($C16:$G16)=0,0,VLOOKUP($A16,'2016_headways'!$A:$G,3,FALSE))</f>
        <v>0</v>
      </c>
      <c r="J16" s="9">
        <f>IF(SUM($C16:$G16)=0,0,VLOOKUP($A16,'2016_headways'!$A:$G,4,FALSE))</f>
        <v>0</v>
      </c>
      <c r="K16" s="9">
        <f>IF(SUM($C16:$G16)=0,0,VLOOKUP($A16,'2016_headways'!$A:$G,5,FALSE))</f>
        <v>0</v>
      </c>
      <c r="L16" s="9">
        <f>IF(SUM($C16:$G16)=0,0,VLOOKUP($A16,'2016_headways'!$A:$G,6,FALSE))</f>
        <v>0</v>
      </c>
      <c r="M16" s="25">
        <f t="shared" si="2"/>
        <v>0.33333333333333331</v>
      </c>
      <c r="N16" s="26">
        <f t="shared" si="3"/>
        <v>0</v>
      </c>
      <c r="O16" s="26">
        <f t="shared" si="4"/>
        <v>0</v>
      </c>
      <c r="P16" s="26">
        <f t="shared" si="5"/>
        <v>0</v>
      </c>
      <c r="Q16" s="26">
        <f t="shared" si="6"/>
        <v>0</v>
      </c>
    </row>
    <row r="17" spans="1:18" x14ac:dyDescent="0.25">
      <c r="A17" s="9" t="s">
        <v>1288</v>
      </c>
      <c r="B17" s="10" t="s">
        <v>485</v>
      </c>
      <c r="C17" s="24">
        <f>VLOOKUP($B17,[2]all!$E$6:$AO$502,11,FALSE)</f>
        <v>180</v>
      </c>
      <c r="D17" s="9">
        <f>VLOOKUP($B17,[2]all!$E$6:$AO$502,15,FALSE)</f>
        <v>0</v>
      </c>
      <c r="E17" s="9">
        <f>VLOOKUP($B17,[2]all!$E$6:$AO$502,19,FALSE)</f>
        <v>0</v>
      </c>
      <c r="F17" s="9">
        <f>VLOOKUP($B17,[2]all!$E$6:$AO$502,23,FALSE)</f>
        <v>0</v>
      </c>
      <c r="G17" s="9">
        <f>VLOOKUP($B17,[2]all!$E$6:$AO$502,27,FALSE)</f>
        <v>0</v>
      </c>
      <c r="H17" s="24">
        <f>IF(SUM($C17:$G17)=0,0,VLOOKUP($A17,'2016_headways'!$A:$G,2,FALSE))</f>
        <v>240</v>
      </c>
      <c r="I17" s="9">
        <f>IF(SUM($C17:$G17)=0,0,VLOOKUP($A17,'2016_headways'!$A:$G,3,FALSE))</f>
        <v>0</v>
      </c>
      <c r="J17" s="9">
        <f>IF(SUM($C17:$G17)=0,0,VLOOKUP($A17,'2016_headways'!$A:$G,4,FALSE))</f>
        <v>0</v>
      </c>
      <c r="K17" s="9">
        <f>IF(SUM($C17:$G17)=0,0,VLOOKUP($A17,'2016_headways'!$A:$G,5,FALSE))</f>
        <v>0</v>
      </c>
      <c r="L17" s="9">
        <f>IF(SUM($C17:$G17)=0,0,VLOOKUP($A17,'2016_headways'!$A:$G,6,FALSE))</f>
        <v>0</v>
      </c>
      <c r="M17" s="25">
        <f t="shared" si="2"/>
        <v>0.33333333333333331</v>
      </c>
      <c r="N17" s="26">
        <f t="shared" si="3"/>
        <v>0</v>
      </c>
      <c r="O17" s="26">
        <f t="shared" si="4"/>
        <v>0</v>
      </c>
      <c r="P17" s="26">
        <f t="shared" si="5"/>
        <v>0</v>
      </c>
      <c r="Q17" s="26">
        <f t="shared" si="6"/>
        <v>0</v>
      </c>
    </row>
    <row r="18" spans="1:18" x14ac:dyDescent="0.25">
      <c r="A18" s="9" t="s">
        <v>1289</v>
      </c>
      <c r="B18" s="10" t="s">
        <v>485</v>
      </c>
      <c r="C18" s="24">
        <f>VLOOKUP($B18,[2]all!$E$6:$AO$502,11,FALSE)</f>
        <v>180</v>
      </c>
      <c r="D18" s="9">
        <f>VLOOKUP($B18,[2]all!$E$6:$AO$502,15,FALSE)</f>
        <v>0</v>
      </c>
      <c r="E18" s="9">
        <f>VLOOKUP($B18,[2]all!$E$6:$AO$502,19,FALSE)</f>
        <v>0</v>
      </c>
      <c r="F18" s="9">
        <f>VLOOKUP($B18,[2]all!$E$6:$AO$502,23,FALSE)</f>
        <v>0</v>
      </c>
      <c r="G18" s="9">
        <f>VLOOKUP($B18,[2]all!$E$6:$AO$502,27,FALSE)</f>
        <v>0</v>
      </c>
      <c r="H18" s="24">
        <f>IF(SUM($C18:$G18)=0,0,VLOOKUP($A18,'2016_headways'!$A:$G,2,FALSE))</f>
        <v>240</v>
      </c>
      <c r="I18" s="9">
        <f>IF(SUM($C18:$G18)=0,0,VLOOKUP($A18,'2016_headways'!$A:$G,3,FALSE))</f>
        <v>0</v>
      </c>
      <c r="J18" s="9">
        <f>IF(SUM($C18:$G18)=0,0,VLOOKUP($A18,'2016_headways'!$A:$G,4,FALSE))</f>
        <v>0</v>
      </c>
      <c r="K18" s="9">
        <f>IF(SUM($C18:$G18)=0,0,VLOOKUP($A18,'2016_headways'!$A:$G,5,FALSE))</f>
        <v>0</v>
      </c>
      <c r="L18" s="9">
        <f>IF(SUM($C18:$G18)=0,0,VLOOKUP($A18,'2016_headways'!$A:$G,6,FALSE))</f>
        <v>0</v>
      </c>
      <c r="M18" s="25">
        <f t="shared" si="2"/>
        <v>0.33333333333333331</v>
      </c>
      <c r="N18" s="26">
        <f t="shared" si="3"/>
        <v>0</v>
      </c>
      <c r="O18" s="26">
        <f t="shared" si="4"/>
        <v>0</v>
      </c>
      <c r="P18" s="26">
        <f t="shared" si="5"/>
        <v>0</v>
      </c>
      <c r="Q18" s="26">
        <f t="shared" si="6"/>
        <v>0</v>
      </c>
    </row>
    <row r="19" spans="1:18" x14ac:dyDescent="0.25">
      <c r="A19" s="9" t="s">
        <v>1349</v>
      </c>
      <c r="B19" s="10" t="s">
        <v>479</v>
      </c>
      <c r="C19" s="24">
        <f>VLOOKUP($B19,[2]all!$E$6:$AO$502,11,FALSE)</f>
        <v>90</v>
      </c>
      <c r="D19" s="9">
        <f>VLOOKUP($B19,[2]all!$E$6:$AO$502,15,FALSE)</f>
        <v>0</v>
      </c>
      <c r="E19" s="9">
        <f>VLOOKUP($B19,[2]all!$E$6:$AO$502,19,FALSE)</f>
        <v>0</v>
      </c>
      <c r="F19" s="9">
        <f>VLOOKUP($B19,[2]all!$E$6:$AO$502,23,FALSE)</f>
        <v>0</v>
      </c>
      <c r="G19" s="9">
        <f>VLOOKUP($B19,[2]all!$E$6:$AO$502,27,FALSE)</f>
        <v>0</v>
      </c>
      <c r="H19" s="24">
        <f>IF(SUM($C19:$G19)=0,0,VLOOKUP($A19,'2016_headways'!$A:$G,2,FALSE))</f>
        <v>240</v>
      </c>
      <c r="I19" s="9">
        <f>IF(SUM($C19:$G19)=0,0,VLOOKUP($A19,'2016_headways'!$A:$G,3,FALSE))</f>
        <v>0</v>
      </c>
      <c r="J19" s="9">
        <f>IF(SUM($C19:$G19)=0,0,VLOOKUP($A19,'2016_headways'!$A:$G,4,FALSE))</f>
        <v>0</v>
      </c>
      <c r="K19" s="9">
        <f>IF(SUM($C19:$G19)=0,0,VLOOKUP($A19,'2016_headways'!$A:$G,5,FALSE))</f>
        <v>0</v>
      </c>
      <c r="L19" s="9">
        <f>IF(SUM($C19:$G19)=0,0,VLOOKUP($A19,'2016_headways'!$A:$G,6,FALSE))</f>
        <v>0</v>
      </c>
      <c r="M19" s="25">
        <f t="shared" si="2"/>
        <v>1.6666666666666667</v>
      </c>
      <c r="N19" s="26">
        <f t="shared" si="3"/>
        <v>0</v>
      </c>
      <c r="O19" s="26">
        <f t="shared" si="4"/>
        <v>0</v>
      </c>
      <c r="P19" s="26">
        <f t="shared" si="5"/>
        <v>0</v>
      </c>
      <c r="Q19" s="26">
        <f t="shared" si="6"/>
        <v>0</v>
      </c>
    </row>
    <row r="20" spans="1:18" x14ac:dyDescent="0.25">
      <c r="A20" t="s">
        <v>864</v>
      </c>
      <c r="B20" s="8" t="s">
        <v>411</v>
      </c>
      <c r="C20" s="18">
        <f>VLOOKUP($B20,[2]all!$E$6:$AO$502,11,FALSE)</f>
        <v>80</v>
      </c>
      <c r="D20">
        <f>VLOOKUP($B20,[2]all!$E$6:$AO$502,15,FALSE)</f>
        <v>0</v>
      </c>
      <c r="E20">
        <f>VLOOKUP($B20,[2]all!$E$6:$AO$502,19,FALSE)</f>
        <v>90</v>
      </c>
      <c r="F20">
        <f>VLOOKUP($B20,[2]all!$E$6:$AO$502,23,FALSE)</f>
        <v>0</v>
      </c>
      <c r="G20">
        <f>VLOOKUP($B20,[2]all!$E$6:$AO$502,27,FALSE)</f>
        <v>0</v>
      </c>
      <c r="H20" s="18">
        <f>IF(SUM($C20:$G20)=0,0,VLOOKUP($A20,'2016_headways'!$A:$G,2,FALSE))</f>
        <v>80</v>
      </c>
      <c r="I20">
        <f>IF(SUM($C20:$G20)=0,0,VLOOKUP($A20,'2016_headways'!$A:$G,3,FALSE))</f>
        <v>0</v>
      </c>
      <c r="J20">
        <f>IF(SUM($C20:$G20)=0,0,VLOOKUP($A20,'2016_headways'!$A:$G,4,FALSE))</f>
        <v>0</v>
      </c>
      <c r="K20">
        <f>IF(SUM($C20:$G20)=0,0,VLOOKUP($A20,'2016_headways'!$A:$G,5,FALSE))</f>
        <v>0</v>
      </c>
      <c r="L20">
        <f>IF(SUM($C20:$G20)=0,0,VLOOKUP($A20,'2016_headways'!$A:$G,6,FALSE))</f>
        <v>0</v>
      </c>
      <c r="M20" s="19">
        <f t="shared" si="2"/>
        <v>0</v>
      </c>
      <c r="N20" s="20">
        <f t="shared" si="3"/>
        <v>0</v>
      </c>
      <c r="O20" s="20">
        <f t="shared" si="4"/>
        <v>-1</v>
      </c>
      <c r="P20" s="20">
        <f t="shared" si="5"/>
        <v>0</v>
      </c>
      <c r="Q20" s="20">
        <f t="shared" si="6"/>
        <v>0</v>
      </c>
    </row>
    <row r="21" spans="1:18" x14ac:dyDescent="0.25">
      <c r="A21" t="s">
        <v>865</v>
      </c>
      <c r="B21" s="8" t="s">
        <v>411</v>
      </c>
      <c r="C21" s="18">
        <f>VLOOKUP($B21,[2]all!$E$6:$AO$502,11,FALSE)</f>
        <v>80</v>
      </c>
      <c r="D21">
        <f>VLOOKUP($B21,[2]all!$E$6:$AO$502,15,FALSE)</f>
        <v>0</v>
      </c>
      <c r="E21">
        <f>VLOOKUP($B21,[2]all!$E$6:$AO$502,19,FALSE)</f>
        <v>90</v>
      </c>
      <c r="F21">
        <f>VLOOKUP($B21,[2]all!$E$6:$AO$502,23,FALSE)</f>
        <v>0</v>
      </c>
      <c r="G21">
        <f>VLOOKUP($B21,[2]all!$E$6:$AO$502,27,FALSE)</f>
        <v>0</v>
      </c>
      <c r="H21" s="18">
        <f>IF(SUM($C21:$G21)=0,0,VLOOKUP($A21,'2016_headways'!$A:$G,2,FALSE))</f>
        <v>0</v>
      </c>
      <c r="I21">
        <f>IF(SUM($C21:$G21)=0,0,VLOOKUP($A21,'2016_headways'!$A:$G,3,FALSE))</f>
        <v>0</v>
      </c>
      <c r="J21">
        <f>IF(SUM($C21:$G21)=0,0,VLOOKUP($A21,'2016_headways'!$A:$G,4,FALSE))</f>
        <v>90</v>
      </c>
      <c r="K21">
        <f>IF(SUM($C21:$G21)=0,0,VLOOKUP($A21,'2016_headways'!$A:$G,5,FALSE))</f>
        <v>0</v>
      </c>
      <c r="L21">
        <f>IF(SUM($C21:$G21)=0,0,VLOOKUP($A21,'2016_headways'!$A:$G,6,FALSE))</f>
        <v>0</v>
      </c>
      <c r="M21" s="19">
        <f t="shared" si="2"/>
        <v>-1</v>
      </c>
      <c r="N21" s="20">
        <f t="shared" si="3"/>
        <v>0</v>
      </c>
      <c r="O21" s="20">
        <f t="shared" si="4"/>
        <v>0</v>
      </c>
      <c r="P21" s="20">
        <f t="shared" si="5"/>
        <v>0</v>
      </c>
      <c r="Q21" s="20">
        <f t="shared" si="6"/>
        <v>0</v>
      </c>
    </row>
    <row r="22" spans="1:18" x14ac:dyDescent="0.25">
      <c r="A22" t="s">
        <v>868</v>
      </c>
      <c r="B22" s="8" t="s">
        <v>264</v>
      </c>
      <c r="C22" s="18">
        <f>VLOOKUP($B22,[2]all!$E$6:$AO$502,11,FALSE)</f>
        <v>60</v>
      </c>
      <c r="D22">
        <f>VLOOKUP($B22,[2]all!$E$6:$AO$502,15,FALSE)</f>
        <v>120</v>
      </c>
      <c r="E22">
        <f>VLOOKUP($B22,[2]all!$E$6:$AO$502,19,FALSE)</f>
        <v>60</v>
      </c>
      <c r="F22">
        <f>VLOOKUP($B22,[2]all!$E$6:$AO$502,23,FALSE)</f>
        <v>0</v>
      </c>
      <c r="G22">
        <f>VLOOKUP($B22,[2]all!$E$6:$AO$502,27,FALSE)</f>
        <v>0</v>
      </c>
      <c r="H22" s="18">
        <f>IF(SUM($C22:$G22)=0,0,VLOOKUP($A22,'2016_headways'!$A:$G,2,FALSE))</f>
        <v>80</v>
      </c>
      <c r="I22">
        <f>IF(SUM($C22:$G22)=0,0,VLOOKUP($A22,'2016_headways'!$A:$G,3,FALSE))</f>
        <v>120</v>
      </c>
      <c r="J22">
        <f>IF(SUM($C22:$G22)=0,0,VLOOKUP($A22,'2016_headways'!$A:$G,4,FALSE))</f>
        <v>60</v>
      </c>
      <c r="K22">
        <f>IF(SUM($C22:$G22)=0,0,VLOOKUP($A22,'2016_headways'!$A:$G,5,FALSE))</f>
        <v>120</v>
      </c>
      <c r="L22">
        <f>IF(SUM($C22:$G22)=0,0,VLOOKUP($A22,'2016_headways'!$A:$G,6,FALSE))</f>
        <v>0</v>
      </c>
      <c r="M22" s="19">
        <f t="shared" si="2"/>
        <v>0.33333333333333331</v>
      </c>
      <c r="N22" s="20">
        <f t="shared" si="3"/>
        <v>0</v>
      </c>
      <c r="O22" s="20">
        <f t="shared" si="4"/>
        <v>0</v>
      </c>
      <c r="P22" s="20">
        <f t="shared" si="5"/>
        <v>0</v>
      </c>
      <c r="Q22" s="20">
        <f t="shared" si="6"/>
        <v>0</v>
      </c>
    </row>
    <row r="23" spans="1:18" x14ac:dyDescent="0.25">
      <c r="A23" t="s">
        <v>869</v>
      </c>
      <c r="B23" s="8" t="s">
        <v>264</v>
      </c>
      <c r="C23" s="18">
        <f>VLOOKUP($B23,[2]all!$E$6:$AO$502,11,FALSE)</f>
        <v>60</v>
      </c>
      <c r="D23">
        <f>VLOOKUP($B23,[2]all!$E$6:$AO$502,15,FALSE)</f>
        <v>120</v>
      </c>
      <c r="E23">
        <f>VLOOKUP($B23,[2]all!$E$6:$AO$502,19,FALSE)</f>
        <v>60</v>
      </c>
      <c r="F23">
        <f>VLOOKUP($B23,[2]all!$E$6:$AO$502,23,FALSE)</f>
        <v>0</v>
      </c>
      <c r="G23">
        <f>VLOOKUP($B23,[2]all!$E$6:$AO$502,27,FALSE)</f>
        <v>0</v>
      </c>
      <c r="H23" s="18">
        <f>IF(SUM($C23:$G23)=0,0,VLOOKUP($A23,'2016_headways'!$A:$G,2,FALSE))</f>
        <v>60</v>
      </c>
      <c r="I23">
        <f>IF(SUM($C23:$G23)=0,0,VLOOKUP($A23,'2016_headways'!$A:$G,3,FALSE))</f>
        <v>120</v>
      </c>
      <c r="J23">
        <f>IF(SUM($C23:$G23)=0,0,VLOOKUP($A23,'2016_headways'!$A:$G,4,FALSE))</f>
        <v>60</v>
      </c>
      <c r="K23">
        <f>IF(SUM($C23:$G23)=0,0,VLOOKUP($A23,'2016_headways'!$A:$G,5,FALSE))</f>
        <v>0</v>
      </c>
      <c r="L23">
        <f>IF(SUM($C23:$G23)=0,0,VLOOKUP($A23,'2016_headways'!$A:$G,6,FALSE))</f>
        <v>0</v>
      </c>
      <c r="M23" s="19">
        <f t="shared" si="2"/>
        <v>0</v>
      </c>
      <c r="N23" s="20">
        <f t="shared" si="3"/>
        <v>0</v>
      </c>
      <c r="O23" s="20">
        <f t="shared" si="4"/>
        <v>0</v>
      </c>
      <c r="P23" s="20">
        <f t="shared" si="5"/>
        <v>0</v>
      </c>
      <c r="Q23" s="20">
        <f t="shared" si="6"/>
        <v>0</v>
      </c>
    </row>
    <row r="24" spans="1:18" x14ac:dyDescent="0.25">
      <c r="A24" t="s">
        <v>870</v>
      </c>
      <c r="B24" s="8" t="s">
        <v>265</v>
      </c>
      <c r="C24" s="18">
        <f>VLOOKUP($B24,[2]all!$E$6:$AO$502,11,FALSE)</f>
        <v>34</v>
      </c>
      <c r="D24">
        <f>VLOOKUP($B24,[2]all!$E$6:$AO$502,15,FALSE)</f>
        <v>28</v>
      </c>
      <c r="E24">
        <f>VLOOKUP($B24,[2]all!$E$6:$AO$502,19,FALSE)</f>
        <v>36</v>
      </c>
      <c r="F24">
        <f>VLOOKUP($B24,[2]all!$E$6:$AO$502,23,FALSE)</f>
        <v>90</v>
      </c>
      <c r="G24">
        <f>VLOOKUP($B24,[2]all!$E$6:$AO$502,27,FALSE)</f>
        <v>120</v>
      </c>
      <c r="H24" s="18">
        <f>IF(SUM($C24:$G24)=0,0,VLOOKUP($A24,'2016_headways'!$A:$G,2,FALSE))</f>
        <v>21.818181818181799</v>
      </c>
      <c r="I24">
        <f>IF(SUM($C24:$G24)=0,0,VLOOKUP($A24,'2016_headways'!$A:$G,3,FALSE))</f>
        <v>30</v>
      </c>
      <c r="J24">
        <f>IF(SUM($C24:$G24)=0,0,VLOOKUP($A24,'2016_headways'!$A:$G,4,FALSE))</f>
        <v>22.5</v>
      </c>
      <c r="K24">
        <f>IF(SUM($C24:$G24)=0,0,VLOOKUP($A24,'2016_headways'!$A:$G,5,FALSE))</f>
        <v>30</v>
      </c>
      <c r="L24">
        <f>IF(SUM($C24:$G24)=0,0,VLOOKUP($A24,'2016_headways'!$A:$G,6,FALSE))</f>
        <v>45</v>
      </c>
      <c r="M24" s="19">
        <f t="shared" si="2"/>
        <v>-0.35828877005347648</v>
      </c>
      <c r="N24" s="20">
        <f t="shared" si="3"/>
        <v>7.1428571428571425E-2</v>
      </c>
      <c r="O24" s="20">
        <f t="shared" si="4"/>
        <v>-0.375</v>
      </c>
      <c r="P24" s="20">
        <f t="shared" si="5"/>
        <v>-0.66666666666666663</v>
      </c>
      <c r="Q24" s="20">
        <f t="shared" si="6"/>
        <v>-0.625</v>
      </c>
    </row>
    <row r="25" spans="1:18" x14ac:dyDescent="0.25">
      <c r="A25" t="s">
        <v>871</v>
      </c>
      <c r="B25" s="8" t="s">
        <v>265</v>
      </c>
      <c r="C25" s="18">
        <f>VLOOKUP($B25,[2]all!$E$6:$AO$502,11,FALSE)</f>
        <v>34</v>
      </c>
      <c r="D25">
        <f>VLOOKUP($B25,[2]all!$E$6:$AO$502,15,FALSE)</f>
        <v>28</v>
      </c>
      <c r="E25">
        <f>VLOOKUP($B25,[2]all!$E$6:$AO$502,19,FALSE)</f>
        <v>36</v>
      </c>
      <c r="F25">
        <f>VLOOKUP($B25,[2]all!$E$6:$AO$502,23,FALSE)</f>
        <v>90</v>
      </c>
      <c r="G25">
        <f>VLOOKUP($B25,[2]all!$E$6:$AO$502,27,FALSE)</f>
        <v>120</v>
      </c>
      <c r="H25" s="18">
        <f>IF(SUM($C25:$G25)=0,0,VLOOKUP($A25,'2016_headways'!$A:$G,2,FALSE))</f>
        <v>26.6666666666666</v>
      </c>
      <c r="I25">
        <f>IF(SUM($C25:$G25)=0,0,VLOOKUP($A25,'2016_headways'!$A:$G,3,FALSE))</f>
        <v>30</v>
      </c>
      <c r="J25">
        <f>IF(SUM($C25:$G25)=0,0,VLOOKUP($A25,'2016_headways'!$A:$G,4,FALSE))</f>
        <v>20</v>
      </c>
      <c r="K25">
        <f>IF(SUM($C25:$G25)=0,0,VLOOKUP($A25,'2016_headways'!$A:$G,5,FALSE))</f>
        <v>30</v>
      </c>
      <c r="L25">
        <f>IF(SUM($C25:$G25)=0,0,VLOOKUP($A25,'2016_headways'!$A:$G,6,FALSE))</f>
        <v>36</v>
      </c>
      <c r="M25" s="19">
        <f t="shared" si="2"/>
        <v>-0.21568627450980588</v>
      </c>
      <c r="N25" s="20">
        <f t="shared" si="3"/>
        <v>7.1428571428571425E-2</v>
      </c>
      <c r="O25" s="20">
        <f t="shared" si="4"/>
        <v>-0.44444444444444442</v>
      </c>
      <c r="P25" s="20">
        <f t="shared" si="5"/>
        <v>-0.66666666666666663</v>
      </c>
      <c r="Q25" s="20">
        <f t="shared" si="6"/>
        <v>-0.7</v>
      </c>
    </row>
    <row r="26" spans="1:18" s="14" customFormat="1" x14ac:dyDescent="0.25">
      <c r="A26" s="14" t="s">
        <v>872</v>
      </c>
      <c r="B26" s="32" t="s">
        <v>266</v>
      </c>
      <c r="C26" s="58">
        <f>VLOOKUP($B26,[2]all!$E$6:$AO$502,11,FALSE)</f>
        <v>60</v>
      </c>
      <c r="D26" s="14">
        <f>VLOOKUP($B26,[2]all!$E$6:$AO$502,15,FALSE)</f>
        <v>45</v>
      </c>
      <c r="E26" s="14">
        <f>VLOOKUP($B26,[2]all!$E$6:$AO$502,19,FALSE)</f>
        <v>36</v>
      </c>
      <c r="F26" s="14">
        <f>VLOOKUP($B26,[2]all!$E$6:$AO$502,23,FALSE)</f>
        <v>120</v>
      </c>
      <c r="G26" s="14">
        <f>VLOOKUP($B26,[2]all!$E$6:$AO$502,27,FALSE)</f>
        <v>120</v>
      </c>
      <c r="H26" s="58">
        <f>IF(SUM($C26:$G26)=0,0,VLOOKUP($A26,'2016_headways'!$A:$G,2,FALSE))</f>
        <v>120</v>
      </c>
      <c r="I26" s="14">
        <f>IF(SUM($C26:$G26)=0,0,VLOOKUP($A26,'2016_headways'!$A:$G,3,FALSE))</f>
        <v>51.428571428571402</v>
      </c>
      <c r="J26" s="14">
        <f>IF(SUM($C26:$G26)=0,0,VLOOKUP($A26,'2016_headways'!$A:$G,4,FALSE))</f>
        <v>30</v>
      </c>
      <c r="K26" s="14">
        <f>IF(SUM($C26:$G26)=0,0,VLOOKUP($A26,'2016_headways'!$A:$G,5,FALSE))</f>
        <v>120</v>
      </c>
      <c r="L26" s="14">
        <f>IF(SUM($C26:$G26)=0,0,VLOOKUP($A26,'2016_headways'!$A:$G,6,FALSE))</f>
        <v>0</v>
      </c>
      <c r="M26" s="59">
        <f t="shared" si="2"/>
        <v>1</v>
      </c>
      <c r="N26" s="60">
        <f t="shared" si="3"/>
        <v>0.14285714285714227</v>
      </c>
      <c r="O26" s="60">
        <f t="shared" si="4"/>
        <v>-0.16666666666666666</v>
      </c>
      <c r="P26" s="60">
        <f t="shared" si="5"/>
        <v>0</v>
      </c>
      <c r="Q26" s="60">
        <f t="shared" si="6"/>
        <v>-1</v>
      </c>
      <c r="R26" s="61"/>
    </row>
    <row r="27" spans="1:18" x14ac:dyDescent="0.25">
      <c r="A27" t="s">
        <v>873</v>
      </c>
      <c r="B27" s="8" t="s">
        <v>266</v>
      </c>
      <c r="C27" s="18">
        <f>VLOOKUP($B27,[2]all!$E$6:$AO$502,11,FALSE)</f>
        <v>60</v>
      </c>
      <c r="D27">
        <f>VLOOKUP($B27,[2]all!$E$6:$AO$502,15,FALSE)</f>
        <v>45</v>
      </c>
      <c r="E27">
        <f>VLOOKUP($B27,[2]all!$E$6:$AO$502,19,FALSE)</f>
        <v>36</v>
      </c>
      <c r="F27">
        <f>VLOOKUP($B27,[2]all!$E$6:$AO$502,23,FALSE)</f>
        <v>120</v>
      </c>
      <c r="G27">
        <f>VLOOKUP($B27,[2]all!$E$6:$AO$502,27,FALSE)</f>
        <v>120</v>
      </c>
      <c r="H27" s="18">
        <f>IF(SUM($C27:$G27)=0,0,VLOOKUP($A27,'2016_headways'!$A:$G,2,FALSE))</f>
        <v>60</v>
      </c>
      <c r="I27">
        <f>IF(SUM($C27:$G27)=0,0,VLOOKUP($A27,'2016_headways'!$A:$G,3,FALSE))</f>
        <v>60</v>
      </c>
      <c r="J27">
        <f>IF(SUM($C27:$G27)=0,0,VLOOKUP($A27,'2016_headways'!$A:$G,4,FALSE))</f>
        <v>30</v>
      </c>
      <c r="K27">
        <f>IF(SUM($C27:$G27)=0,0,VLOOKUP($A27,'2016_headways'!$A:$G,5,FALSE))</f>
        <v>120</v>
      </c>
      <c r="L27">
        <f>IF(SUM($C27:$G27)=0,0,VLOOKUP($A27,'2016_headways'!$A:$G,6,FALSE))</f>
        <v>0</v>
      </c>
      <c r="M27" s="19">
        <f t="shared" si="2"/>
        <v>0</v>
      </c>
      <c r="N27" s="20">
        <f t="shared" si="3"/>
        <v>0.33333333333333331</v>
      </c>
      <c r="O27" s="20">
        <f t="shared" si="4"/>
        <v>-0.16666666666666666</v>
      </c>
      <c r="P27" s="20">
        <f t="shared" si="5"/>
        <v>0</v>
      </c>
      <c r="Q27" s="20">
        <f t="shared" si="6"/>
        <v>-1</v>
      </c>
    </row>
    <row r="28" spans="1:18" x14ac:dyDescent="0.25">
      <c r="A28" t="s">
        <v>874</v>
      </c>
      <c r="B28" s="8" t="s">
        <v>268</v>
      </c>
      <c r="C28" s="18">
        <f>VLOOKUP($B28,[2]all!$E$6:$AO$502,11,FALSE)</f>
        <v>60</v>
      </c>
      <c r="D28">
        <f>VLOOKUP($B28,[2]all!$E$6:$AO$502,15,FALSE)</f>
        <v>60</v>
      </c>
      <c r="E28">
        <f>VLOOKUP($B28,[2]all!$E$6:$AO$502,19,FALSE)</f>
        <v>60</v>
      </c>
      <c r="F28">
        <f>VLOOKUP($B28,[2]all!$E$6:$AO$502,23,FALSE)</f>
        <v>120</v>
      </c>
      <c r="G28">
        <f>VLOOKUP($B28,[2]all!$E$6:$AO$502,27,FALSE)</f>
        <v>120</v>
      </c>
      <c r="H28" s="18">
        <f>IF(SUM($C28:$G28)=0,0,VLOOKUP($A28,'2016_headways'!$A:$G,2,FALSE))</f>
        <v>80</v>
      </c>
      <c r="I28">
        <f>IF(SUM($C28:$G28)=0,0,VLOOKUP($A28,'2016_headways'!$A:$G,3,FALSE))</f>
        <v>72</v>
      </c>
      <c r="J28">
        <f>IF(SUM($C28:$G28)=0,0,VLOOKUP($A28,'2016_headways'!$A:$G,4,FALSE))</f>
        <v>90</v>
      </c>
      <c r="K28">
        <f>IF(SUM($C28:$G28)=0,0,VLOOKUP($A28,'2016_headways'!$A:$G,5,FALSE))</f>
        <v>60</v>
      </c>
      <c r="L28">
        <f>IF(SUM($C28:$G28)=0,0,VLOOKUP($A28,'2016_headways'!$A:$G,6,FALSE))</f>
        <v>0</v>
      </c>
      <c r="M28" s="19">
        <f t="shared" si="2"/>
        <v>0.33333333333333331</v>
      </c>
      <c r="N28" s="20">
        <f t="shared" si="3"/>
        <v>0.2</v>
      </c>
      <c r="O28" s="20">
        <f t="shared" si="4"/>
        <v>0.5</v>
      </c>
      <c r="P28" s="20">
        <f t="shared" si="5"/>
        <v>-0.5</v>
      </c>
      <c r="Q28" s="20">
        <f t="shared" si="6"/>
        <v>-1</v>
      </c>
    </row>
    <row r="29" spans="1:18" x14ac:dyDescent="0.25">
      <c r="A29" t="s">
        <v>875</v>
      </c>
      <c r="B29" s="8" t="s">
        <v>268</v>
      </c>
      <c r="C29" s="18">
        <f>VLOOKUP($B29,[2]all!$E$6:$AO$502,11,FALSE)</f>
        <v>60</v>
      </c>
      <c r="D29">
        <f>VLOOKUP($B29,[2]all!$E$6:$AO$502,15,FALSE)</f>
        <v>60</v>
      </c>
      <c r="E29">
        <f>VLOOKUP($B29,[2]all!$E$6:$AO$502,19,FALSE)</f>
        <v>60</v>
      </c>
      <c r="F29">
        <f>VLOOKUP($B29,[2]all!$E$6:$AO$502,23,FALSE)</f>
        <v>120</v>
      </c>
      <c r="G29">
        <f>VLOOKUP($B29,[2]all!$E$6:$AO$502,27,FALSE)</f>
        <v>120</v>
      </c>
      <c r="H29" s="18">
        <f>IF(SUM($C29:$G29)=0,0,VLOOKUP($A29,'2016_headways'!$A:$G,2,FALSE))</f>
        <v>60</v>
      </c>
      <c r="I29">
        <f>IF(SUM($C29:$G29)=0,0,VLOOKUP($A29,'2016_headways'!$A:$G,3,FALSE))</f>
        <v>60</v>
      </c>
      <c r="J29">
        <f>IF(SUM($C29:$G29)=0,0,VLOOKUP($A29,'2016_headways'!$A:$G,4,FALSE))</f>
        <v>90</v>
      </c>
      <c r="K29">
        <f>IF(SUM($C29:$G29)=0,0,VLOOKUP($A29,'2016_headways'!$A:$G,5,FALSE))</f>
        <v>60</v>
      </c>
      <c r="L29">
        <f>IF(SUM($C29:$G29)=0,0,VLOOKUP($A29,'2016_headways'!$A:$G,6,FALSE))</f>
        <v>0</v>
      </c>
      <c r="M29" s="19">
        <f t="shared" si="2"/>
        <v>0</v>
      </c>
      <c r="N29" s="20">
        <f t="shared" si="3"/>
        <v>0</v>
      </c>
      <c r="O29" s="20">
        <f t="shared" si="4"/>
        <v>0.5</v>
      </c>
      <c r="P29" s="20">
        <f t="shared" si="5"/>
        <v>-0.5</v>
      </c>
      <c r="Q29" s="20">
        <f t="shared" si="6"/>
        <v>-1</v>
      </c>
    </row>
    <row r="30" spans="1:18" x14ac:dyDescent="0.25">
      <c r="A30" t="s">
        <v>876</v>
      </c>
      <c r="B30" s="8" t="s">
        <v>269</v>
      </c>
      <c r="C30" s="18">
        <f>VLOOKUP($B30,[2]all!$E$6:$AO$502,11,FALSE)</f>
        <v>80</v>
      </c>
      <c r="D30">
        <f>VLOOKUP($B30,[2]all!$E$6:$AO$502,15,FALSE)</f>
        <v>90</v>
      </c>
      <c r="E30">
        <f>VLOOKUP($B30,[2]all!$E$6:$AO$502,19,FALSE)</f>
        <v>60</v>
      </c>
      <c r="F30">
        <f>VLOOKUP($B30,[2]all!$E$6:$AO$502,23,FALSE)</f>
        <v>120</v>
      </c>
      <c r="G30">
        <f>VLOOKUP($B30,[2]all!$E$6:$AO$502,27,FALSE)</f>
        <v>120</v>
      </c>
      <c r="H30" s="18">
        <f>IF(SUM($C30:$G30)=0,0,VLOOKUP($A30,'2016_headways'!$A:$G,2,FALSE))</f>
        <v>80</v>
      </c>
      <c r="I30">
        <f>IF(SUM($C30:$G30)=0,0,VLOOKUP($A30,'2016_headways'!$A:$G,3,FALSE))</f>
        <v>90</v>
      </c>
      <c r="J30">
        <f>IF(SUM($C30:$G30)=0,0,VLOOKUP($A30,'2016_headways'!$A:$G,4,FALSE))</f>
        <v>60</v>
      </c>
      <c r="K30">
        <f>IF(SUM($C30:$G30)=0,0,VLOOKUP($A30,'2016_headways'!$A:$G,5,FALSE))</f>
        <v>120</v>
      </c>
      <c r="L30">
        <f>IF(SUM($C30:$G30)=0,0,VLOOKUP($A30,'2016_headways'!$A:$G,6,FALSE))</f>
        <v>0</v>
      </c>
      <c r="M30" s="19">
        <f t="shared" si="2"/>
        <v>0</v>
      </c>
      <c r="N30" s="20">
        <f t="shared" si="3"/>
        <v>0</v>
      </c>
      <c r="O30" s="20">
        <f t="shared" si="4"/>
        <v>0</v>
      </c>
      <c r="P30" s="20">
        <f t="shared" si="5"/>
        <v>0</v>
      </c>
      <c r="Q30" s="20">
        <f t="shared" si="6"/>
        <v>-1</v>
      </c>
    </row>
    <row r="31" spans="1:18" x14ac:dyDescent="0.25">
      <c r="A31" t="s">
        <v>877</v>
      </c>
      <c r="B31" s="8" t="s">
        <v>269</v>
      </c>
      <c r="C31" s="18">
        <f>VLOOKUP($B31,[2]all!$E$6:$AO$502,11,FALSE)</f>
        <v>80</v>
      </c>
      <c r="D31">
        <f>VLOOKUP($B31,[2]all!$E$6:$AO$502,15,FALSE)</f>
        <v>90</v>
      </c>
      <c r="E31">
        <f>VLOOKUP($B31,[2]all!$E$6:$AO$502,19,FALSE)</f>
        <v>60</v>
      </c>
      <c r="F31">
        <f>VLOOKUP($B31,[2]all!$E$6:$AO$502,23,FALSE)</f>
        <v>120</v>
      </c>
      <c r="G31">
        <f>VLOOKUP($B31,[2]all!$E$6:$AO$502,27,FALSE)</f>
        <v>120</v>
      </c>
      <c r="H31" s="18">
        <f>IF(SUM($C31:$G31)=0,0,VLOOKUP($A31,'2016_headways'!$A:$G,2,FALSE))</f>
        <v>80</v>
      </c>
      <c r="I31">
        <f>IF(SUM($C31:$G31)=0,0,VLOOKUP($A31,'2016_headways'!$A:$G,3,FALSE))</f>
        <v>72</v>
      </c>
      <c r="J31">
        <f>IF(SUM($C31:$G31)=0,0,VLOOKUP($A31,'2016_headways'!$A:$G,4,FALSE))</f>
        <v>60</v>
      </c>
      <c r="K31">
        <f>IF(SUM($C31:$G31)=0,0,VLOOKUP($A31,'2016_headways'!$A:$G,5,FALSE))</f>
        <v>0</v>
      </c>
      <c r="L31">
        <f>IF(SUM($C31:$G31)=0,0,VLOOKUP($A31,'2016_headways'!$A:$G,6,FALSE))</f>
        <v>0</v>
      </c>
      <c r="M31" s="19">
        <f t="shared" si="2"/>
        <v>0</v>
      </c>
      <c r="N31" s="20">
        <f t="shared" si="3"/>
        <v>-0.2</v>
      </c>
      <c r="O31" s="20">
        <f t="shared" si="4"/>
        <v>0</v>
      </c>
      <c r="P31" s="20">
        <f t="shared" si="5"/>
        <v>-1</v>
      </c>
      <c r="Q31" s="20">
        <f t="shared" si="6"/>
        <v>-1</v>
      </c>
    </row>
    <row r="32" spans="1:18" x14ac:dyDescent="0.25">
      <c r="A32" t="s">
        <v>878</v>
      </c>
      <c r="B32" s="8" t="s">
        <v>270</v>
      </c>
      <c r="C32" s="18">
        <f>VLOOKUP($B32,[2]all!$E$6:$AO$502,11,FALSE)</f>
        <v>80</v>
      </c>
      <c r="D32">
        <f>VLOOKUP($B32,[2]all!$E$6:$AO$502,15,FALSE)</f>
        <v>72</v>
      </c>
      <c r="E32">
        <f>VLOOKUP($B32,[2]all!$E$6:$AO$502,19,FALSE)</f>
        <v>90</v>
      </c>
      <c r="F32">
        <f>VLOOKUP($B32,[2]all!$E$6:$AO$502,23,FALSE)</f>
        <v>90</v>
      </c>
      <c r="G32">
        <f>VLOOKUP($B32,[2]all!$E$6:$AO$502,27,FALSE)</f>
        <v>120</v>
      </c>
      <c r="H32" s="18">
        <f>IF(SUM($C32:$G32)=0,0,VLOOKUP($A32,'2016_headways'!$A:$G,2,FALSE))</f>
        <v>60</v>
      </c>
      <c r="I32">
        <f>IF(SUM($C32:$G32)=0,0,VLOOKUP($A32,'2016_headways'!$A:$G,3,FALSE))</f>
        <v>72</v>
      </c>
      <c r="J32">
        <f>IF(SUM($C32:$G32)=0,0,VLOOKUP($A32,'2016_headways'!$A:$G,4,FALSE))</f>
        <v>90</v>
      </c>
      <c r="K32">
        <f>IF(SUM($C32:$G32)=0,0,VLOOKUP($A32,'2016_headways'!$A:$G,5,FALSE))</f>
        <v>60</v>
      </c>
      <c r="L32">
        <f>IF(SUM($C32:$G32)=0,0,VLOOKUP($A32,'2016_headways'!$A:$G,6,FALSE))</f>
        <v>180</v>
      </c>
      <c r="M32" s="19">
        <f t="shared" si="2"/>
        <v>-0.25</v>
      </c>
      <c r="N32" s="20">
        <f t="shared" si="3"/>
        <v>0</v>
      </c>
      <c r="O32" s="20">
        <f t="shared" si="4"/>
        <v>0</v>
      </c>
      <c r="P32" s="20">
        <f t="shared" si="5"/>
        <v>-0.33333333333333331</v>
      </c>
      <c r="Q32" s="20">
        <f t="shared" si="6"/>
        <v>0.5</v>
      </c>
    </row>
    <row r="33" spans="1:17" x14ac:dyDescent="0.25">
      <c r="A33" t="s">
        <v>879</v>
      </c>
      <c r="B33" s="8" t="s">
        <v>270</v>
      </c>
      <c r="C33" s="18">
        <f>VLOOKUP($B33,[2]all!$E$6:$AO$502,11,FALSE)</f>
        <v>80</v>
      </c>
      <c r="D33">
        <f>VLOOKUP($B33,[2]all!$E$6:$AO$502,15,FALSE)</f>
        <v>72</v>
      </c>
      <c r="E33">
        <f>VLOOKUP($B33,[2]all!$E$6:$AO$502,19,FALSE)</f>
        <v>90</v>
      </c>
      <c r="F33">
        <f>VLOOKUP($B33,[2]all!$E$6:$AO$502,23,FALSE)</f>
        <v>90</v>
      </c>
      <c r="G33">
        <f>VLOOKUP($B33,[2]all!$E$6:$AO$502,27,FALSE)</f>
        <v>120</v>
      </c>
      <c r="H33" s="18">
        <f>IF(SUM($C33:$G33)=0,0,VLOOKUP($A33,'2016_headways'!$A:$G,2,FALSE))</f>
        <v>60</v>
      </c>
      <c r="I33">
        <f>IF(SUM($C33:$G33)=0,0,VLOOKUP($A33,'2016_headways'!$A:$G,3,FALSE))</f>
        <v>72</v>
      </c>
      <c r="J33">
        <f>IF(SUM($C33:$G33)=0,0,VLOOKUP($A33,'2016_headways'!$A:$G,4,FALSE))</f>
        <v>60</v>
      </c>
      <c r="K33">
        <f>IF(SUM($C33:$G33)=0,0,VLOOKUP($A33,'2016_headways'!$A:$G,5,FALSE))</f>
        <v>60</v>
      </c>
      <c r="L33">
        <f>IF(SUM($C33:$G33)=0,0,VLOOKUP($A33,'2016_headways'!$A:$G,6,FALSE))</f>
        <v>0</v>
      </c>
      <c r="M33" s="19">
        <f t="shared" si="2"/>
        <v>-0.25</v>
      </c>
      <c r="N33" s="20">
        <f t="shared" si="3"/>
        <v>0</v>
      </c>
      <c r="O33" s="20">
        <f t="shared" si="4"/>
        <v>-0.33333333333333331</v>
      </c>
      <c r="P33" s="20">
        <f t="shared" si="5"/>
        <v>-0.33333333333333331</v>
      </c>
      <c r="Q33" s="20">
        <f t="shared" si="6"/>
        <v>-1</v>
      </c>
    </row>
    <row r="34" spans="1:17" x14ac:dyDescent="0.25">
      <c r="A34" t="s">
        <v>880</v>
      </c>
      <c r="B34" s="8" t="s">
        <v>505</v>
      </c>
      <c r="C34" s="18">
        <f>VLOOKUP($B34,[2]all!$E$6:$AO$502,11,FALSE)</f>
        <v>60</v>
      </c>
      <c r="D34">
        <f>VLOOKUP($B34,[2]all!$E$6:$AO$502,15,FALSE)</f>
        <v>0</v>
      </c>
      <c r="E34">
        <f>VLOOKUP($B34,[2]all!$E$6:$AO$502,19,FALSE)</f>
        <v>0</v>
      </c>
      <c r="F34">
        <f>VLOOKUP($B34,[2]all!$E$6:$AO$502,23,FALSE)</f>
        <v>0</v>
      </c>
      <c r="G34">
        <f>VLOOKUP($B34,[2]all!$E$6:$AO$502,27,FALSE)</f>
        <v>0</v>
      </c>
      <c r="H34" s="18">
        <f>IF(SUM($C34:$G34)=0,0,VLOOKUP($A34,'2016_headways'!$A:$G,2,FALSE))</f>
        <v>30</v>
      </c>
      <c r="I34">
        <f>IF(SUM($C34:$G34)=0,0,VLOOKUP($A34,'2016_headways'!$A:$G,3,FALSE))</f>
        <v>0</v>
      </c>
      <c r="J34">
        <f>IF(SUM($C34:$G34)=0,0,VLOOKUP($A34,'2016_headways'!$A:$G,4,FALSE))</f>
        <v>0</v>
      </c>
      <c r="K34">
        <f>IF(SUM($C34:$G34)=0,0,VLOOKUP($A34,'2016_headways'!$A:$G,5,FALSE))</f>
        <v>0</v>
      </c>
      <c r="L34">
        <f>IF(SUM($C34:$G34)=0,0,VLOOKUP($A34,'2016_headways'!$A:$G,6,FALSE))</f>
        <v>0</v>
      </c>
      <c r="M34" s="19">
        <f t="shared" si="2"/>
        <v>-0.5</v>
      </c>
      <c r="N34" s="20">
        <f t="shared" si="3"/>
        <v>0</v>
      </c>
      <c r="O34" s="20">
        <f t="shared" si="4"/>
        <v>0</v>
      </c>
      <c r="P34" s="20">
        <f t="shared" si="5"/>
        <v>0</v>
      </c>
      <c r="Q34" s="20">
        <f t="shared" si="6"/>
        <v>0</v>
      </c>
    </row>
    <row r="35" spans="1:17" x14ac:dyDescent="0.25">
      <c r="A35" t="s">
        <v>881</v>
      </c>
      <c r="B35" s="8" t="s">
        <v>506</v>
      </c>
      <c r="C35" s="18">
        <f>VLOOKUP($B35,[2]all!$E$6:$AO$502,11,FALSE)</f>
        <v>0</v>
      </c>
      <c r="D35">
        <f>VLOOKUP($B35,[2]all!$E$6:$AO$502,15,FALSE)</f>
        <v>0</v>
      </c>
      <c r="E35">
        <f>VLOOKUP($B35,[2]all!$E$6:$AO$502,19,FALSE)</f>
        <v>60</v>
      </c>
      <c r="F35">
        <f>VLOOKUP($B35,[2]all!$E$6:$AO$502,23,FALSE)</f>
        <v>0</v>
      </c>
      <c r="G35">
        <f>VLOOKUP($B35,[2]all!$E$6:$AO$502,27,FALSE)</f>
        <v>0</v>
      </c>
      <c r="H35" s="18">
        <f>IF(SUM($C35:$G35)=0,0,VLOOKUP($A35,'2016_headways'!$A:$G,2,FALSE))</f>
        <v>0</v>
      </c>
      <c r="I35">
        <f>IF(SUM($C35:$G35)=0,0,VLOOKUP($A35,'2016_headways'!$A:$G,3,FALSE))</f>
        <v>0</v>
      </c>
      <c r="J35">
        <f>IF(SUM($C35:$G35)=0,0,VLOOKUP($A35,'2016_headways'!$A:$G,4,FALSE))</f>
        <v>22.5</v>
      </c>
      <c r="K35">
        <f>IF(SUM($C35:$G35)=0,0,VLOOKUP($A35,'2016_headways'!$A:$G,5,FALSE))</f>
        <v>0</v>
      </c>
      <c r="L35">
        <f>IF(SUM($C35:$G35)=0,0,VLOOKUP($A35,'2016_headways'!$A:$G,6,FALSE))</f>
        <v>0</v>
      </c>
      <c r="M35" s="19">
        <f t="shared" si="2"/>
        <v>0</v>
      </c>
      <c r="N35" s="20">
        <f t="shared" si="3"/>
        <v>0</v>
      </c>
      <c r="O35" s="20">
        <f t="shared" si="4"/>
        <v>-0.625</v>
      </c>
      <c r="P35" s="20">
        <f t="shared" si="5"/>
        <v>0</v>
      </c>
      <c r="Q35" s="20">
        <f t="shared" si="6"/>
        <v>0</v>
      </c>
    </row>
    <row r="36" spans="1:17" x14ac:dyDescent="0.25">
      <c r="A36" t="s">
        <v>882</v>
      </c>
      <c r="B36" s="8" t="s">
        <v>507</v>
      </c>
      <c r="C36" s="18">
        <f>VLOOKUP($B36,[2]all!$E$6:$AO$502,11,FALSE)</f>
        <v>60</v>
      </c>
      <c r="D36">
        <f>VLOOKUP($B36,[2]all!$E$6:$AO$502,15,FALSE)</f>
        <v>0</v>
      </c>
      <c r="E36">
        <f>VLOOKUP($B36,[2]all!$E$6:$AO$502,19,FALSE)</f>
        <v>0</v>
      </c>
      <c r="F36">
        <f>VLOOKUP($B36,[2]all!$E$6:$AO$502,23,FALSE)</f>
        <v>0</v>
      </c>
      <c r="G36">
        <f>VLOOKUP($B36,[2]all!$E$6:$AO$502,27,FALSE)</f>
        <v>0</v>
      </c>
      <c r="H36" s="18">
        <f>IF(SUM($C36:$G36)=0,0,VLOOKUP($A36,'2016_headways'!$A:$G,2,FALSE))</f>
        <v>80</v>
      </c>
      <c r="I36">
        <f>IF(SUM($C36:$G36)=0,0,VLOOKUP($A36,'2016_headways'!$A:$G,3,FALSE))</f>
        <v>0</v>
      </c>
      <c r="J36">
        <f>IF(SUM($C36:$G36)=0,0,VLOOKUP($A36,'2016_headways'!$A:$G,4,FALSE))</f>
        <v>0</v>
      </c>
      <c r="K36">
        <f>IF(SUM($C36:$G36)=0,0,VLOOKUP($A36,'2016_headways'!$A:$G,5,FALSE))</f>
        <v>0</v>
      </c>
      <c r="L36">
        <f>IF(SUM($C36:$G36)=0,0,VLOOKUP($A36,'2016_headways'!$A:$G,6,FALSE))</f>
        <v>0</v>
      </c>
      <c r="M36" s="19">
        <f t="shared" si="2"/>
        <v>0.33333333333333331</v>
      </c>
      <c r="N36" s="20">
        <f t="shared" si="3"/>
        <v>0</v>
      </c>
      <c r="O36" s="20">
        <f t="shared" si="4"/>
        <v>0</v>
      </c>
      <c r="P36" s="20">
        <f t="shared" si="5"/>
        <v>0</v>
      </c>
      <c r="Q36" s="20">
        <f t="shared" si="6"/>
        <v>0</v>
      </c>
    </row>
    <row r="37" spans="1:17" x14ac:dyDescent="0.25">
      <c r="A37" t="s">
        <v>883</v>
      </c>
      <c r="B37" s="8" t="s">
        <v>508</v>
      </c>
      <c r="C37" s="18">
        <f>VLOOKUP($B37,[2]all!$E$6:$AO$502,11,FALSE)</f>
        <v>0</v>
      </c>
      <c r="D37">
        <f>VLOOKUP($B37,[2]all!$E$6:$AO$502,15,FALSE)</f>
        <v>0</v>
      </c>
      <c r="E37">
        <f>VLOOKUP($B37,[2]all!$E$6:$AO$502,19,FALSE)</f>
        <v>60</v>
      </c>
      <c r="F37">
        <f>VLOOKUP($B37,[2]all!$E$6:$AO$502,23,FALSE)</f>
        <v>0</v>
      </c>
      <c r="G37">
        <f>VLOOKUP($B37,[2]all!$E$6:$AO$502,27,FALSE)</f>
        <v>0</v>
      </c>
      <c r="H37" s="18">
        <f>IF(SUM($C37:$G37)=0,0,VLOOKUP($A37,'2016_headways'!$A:$G,2,FALSE))</f>
        <v>0</v>
      </c>
      <c r="I37">
        <f>IF(SUM($C37:$G37)=0,0,VLOOKUP($A37,'2016_headways'!$A:$G,3,FALSE))</f>
        <v>0</v>
      </c>
      <c r="J37">
        <f>IF(SUM($C37:$G37)=0,0,VLOOKUP($A37,'2016_headways'!$A:$G,4,FALSE))</f>
        <v>60</v>
      </c>
      <c r="K37">
        <f>IF(SUM($C37:$G37)=0,0,VLOOKUP($A37,'2016_headways'!$A:$G,5,FALSE))</f>
        <v>0</v>
      </c>
      <c r="L37">
        <f>IF(SUM($C37:$G37)=0,0,VLOOKUP($A37,'2016_headways'!$A:$G,6,FALSE))</f>
        <v>0</v>
      </c>
      <c r="M37" s="19">
        <f t="shared" si="2"/>
        <v>0</v>
      </c>
      <c r="N37" s="20">
        <f t="shared" si="3"/>
        <v>0</v>
      </c>
      <c r="O37" s="20">
        <f t="shared" si="4"/>
        <v>0</v>
      </c>
      <c r="P37" s="20">
        <f t="shared" si="5"/>
        <v>0</v>
      </c>
      <c r="Q37" s="20">
        <f t="shared" si="6"/>
        <v>0</v>
      </c>
    </row>
    <row r="38" spans="1:17" x14ac:dyDescent="0.25">
      <c r="A38" t="s">
        <v>884</v>
      </c>
      <c r="B38" s="8" t="s">
        <v>489</v>
      </c>
      <c r="C38" s="18">
        <f>VLOOKUP($B38,[2]all!$E$6:$AO$502,11,FALSE)</f>
        <v>60</v>
      </c>
      <c r="D38">
        <f>VLOOKUP($B38,[2]all!$E$6:$AO$502,15,FALSE)</f>
        <v>0</v>
      </c>
      <c r="E38">
        <f>VLOOKUP($B38,[2]all!$E$6:$AO$502,19,FALSE)</f>
        <v>0</v>
      </c>
      <c r="F38">
        <f>VLOOKUP($B38,[2]all!$E$6:$AO$502,23,FALSE)</f>
        <v>0</v>
      </c>
      <c r="G38">
        <f>VLOOKUP($B38,[2]all!$E$6:$AO$502,27,FALSE)</f>
        <v>0</v>
      </c>
      <c r="H38" s="18">
        <f>IF(SUM($C38:$G38)=0,0,VLOOKUP($A38,'2016_headways'!$A:$G,2,FALSE))</f>
        <v>80</v>
      </c>
      <c r="I38">
        <f>IF(SUM($C38:$G38)=0,0,VLOOKUP($A38,'2016_headways'!$A:$G,3,FALSE))</f>
        <v>0</v>
      </c>
      <c r="J38">
        <f>IF(SUM($C38:$G38)=0,0,VLOOKUP($A38,'2016_headways'!$A:$G,4,FALSE))</f>
        <v>0</v>
      </c>
      <c r="K38">
        <f>IF(SUM($C38:$G38)=0,0,VLOOKUP($A38,'2016_headways'!$A:$G,5,FALSE))</f>
        <v>0</v>
      </c>
      <c r="L38">
        <f>IF(SUM($C38:$G38)=0,0,VLOOKUP($A38,'2016_headways'!$A:$G,6,FALSE))</f>
        <v>0</v>
      </c>
      <c r="M38" s="19">
        <f t="shared" si="2"/>
        <v>0.33333333333333331</v>
      </c>
      <c r="N38" s="20">
        <f t="shared" si="3"/>
        <v>0</v>
      </c>
      <c r="O38" s="20">
        <f t="shared" si="4"/>
        <v>0</v>
      </c>
      <c r="P38" s="20">
        <f t="shared" si="5"/>
        <v>0</v>
      </c>
      <c r="Q38" s="20">
        <f t="shared" si="6"/>
        <v>0</v>
      </c>
    </row>
    <row r="39" spans="1:17" x14ac:dyDescent="0.25">
      <c r="A39" t="s">
        <v>885</v>
      </c>
      <c r="B39" s="8" t="s">
        <v>490</v>
      </c>
      <c r="C39" s="18">
        <f>VLOOKUP($B39,[2]all!$E$6:$AO$502,11,FALSE)</f>
        <v>0</v>
      </c>
      <c r="D39">
        <f>VLOOKUP($B39,[2]all!$E$6:$AO$502,15,FALSE)</f>
        <v>0</v>
      </c>
      <c r="E39">
        <f>VLOOKUP($B39,[2]all!$E$6:$AO$502,19,FALSE)</f>
        <v>60</v>
      </c>
      <c r="F39">
        <f>VLOOKUP($B39,[2]all!$E$6:$AO$502,23,FALSE)</f>
        <v>0</v>
      </c>
      <c r="G39">
        <f>VLOOKUP($B39,[2]all!$E$6:$AO$502,27,FALSE)</f>
        <v>0</v>
      </c>
      <c r="H39" s="18">
        <f>IF(SUM($C39:$G39)=0,0,VLOOKUP($A39,'2016_headways'!$A:$G,2,FALSE))</f>
        <v>0</v>
      </c>
      <c r="I39">
        <f>IF(SUM($C39:$G39)=0,0,VLOOKUP($A39,'2016_headways'!$A:$G,3,FALSE))</f>
        <v>0</v>
      </c>
      <c r="J39">
        <f>IF(SUM($C39:$G39)=0,0,VLOOKUP($A39,'2016_headways'!$A:$G,4,FALSE))</f>
        <v>60</v>
      </c>
      <c r="K39">
        <f>IF(SUM($C39:$G39)=0,0,VLOOKUP($A39,'2016_headways'!$A:$G,5,FALSE))</f>
        <v>0</v>
      </c>
      <c r="L39">
        <f>IF(SUM($C39:$G39)=0,0,VLOOKUP($A39,'2016_headways'!$A:$G,6,FALSE))</f>
        <v>0</v>
      </c>
      <c r="M39" s="19">
        <f t="shared" si="2"/>
        <v>0</v>
      </c>
      <c r="N39" s="20">
        <f t="shared" si="3"/>
        <v>0</v>
      </c>
      <c r="O39" s="20">
        <f t="shared" si="4"/>
        <v>0</v>
      </c>
      <c r="P39" s="20">
        <f t="shared" si="5"/>
        <v>0</v>
      </c>
      <c r="Q39" s="20">
        <f t="shared" si="6"/>
        <v>0</v>
      </c>
    </row>
    <row r="40" spans="1:17" x14ac:dyDescent="0.25">
      <c r="A40" t="s">
        <v>886</v>
      </c>
      <c r="B40" s="8" t="s">
        <v>491</v>
      </c>
      <c r="C40" s="18">
        <f>VLOOKUP($B40,[2]all!$E$6:$AO$502,11,FALSE)</f>
        <v>60</v>
      </c>
      <c r="D40">
        <f>VLOOKUP($B40,[2]all!$E$6:$AO$502,15,FALSE)</f>
        <v>0</v>
      </c>
      <c r="E40">
        <f>VLOOKUP($B40,[2]all!$E$6:$AO$502,19,FALSE)</f>
        <v>0</v>
      </c>
      <c r="F40">
        <f>VLOOKUP($B40,[2]all!$E$6:$AO$502,23,FALSE)</f>
        <v>0</v>
      </c>
      <c r="G40">
        <f>VLOOKUP($B40,[2]all!$E$6:$AO$502,27,FALSE)</f>
        <v>0</v>
      </c>
      <c r="H40" s="18">
        <f>IF(SUM($C40:$G40)=0,0,VLOOKUP($A40,'2016_headways'!$A:$G,2,FALSE))</f>
        <v>80</v>
      </c>
      <c r="I40">
        <f>IF(SUM($C40:$G40)=0,0,VLOOKUP($A40,'2016_headways'!$A:$G,3,FALSE))</f>
        <v>0</v>
      </c>
      <c r="J40">
        <f>IF(SUM($C40:$G40)=0,0,VLOOKUP($A40,'2016_headways'!$A:$G,4,FALSE))</f>
        <v>0</v>
      </c>
      <c r="K40">
        <f>IF(SUM($C40:$G40)=0,0,VLOOKUP($A40,'2016_headways'!$A:$G,5,FALSE))</f>
        <v>0</v>
      </c>
      <c r="L40">
        <f>IF(SUM($C40:$G40)=0,0,VLOOKUP($A40,'2016_headways'!$A:$G,6,FALSE))</f>
        <v>0</v>
      </c>
      <c r="M40" s="19">
        <f t="shared" si="2"/>
        <v>0.33333333333333331</v>
      </c>
      <c r="N40" s="20">
        <f t="shared" si="3"/>
        <v>0</v>
      </c>
      <c r="O40" s="20">
        <f t="shared" si="4"/>
        <v>0</v>
      </c>
      <c r="P40" s="20">
        <f t="shared" si="5"/>
        <v>0</v>
      </c>
      <c r="Q40" s="20">
        <f t="shared" si="6"/>
        <v>0</v>
      </c>
    </row>
    <row r="41" spans="1:17" x14ac:dyDescent="0.25">
      <c r="A41" t="s">
        <v>887</v>
      </c>
      <c r="B41" s="8" t="s">
        <v>492</v>
      </c>
      <c r="C41" s="18">
        <f>VLOOKUP($B41,[2]all!$E$6:$AO$502,11,FALSE)</f>
        <v>0</v>
      </c>
      <c r="D41">
        <f>VLOOKUP($B41,[2]all!$E$6:$AO$502,15,FALSE)</f>
        <v>0</v>
      </c>
      <c r="E41">
        <f>VLOOKUP($B41,[2]all!$E$6:$AO$502,19,FALSE)</f>
        <v>60</v>
      </c>
      <c r="F41">
        <f>VLOOKUP($B41,[2]all!$E$6:$AO$502,23,FALSE)</f>
        <v>0</v>
      </c>
      <c r="G41">
        <f>VLOOKUP($B41,[2]all!$E$6:$AO$502,27,FALSE)</f>
        <v>0</v>
      </c>
      <c r="H41" s="18">
        <f>IF(SUM($C41:$G41)=0,0,VLOOKUP($A41,'2016_headways'!$A:$G,2,FALSE))</f>
        <v>0</v>
      </c>
      <c r="I41">
        <f>IF(SUM($C41:$G41)=0,0,VLOOKUP($A41,'2016_headways'!$A:$G,3,FALSE))</f>
        <v>0</v>
      </c>
      <c r="J41">
        <f>IF(SUM($C41:$G41)=0,0,VLOOKUP($A41,'2016_headways'!$A:$G,4,FALSE))</f>
        <v>60</v>
      </c>
      <c r="K41">
        <f>IF(SUM($C41:$G41)=0,0,VLOOKUP($A41,'2016_headways'!$A:$G,5,FALSE))</f>
        <v>0</v>
      </c>
      <c r="L41">
        <f>IF(SUM($C41:$G41)=0,0,VLOOKUP($A41,'2016_headways'!$A:$G,6,FALSE))</f>
        <v>0</v>
      </c>
      <c r="M41" s="19">
        <f t="shared" si="2"/>
        <v>0</v>
      </c>
      <c r="N41" s="20">
        <f t="shared" si="3"/>
        <v>0</v>
      </c>
      <c r="O41" s="20">
        <f t="shared" si="4"/>
        <v>0</v>
      </c>
      <c r="P41" s="20">
        <f t="shared" si="5"/>
        <v>0</v>
      </c>
      <c r="Q41" s="20">
        <f t="shared" si="6"/>
        <v>0</v>
      </c>
    </row>
    <row r="42" spans="1:17" x14ac:dyDescent="0.25">
      <c r="A42" t="s">
        <v>888</v>
      </c>
      <c r="B42" s="8" t="s">
        <v>493</v>
      </c>
      <c r="C42" s="18">
        <f>VLOOKUP($B42,[2]all!$E$6:$AO$502,11,FALSE)</f>
        <v>60</v>
      </c>
      <c r="D42">
        <f>VLOOKUP($B42,[2]all!$E$6:$AO$502,15,FALSE)</f>
        <v>0</v>
      </c>
      <c r="E42">
        <f>VLOOKUP($B42,[2]all!$E$6:$AO$502,19,FALSE)</f>
        <v>0</v>
      </c>
      <c r="F42">
        <f>VLOOKUP($B42,[2]all!$E$6:$AO$502,23,FALSE)</f>
        <v>0</v>
      </c>
      <c r="G42">
        <f>VLOOKUP($B42,[2]all!$E$6:$AO$502,27,FALSE)</f>
        <v>0</v>
      </c>
      <c r="H42" s="18">
        <f>IF(SUM($C42:$G42)=0,0,VLOOKUP($A42,'2016_headways'!$A:$G,2,FALSE))</f>
        <v>80</v>
      </c>
      <c r="I42">
        <f>IF(SUM($C42:$G42)=0,0,VLOOKUP($A42,'2016_headways'!$A:$G,3,FALSE))</f>
        <v>0</v>
      </c>
      <c r="J42">
        <f>IF(SUM($C42:$G42)=0,0,VLOOKUP($A42,'2016_headways'!$A:$G,4,FALSE))</f>
        <v>0</v>
      </c>
      <c r="K42">
        <f>IF(SUM($C42:$G42)=0,0,VLOOKUP($A42,'2016_headways'!$A:$G,5,FALSE))</f>
        <v>0</v>
      </c>
      <c r="L42">
        <f>IF(SUM($C42:$G42)=0,0,VLOOKUP($A42,'2016_headways'!$A:$G,6,FALSE))</f>
        <v>0</v>
      </c>
      <c r="M42" s="19">
        <f t="shared" si="2"/>
        <v>0.33333333333333331</v>
      </c>
      <c r="N42" s="20">
        <f t="shared" si="3"/>
        <v>0</v>
      </c>
      <c r="O42" s="20">
        <f t="shared" si="4"/>
        <v>0</v>
      </c>
      <c r="P42" s="20">
        <f t="shared" si="5"/>
        <v>0</v>
      </c>
      <c r="Q42" s="20">
        <f t="shared" si="6"/>
        <v>0</v>
      </c>
    </row>
    <row r="43" spans="1:17" x14ac:dyDescent="0.25">
      <c r="A43" t="s">
        <v>889</v>
      </c>
      <c r="B43" s="8" t="s">
        <v>494</v>
      </c>
      <c r="C43" s="18">
        <f>VLOOKUP($B43,[2]all!$E$6:$AO$502,11,FALSE)</f>
        <v>0</v>
      </c>
      <c r="D43">
        <f>VLOOKUP($B43,[2]all!$E$6:$AO$502,15,FALSE)</f>
        <v>0</v>
      </c>
      <c r="E43">
        <f>VLOOKUP($B43,[2]all!$E$6:$AO$502,19,FALSE)</f>
        <v>60</v>
      </c>
      <c r="F43">
        <f>VLOOKUP($B43,[2]all!$E$6:$AO$502,23,FALSE)</f>
        <v>0</v>
      </c>
      <c r="G43">
        <f>VLOOKUP($B43,[2]all!$E$6:$AO$502,27,FALSE)</f>
        <v>0</v>
      </c>
      <c r="H43" s="18">
        <f>IF(SUM($C43:$G43)=0,0,VLOOKUP($A43,'2016_headways'!$A:$G,2,FALSE))</f>
        <v>0</v>
      </c>
      <c r="I43">
        <f>IF(SUM($C43:$G43)=0,0,VLOOKUP($A43,'2016_headways'!$A:$G,3,FALSE))</f>
        <v>0</v>
      </c>
      <c r="J43">
        <f>IF(SUM($C43:$G43)=0,0,VLOOKUP($A43,'2016_headways'!$A:$G,4,FALSE))</f>
        <v>60</v>
      </c>
      <c r="K43">
        <f>IF(SUM($C43:$G43)=0,0,VLOOKUP($A43,'2016_headways'!$A:$G,5,FALSE))</f>
        <v>0</v>
      </c>
      <c r="L43">
        <f>IF(SUM($C43:$G43)=0,0,VLOOKUP($A43,'2016_headways'!$A:$G,6,FALSE))</f>
        <v>0</v>
      </c>
      <c r="M43" s="19">
        <f t="shared" si="2"/>
        <v>0</v>
      </c>
      <c r="N43" s="20">
        <f t="shared" si="3"/>
        <v>0</v>
      </c>
      <c r="O43" s="20">
        <f t="shared" si="4"/>
        <v>0</v>
      </c>
      <c r="P43" s="20">
        <f t="shared" si="5"/>
        <v>0</v>
      </c>
      <c r="Q43" s="20">
        <f t="shared" si="6"/>
        <v>0</v>
      </c>
    </row>
    <row r="44" spans="1:17" x14ac:dyDescent="0.25">
      <c r="A44" t="s">
        <v>890</v>
      </c>
      <c r="B44" s="8" t="s">
        <v>495</v>
      </c>
      <c r="C44" s="18">
        <f>VLOOKUP($B44,[2]all!$E$6:$AO$502,11,FALSE)</f>
        <v>30</v>
      </c>
      <c r="D44">
        <f>VLOOKUP($B44,[2]all!$E$6:$AO$502,15,FALSE)</f>
        <v>0</v>
      </c>
      <c r="E44">
        <f>VLOOKUP($B44,[2]all!$E$6:$AO$502,19,FALSE)</f>
        <v>0</v>
      </c>
      <c r="F44">
        <f>VLOOKUP($B44,[2]all!$E$6:$AO$502,23,FALSE)</f>
        <v>0</v>
      </c>
      <c r="G44">
        <f>VLOOKUP($B44,[2]all!$E$6:$AO$502,27,FALSE)</f>
        <v>0</v>
      </c>
      <c r="H44" s="18">
        <f>IF(SUM($C44:$G44)=0,0,VLOOKUP($A44,'2016_headways'!$A:$G,2,FALSE))</f>
        <v>34.285714285714199</v>
      </c>
      <c r="I44">
        <f>IF(SUM($C44:$G44)=0,0,VLOOKUP($A44,'2016_headways'!$A:$G,3,FALSE))</f>
        <v>0</v>
      </c>
      <c r="J44">
        <f>IF(SUM($C44:$G44)=0,0,VLOOKUP($A44,'2016_headways'!$A:$G,4,FALSE))</f>
        <v>0</v>
      </c>
      <c r="K44">
        <f>IF(SUM($C44:$G44)=0,0,VLOOKUP($A44,'2016_headways'!$A:$G,5,FALSE))</f>
        <v>0</v>
      </c>
      <c r="L44">
        <f>IF(SUM($C44:$G44)=0,0,VLOOKUP($A44,'2016_headways'!$A:$G,6,FALSE))</f>
        <v>0</v>
      </c>
      <c r="M44" s="19">
        <f t="shared" si="2"/>
        <v>0.14285714285713999</v>
      </c>
      <c r="N44" s="20">
        <f t="shared" si="3"/>
        <v>0</v>
      </c>
      <c r="O44" s="20">
        <f t="shared" si="4"/>
        <v>0</v>
      </c>
      <c r="P44" s="20">
        <f t="shared" si="5"/>
        <v>0</v>
      </c>
      <c r="Q44" s="20">
        <f t="shared" si="6"/>
        <v>0</v>
      </c>
    </row>
    <row r="45" spans="1:17" x14ac:dyDescent="0.25">
      <c r="A45" t="s">
        <v>891</v>
      </c>
      <c r="B45" s="8" t="s">
        <v>496</v>
      </c>
      <c r="C45" s="18">
        <f>VLOOKUP($B45,[2]all!$E$6:$AO$502,11,FALSE)</f>
        <v>0</v>
      </c>
      <c r="D45">
        <f>VLOOKUP($B45,[2]all!$E$6:$AO$502,15,FALSE)</f>
        <v>0</v>
      </c>
      <c r="E45">
        <f>VLOOKUP($B45,[2]all!$E$6:$AO$502,19,FALSE)</f>
        <v>30</v>
      </c>
      <c r="F45">
        <f>VLOOKUP($B45,[2]all!$E$6:$AO$502,23,FALSE)</f>
        <v>0</v>
      </c>
      <c r="G45">
        <f>VLOOKUP($B45,[2]all!$E$6:$AO$502,27,FALSE)</f>
        <v>0</v>
      </c>
      <c r="H45" s="18">
        <f>IF(SUM($C45:$G45)=0,0,VLOOKUP($A45,'2016_headways'!$A:$G,2,FALSE))</f>
        <v>0</v>
      </c>
      <c r="I45">
        <f>IF(SUM($C45:$G45)=0,0,VLOOKUP($A45,'2016_headways'!$A:$G,3,FALSE))</f>
        <v>0</v>
      </c>
      <c r="J45">
        <f>IF(SUM($C45:$G45)=0,0,VLOOKUP($A45,'2016_headways'!$A:$G,4,FALSE))</f>
        <v>36</v>
      </c>
      <c r="K45">
        <f>IF(SUM($C45:$G45)=0,0,VLOOKUP($A45,'2016_headways'!$A:$G,5,FALSE))</f>
        <v>0</v>
      </c>
      <c r="L45">
        <f>IF(SUM($C45:$G45)=0,0,VLOOKUP($A45,'2016_headways'!$A:$G,6,FALSE))</f>
        <v>0</v>
      </c>
      <c r="M45" s="19">
        <f t="shared" si="2"/>
        <v>0</v>
      </c>
      <c r="N45" s="20">
        <f t="shared" si="3"/>
        <v>0</v>
      </c>
      <c r="O45" s="20">
        <f t="shared" si="4"/>
        <v>0.2</v>
      </c>
      <c r="P45" s="20">
        <f t="shared" si="5"/>
        <v>0</v>
      </c>
      <c r="Q45" s="20">
        <f t="shared" si="6"/>
        <v>0</v>
      </c>
    </row>
    <row r="46" spans="1:17" x14ac:dyDescent="0.25">
      <c r="A46" t="s">
        <v>892</v>
      </c>
      <c r="B46" s="8" t="s">
        <v>509</v>
      </c>
      <c r="C46" s="18">
        <f>VLOOKUP($B46,[2]all!$E$6:$AO$502,11,FALSE)</f>
        <v>120</v>
      </c>
      <c r="D46">
        <f>VLOOKUP($B46,[2]all!$E$6:$AO$502,15,FALSE)</f>
        <v>0</v>
      </c>
      <c r="E46">
        <f>VLOOKUP($B46,[2]all!$E$6:$AO$502,19,FALSE)</f>
        <v>0</v>
      </c>
      <c r="F46">
        <f>VLOOKUP($B46,[2]all!$E$6:$AO$502,23,FALSE)</f>
        <v>0</v>
      </c>
      <c r="G46">
        <f>VLOOKUP($B46,[2]all!$E$6:$AO$502,27,FALSE)</f>
        <v>0</v>
      </c>
      <c r="H46" s="18">
        <f>IF(SUM($C46:$G46)=0,0,VLOOKUP($A46,'2016_headways'!$A:$G,2,FALSE))</f>
        <v>120</v>
      </c>
      <c r="I46">
        <f>IF(SUM($C46:$G46)=0,0,VLOOKUP($A46,'2016_headways'!$A:$G,3,FALSE))</f>
        <v>0</v>
      </c>
      <c r="J46">
        <f>IF(SUM($C46:$G46)=0,0,VLOOKUP($A46,'2016_headways'!$A:$G,4,FALSE))</f>
        <v>0</v>
      </c>
      <c r="K46">
        <f>IF(SUM($C46:$G46)=0,0,VLOOKUP($A46,'2016_headways'!$A:$G,5,FALSE))</f>
        <v>0</v>
      </c>
      <c r="L46">
        <f>IF(SUM($C46:$G46)=0,0,VLOOKUP($A46,'2016_headways'!$A:$G,6,FALSE))</f>
        <v>0</v>
      </c>
      <c r="M46" s="19">
        <f t="shared" si="2"/>
        <v>0</v>
      </c>
      <c r="N46" s="20">
        <f t="shared" si="3"/>
        <v>0</v>
      </c>
      <c r="O46" s="20">
        <f t="shared" si="4"/>
        <v>0</v>
      </c>
      <c r="P46" s="20">
        <f t="shared" si="5"/>
        <v>0</v>
      </c>
      <c r="Q46" s="20">
        <f t="shared" si="6"/>
        <v>0</v>
      </c>
    </row>
    <row r="47" spans="1:17" x14ac:dyDescent="0.25">
      <c r="A47" t="s">
        <v>893</v>
      </c>
      <c r="B47" s="8" t="s">
        <v>510</v>
      </c>
      <c r="C47" s="18">
        <f>VLOOKUP($B47,[2]all!$E$6:$AO$502,11,FALSE)</f>
        <v>0</v>
      </c>
      <c r="D47">
        <f>VLOOKUP($B47,[2]all!$E$6:$AO$502,15,FALSE)</f>
        <v>0</v>
      </c>
      <c r="E47">
        <f>VLOOKUP($B47,[2]all!$E$6:$AO$502,19,FALSE)</f>
        <v>120</v>
      </c>
      <c r="F47">
        <f>VLOOKUP($B47,[2]all!$E$6:$AO$502,23,FALSE)</f>
        <v>0</v>
      </c>
      <c r="G47">
        <f>VLOOKUP($B47,[2]all!$E$6:$AO$502,27,FALSE)</f>
        <v>0</v>
      </c>
      <c r="H47" s="18">
        <f>IF(SUM($C47:$G47)=0,0,VLOOKUP($A47,'2016_headways'!$A:$G,2,FALSE))</f>
        <v>0</v>
      </c>
      <c r="I47">
        <f>IF(SUM($C47:$G47)=0,0,VLOOKUP($A47,'2016_headways'!$A:$G,3,FALSE))</f>
        <v>0</v>
      </c>
      <c r="J47">
        <f>IF(SUM($C47:$G47)=0,0,VLOOKUP($A47,'2016_headways'!$A:$G,4,FALSE))</f>
        <v>90</v>
      </c>
      <c r="K47">
        <f>IF(SUM($C47:$G47)=0,0,VLOOKUP($A47,'2016_headways'!$A:$G,5,FALSE))</f>
        <v>0</v>
      </c>
      <c r="L47">
        <f>IF(SUM($C47:$G47)=0,0,VLOOKUP($A47,'2016_headways'!$A:$G,6,FALSE))</f>
        <v>0</v>
      </c>
      <c r="M47" s="19">
        <f t="shared" si="2"/>
        <v>0</v>
      </c>
      <c r="N47" s="20">
        <f t="shared" si="3"/>
        <v>0</v>
      </c>
      <c r="O47" s="20">
        <f t="shared" si="4"/>
        <v>-0.25</v>
      </c>
      <c r="P47" s="20">
        <f t="shared" si="5"/>
        <v>0</v>
      </c>
      <c r="Q47" s="20">
        <f t="shared" si="6"/>
        <v>0</v>
      </c>
    </row>
    <row r="48" spans="1:17" x14ac:dyDescent="0.25">
      <c r="A48" t="s">
        <v>894</v>
      </c>
      <c r="B48" s="8" t="s">
        <v>497</v>
      </c>
      <c r="C48" s="18">
        <f>VLOOKUP($B48,[2]all!$E$6:$AO$502,11,FALSE)</f>
        <v>120</v>
      </c>
      <c r="D48">
        <f>VLOOKUP($B48,[2]all!$E$6:$AO$502,15,FALSE)</f>
        <v>0</v>
      </c>
      <c r="E48">
        <f>VLOOKUP($B48,[2]all!$E$6:$AO$502,19,FALSE)</f>
        <v>0</v>
      </c>
      <c r="F48">
        <f>VLOOKUP($B48,[2]all!$E$6:$AO$502,23,FALSE)</f>
        <v>0</v>
      </c>
      <c r="G48">
        <f>VLOOKUP($B48,[2]all!$E$6:$AO$502,27,FALSE)</f>
        <v>0</v>
      </c>
      <c r="H48" s="18">
        <f>IF(SUM($C48:$G48)=0,0,VLOOKUP($A48,'2016_headways'!$A:$G,2,FALSE))</f>
        <v>120</v>
      </c>
      <c r="I48">
        <f>IF(SUM($C48:$G48)=0,0,VLOOKUP($A48,'2016_headways'!$A:$G,3,FALSE))</f>
        <v>0</v>
      </c>
      <c r="J48">
        <f>IF(SUM($C48:$G48)=0,0,VLOOKUP($A48,'2016_headways'!$A:$G,4,FALSE))</f>
        <v>0</v>
      </c>
      <c r="K48">
        <f>IF(SUM($C48:$G48)=0,0,VLOOKUP($A48,'2016_headways'!$A:$G,5,FALSE))</f>
        <v>0</v>
      </c>
      <c r="L48">
        <f>IF(SUM($C48:$G48)=0,0,VLOOKUP($A48,'2016_headways'!$A:$G,6,FALSE))</f>
        <v>0</v>
      </c>
      <c r="M48" s="19">
        <f t="shared" si="2"/>
        <v>0</v>
      </c>
      <c r="N48" s="20">
        <f t="shared" si="3"/>
        <v>0</v>
      </c>
      <c r="O48" s="20">
        <f t="shared" si="4"/>
        <v>0</v>
      </c>
      <c r="P48" s="20">
        <f t="shared" si="5"/>
        <v>0</v>
      </c>
      <c r="Q48" s="20">
        <f t="shared" si="6"/>
        <v>0</v>
      </c>
    </row>
    <row r="49" spans="1:18" x14ac:dyDescent="0.25">
      <c r="A49" t="s">
        <v>895</v>
      </c>
      <c r="B49" s="8" t="s">
        <v>498</v>
      </c>
      <c r="C49" s="18">
        <f>VLOOKUP($B49,[2]all!$E$6:$AO$502,11,FALSE)</f>
        <v>0</v>
      </c>
      <c r="D49">
        <f>VLOOKUP($B49,[2]all!$E$6:$AO$502,15,FALSE)</f>
        <v>0</v>
      </c>
      <c r="E49">
        <f>VLOOKUP($B49,[2]all!$E$6:$AO$502,19,FALSE)</f>
        <v>90</v>
      </c>
      <c r="F49">
        <f>VLOOKUP($B49,[2]all!$E$6:$AO$502,23,FALSE)</f>
        <v>0</v>
      </c>
      <c r="G49">
        <f>VLOOKUP($B49,[2]all!$E$6:$AO$502,27,FALSE)</f>
        <v>0</v>
      </c>
      <c r="H49" s="18">
        <f>IF(SUM($C49:$G49)=0,0,VLOOKUP($A49,'2016_headways'!$A:$G,2,FALSE))</f>
        <v>0</v>
      </c>
      <c r="I49">
        <f>IF(SUM($C49:$G49)=0,0,VLOOKUP($A49,'2016_headways'!$A:$G,3,FALSE))</f>
        <v>0</v>
      </c>
      <c r="J49">
        <f>IF(SUM($C49:$G49)=0,0,VLOOKUP($A49,'2016_headways'!$A:$G,4,FALSE))</f>
        <v>90</v>
      </c>
      <c r="K49">
        <f>IF(SUM($C49:$G49)=0,0,VLOOKUP($A49,'2016_headways'!$A:$G,5,FALSE))</f>
        <v>0</v>
      </c>
      <c r="L49">
        <f>IF(SUM($C49:$G49)=0,0,VLOOKUP($A49,'2016_headways'!$A:$G,6,FALSE))</f>
        <v>0</v>
      </c>
      <c r="M49" s="19">
        <f t="shared" si="2"/>
        <v>0</v>
      </c>
      <c r="N49" s="20">
        <f t="shared" si="3"/>
        <v>0</v>
      </c>
      <c r="O49" s="20">
        <f t="shared" si="4"/>
        <v>0</v>
      </c>
      <c r="P49" s="20">
        <f t="shared" si="5"/>
        <v>0</v>
      </c>
      <c r="Q49" s="20">
        <f t="shared" si="6"/>
        <v>0</v>
      </c>
    </row>
    <row r="50" spans="1:18" x14ac:dyDescent="0.25">
      <c r="A50" t="s">
        <v>896</v>
      </c>
      <c r="B50" s="8" t="s">
        <v>499</v>
      </c>
      <c r="C50" s="18">
        <f>VLOOKUP($B50,[2]all!$E$6:$AO$502,11,FALSE)</f>
        <v>120</v>
      </c>
      <c r="D50">
        <f>VLOOKUP($B50,[2]all!$E$6:$AO$502,15,FALSE)</f>
        <v>0</v>
      </c>
      <c r="E50">
        <f>VLOOKUP($B50,[2]all!$E$6:$AO$502,19,FALSE)</f>
        <v>0</v>
      </c>
      <c r="F50">
        <f>VLOOKUP($B50,[2]all!$E$6:$AO$502,23,FALSE)</f>
        <v>0</v>
      </c>
      <c r="G50">
        <f>VLOOKUP($B50,[2]all!$E$6:$AO$502,27,FALSE)</f>
        <v>0</v>
      </c>
      <c r="H50" s="18">
        <f>IF(SUM($C50:$G50)=0,0,VLOOKUP($A50,'2016_headways'!$A:$G,2,FALSE))</f>
        <v>120</v>
      </c>
      <c r="I50">
        <f>IF(SUM($C50:$G50)=0,0,VLOOKUP($A50,'2016_headways'!$A:$G,3,FALSE))</f>
        <v>0</v>
      </c>
      <c r="J50">
        <f>IF(SUM($C50:$G50)=0,0,VLOOKUP($A50,'2016_headways'!$A:$G,4,FALSE))</f>
        <v>0</v>
      </c>
      <c r="K50">
        <f>IF(SUM($C50:$G50)=0,0,VLOOKUP($A50,'2016_headways'!$A:$G,5,FALSE))</f>
        <v>0</v>
      </c>
      <c r="L50">
        <f>IF(SUM($C50:$G50)=0,0,VLOOKUP($A50,'2016_headways'!$A:$G,6,FALSE))</f>
        <v>0</v>
      </c>
      <c r="M50" s="19">
        <f t="shared" si="2"/>
        <v>0</v>
      </c>
      <c r="N50" s="20">
        <f t="shared" si="3"/>
        <v>0</v>
      </c>
      <c r="O50" s="20">
        <f t="shared" si="4"/>
        <v>0</v>
      </c>
      <c r="P50" s="20">
        <f t="shared" si="5"/>
        <v>0</v>
      </c>
      <c r="Q50" s="20">
        <f t="shared" si="6"/>
        <v>0</v>
      </c>
    </row>
    <row r="51" spans="1:18" x14ac:dyDescent="0.25">
      <c r="A51" t="s">
        <v>897</v>
      </c>
      <c r="B51" s="8" t="s">
        <v>500</v>
      </c>
      <c r="C51" s="18">
        <f>VLOOKUP($B51,[2]all!$E$6:$AO$502,11,FALSE)</f>
        <v>0</v>
      </c>
      <c r="D51">
        <f>VLOOKUP($B51,[2]all!$E$6:$AO$502,15,FALSE)</f>
        <v>0</v>
      </c>
      <c r="E51">
        <f>VLOOKUP($B51,[2]all!$E$6:$AO$502,19,FALSE)</f>
        <v>90</v>
      </c>
      <c r="F51">
        <f>VLOOKUP($B51,[2]all!$E$6:$AO$502,23,FALSE)</f>
        <v>0</v>
      </c>
      <c r="G51">
        <f>VLOOKUP($B51,[2]all!$E$6:$AO$502,27,FALSE)</f>
        <v>0</v>
      </c>
      <c r="H51" s="18">
        <f>IF(SUM($C51:$G51)=0,0,VLOOKUP($A51,'2016_headways'!$A:$G,2,FALSE))</f>
        <v>0</v>
      </c>
      <c r="I51">
        <f>IF(SUM($C51:$G51)=0,0,VLOOKUP($A51,'2016_headways'!$A:$G,3,FALSE))</f>
        <v>360</v>
      </c>
      <c r="J51">
        <f>IF(SUM($C51:$G51)=0,0,VLOOKUP($A51,'2016_headways'!$A:$G,4,FALSE))</f>
        <v>90</v>
      </c>
      <c r="K51">
        <f>IF(SUM($C51:$G51)=0,0,VLOOKUP($A51,'2016_headways'!$A:$G,5,FALSE))</f>
        <v>0</v>
      </c>
      <c r="L51">
        <f>IF(SUM($C51:$G51)=0,0,VLOOKUP($A51,'2016_headways'!$A:$G,6,FALSE))</f>
        <v>0</v>
      </c>
      <c r="M51" s="19">
        <f t="shared" si="2"/>
        <v>0</v>
      </c>
      <c r="N51" s="20">
        <f t="shared" si="3"/>
        <v>0</v>
      </c>
      <c r="O51" s="20">
        <f t="shared" si="4"/>
        <v>0</v>
      </c>
      <c r="P51" s="20">
        <f t="shared" si="5"/>
        <v>0</v>
      </c>
      <c r="Q51" s="20">
        <f t="shared" si="6"/>
        <v>0</v>
      </c>
    </row>
    <row r="52" spans="1:18" x14ac:dyDescent="0.25">
      <c r="A52" t="s">
        <v>898</v>
      </c>
      <c r="B52" s="8" t="s">
        <v>501</v>
      </c>
      <c r="C52" s="18">
        <f>VLOOKUP($B52,[2]all!$E$6:$AO$502,11,FALSE)</f>
        <v>120</v>
      </c>
      <c r="D52">
        <f>VLOOKUP($B52,[2]all!$E$6:$AO$502,15,FALSE)</f>
        <v>0</v>
      </c>
      <c r="E52">
        <f>VLOOKUP($B52,[2]all!$E$6:$AO$502,19,FALSE)</f>
        <v>0</v>
      </c>
      <c r="F52">
        <f>VLOOKUP($B52,[2]all!$E$6:$AO$502,23,FALSE)</f>
        <v>0</v>
      </c>
      <c r="G52">
        <f>VLOOKUP($B52,[2]all!$E$6:$AO$502,27,FALSE)</f>
        <v>0</v>
      </c>
      <c r="H52" s="18">
        <f>IF(SUM($C52:$G52)=0,0,VLOOKUP($A52,'2016_headways'!$A:$G,2,FALSE))</f>
        <v>120</v>
      </c>
      <c r="I52">
        <f>IF(SUM($C52:$G52)=0,0,VLOOKUP($A52,'2016_headways'!$A:$G,3,FALSE))</f>
        <v>0</v>
      </c>
      <c r="J52">
        <f>IF(SUM($C52:$G52)=0,0,VLOOKUP($A52,'2016_headways'!$A:$G,4,FALSE))</f>
        <v>0</v>
      </c>
      <c r="K52">
        <f>IF(SUM($C52:$G52)=0,0,VLOOKUP($A52,'2016_headways'!$A:$G,5,FALSE))</f>
        <v>0</v>
      </c>
      <c r="L52">
        <f>IF(SUM($C52:$G52)=0,0,VLOOKUP($A52,'2016_headways'!$A:$G,6,FALSE))</f>
        <v>0</v>
      </c>
      <c r="M52" s="19">
        <f t="shared" si="2"/>
        <v>0</v>
      </c>
      <c r="N52" s="20">
        <f t="shared" si="3"/>
        <v>0</v>
      </c>
      <c r="O52" s="20">
        <f t="shared" si="4"/>
        <v>0</v>
      </c>
      <c r="P52" s="20">
        <f t="shared" si="5"/>
        <v>0</v>
      </c>
      <c r="Q52" s="20">
        <f t="shared" si="6"/>
        <v>0</v>
      </c>
    </row>
    <row r="53" spans="1:18" x14ac:dyDescent="0.25">
      <c r="A53" t="s">
        <v>899</v>
      </c>
      <c r="B53" s="8" t="s">
        <v>502</v>
      </c>
      <c r="C53" s="18">
        <f>VLOOKUP($B53,[2]all!$E$6:$AO$502,11,FALSE)</f>
        <v>0</v>
      </c>
      <c r="D53">
        <f>VLOOKUP($B53,[2]all!$E$6:$AO$502,15,FALSE)</f>
        <v>0</v>
      </c>
      <c r="E53">
        <f>VLOOKUP($B53,[2]all!$E$6:$AO$502,19,FALSE)</f>
        <v>90</v>
      </c>
      <c r="F53">
        <f>VLOOKUP($B53,[2]all!$E$6:$AO$502,23,FALSE)</f>
        <v>0</v>
      </c>
      <c r="G53">
        <f>VLOOKUP($B53,[2]all!$E$6:$AO$502,27,FALSE)</f>
        <v>0</v>
      </c>
      <c r="H53" s="18">
        <f>IF(SUM($C53:$G53)=0,0,VLOOKUP($A53,'2016_headways'!$A:$G,2,FALSE))</f>
        <v>0</v>
      </c>
      <c r="I53">
        <f>IF(SUM($C53:$G53)=0,0,VLOOKUP($A53,'2016_headways'!$A:$G,3,FALSE))</f>
        <v>0</v>
      </c>
      <c r="J53">
        <f>IF(SUM($C53:$G53)=0,0,VLOOKUP($A53,'2016_headways'!$A:$G,4,FALSE))</f>
        <v>90</v>
      </c>
      <c r="K53">
        <f>IF(SUM($C53:$G53)=0,0,VLOOKUP($A53,'2016_headways'!$A:$G,5,FALSE))</f>
        <v>0</v>
      </c>
      <c r="L53">
        <f>IF(SUM($C53:$G53)=0,0,VLOOKUP($A53,'2016_headways'!$A:$G,6,FALSE))</f>
        <v>0</v>
      </c>
      <c r="M53" s="19">
        <f t="shared" si="2"/>
        <v>0</v>
      </c>
      <c r="N53" s="20">
        <f t="shared" si="3"/>
        <v>0</v>
      </c>
      <c r="O53" s="20">
        <f t="shared" si="4"/>
        <v>0</v>
      </c>
      <c r="P53" s="20">
        <f t="shared" si="5"/>
        <v>0</v>
      </c>
      <c r="Q53" s="20">
        <f t="shared" si="6"/>
        <v>0</v>
      </c>
    </row>
    <row r="54" spans="1:18" x14ac:dyDescent="0.25">
      <c r="A54" t="s">
        <v>900</v>
      </c>
      <c r="B54" s="8" t="s">
        <v>503</v>
      </c>
      <c r="C54" s="18">
        <f>VLOOKUP($B54,[2]all!$E$6:$AO$502,11,FALSE)</f>
        <v>180</v>
      </c>
      <c r="D54">
        <f>VLOOKUP($B54,[2]all!$E$6:$AO$502,15,FALSE)</f>
        <v>0</v>
      </c>
      <c r="E54">
        <f>VLOOKUP($B54,[2]all!$E$6:$AO$502,19,FALSE)</f>
        <v>0</v>
      </c>
      <c r="F54">
        <f>VLOOKUP($B54,[2]all!$E$6:$AO$502,23,FALSE)</f>
        <v>0</v>
      </c>
      <c r="G54">
        <f>VLOOKUP($B54,[2]all!$E$6:$AO$502,27,FALSE)</f>
        <v>0</v>
      </c>
      <c r="H54" s="18">
        <f>IF(SUM($C54:$G54)=0,0,VLOOKUP($A54,'2016_headways'!$A:$G,2,FALSE))</f>
        <v>240</v>
      </c>
      <c r="I54">
        <f>IF(SUM($C54:$G54)=0,0,VLOOKUP($A54,'2016_headways'!$A:$G,3,FALSE))</f>
        <v>0</v>
      </c>
      <c r="J54">
        <f>IF(SUM($C54:$G54)=0,0,VLOOKUP($A54,'2016_headways'!$A:$G,4,FALSE))</f>
        <v>0</v>
      </c>
      <c r="K54">
        <f>IF(SUM($C54:$G54)=0,0,VLOOKUP($A54,'2016_headways'!$A:$G,5,FALSE))</f>
        <v>0</v>
      </c>
      <c r="L54">
        <f>IF(SUM($C54:$G54)=0,0,VLOOKUP($A54,'2016_headways'!$A:$G,6,FALSE))</f>
        <v>0</v>
      </c>
      <c r="M54" s="19">
        <f t="shared" si="2"/>
        <v>0.33333333333333331</v>
      </c>
      <c r="N54" s="20">
        <f t="shared" si="3"/>
        <v>0</v>
      </c>
      <c r="O54" s="20">
        <f t="shared" si="4"/>
        <v>0</v>
      </c>
      <c r="P54" s="20">
        <f t="shared" si="5"/>
        <v>0</v>
      </c>
      <c r="Q54" s="20">
        <f t="shared" si="6"/>
        <v>0</v>
      </c>
    </row>
    <row r="55" spans="1:18" x14ac:dyDescent="0.25">
      <c r="A55" t="s">
        <v>901</v>
      </c>
      <c r="B55" s="8" t="s">
        <v>504</v>
      </c>
      <c r="C55" s="18">
        <f>VLOOKUP($B55,[2]all!$E$6:$AO$502,11,FALSE)</f>
        <v>0</v>
      </c>
      <c r="D55">
        <f>VLOOKUP($B55,[2]all!$E$6:$AO$502,15,FALSE)</f>
        <v>0</v>
      </c>
      <c r="E55">
        <f>VLOOKUP($B55,[2]all!$E$6:$AO$502,19,FALSE)</f>
        <v>180</v>
      </c>
      <c r="F55">
        <f>VLOOKUP($B55,[2]all!$E$6:$AO$502,23,FALSE)</f>
        <v>0</v>
      </c>
      <c r="G55">
        <f>VLOOKUP($B55,[2]all!$E$6:$AO$502,27,FALSE)</f>
        <v>0</v>
      </c>
      <c r="H55" s="18">
        <f>IF(SUM($C55:$G55)=0,0,VLOOKUP($A55,'2016_headways'!$A:$G,2,FALSE))</f>
        <v>0</v>
      </c>
      <c r="I55">
        <f>IF(SUM($C55:$G55)=0,0,VLOOKUP($A55,'2016_headways'!$A:$G,3,FALSE))</f>
        <v>0</v>
      </c>
      <c r="J55">
        <f>IF(SUM($C55:$G55)=0,0,VLOOKUP($A55,'2016_headways'!$A:$G,4,FALSE))</f>
        <v>180</v>
      </c>
      <c r="K55">
        <f>IF(SUM($C55:$G55)=0,0,VLOOKUP($A55,'2016_headways'!$A:$G,5,FALSE))</f>
        <v>0</v>
      </c>
      <c r="L55">
        <f>IF(SUM($C55:$G55)=0,0,VLOOKUP($A55,'2016_headways'!$A:$G,6,FALSE))</f>
        <v>0</v>
      </c>
      <c r="M55" s="19">
        <f t="shared" si="2"/>
        <v>0</v>
      </c>
      <c r="N55" s="20">
        <f t="shared" si="3"/>
        <v>0</v>
      </c>
      <c r="O55" s="20">
        <f t="shared" si="4"/>
        <v>0</v>
      </c>
      <c r="P55" s="20">
        <f t="shared" si="5"/>
        <v>0</v>
      </c>
      <c r="Q55" s="20">
        <f t="shared" si="6"/>
        <v>0</v>
      </c>
    </row>
    <row r="56" spans="1:18" x14ac:dyDescent="0.25">
      <c r="A56" t="s">
        <v>971</v>
      </c>
      <c r="B56" s="8" t="s">
        <v>513</v>
      </c>
      <c r="C56" s="18">
        <f>VLOOKUP($B56,[2]all!$E$6:$AO$502,11,FALSE)</f>
        <v>60</v>
      </c>
      <c r="D56">
        <f>VLOOKUP($B56,[2]all!$E$6:$AO$502,15,FALSE)</f>
        <v>60</v>
      </c>
      <c r="E56">
        <f>VLOOKUP($B56,[2]all!$E$6:$AO$502,19,FALSE)</f>
        <v>60</v>
      </c>
      <c r="F56">
        <f>VLOOKUP($B56,[2]all!$E$6:$AO$502,23,FALSE)</f>
        <v>120</v>
      </c>
      <c r="G56">
        <f>VLOOKUP($B56,[2]all!$E$6:$AO$502,27,FALSE)</f>
        <v>0</v>
      </c>
      <c r="H56" s="18">
        <f>IF(SUM($C56:$G56)=0,0,VLOOKUP($A56,'2016_headways'!$A:$G,2,FALSE))</f>
        <v>60</v>
      </c>
      <c r="I56">
        <f>IF(SUM($C56:$G56)=0,0,VLOOKUP($A56,'2016_headways'!$A:$G,3,FALSE))</f>
        <v>60</v>
      </c>
      <c r="J56">
        <f>IF(SUM($C56:$G56)=0,0,VLOOKUP($A56,'2016_headways'!$A:$G,4,FALSE))</f>
        <v>60</v>
      </c>
      <c r="K56">
        <f>IF(SUM($C56:$G56)=0,0,VLOOKUP($A56,'2016_headways'!$A:$G,5,FALSE))</f>
        <v>60</v>
      </c>
      <c r="L56">
        <f>IF(SUM($C56:$G56)=0,0,VLOOKUP($A56,'2016_headways'!$A:$G,6,FALSE))</f>
        <v>0</v>
      </c>
      <c r="M56" s="19">
        <f t="shared" si="2"/>
        <v>0</v>
      </c>
      <c r="N56" s="20">
        <f t="shared" si="3"/>
        <v>0</v>
      </c>
      <c r="O56" s="20">
        <f t="shared" si="4"/>
        <v>0</v>
      </c>
      <c r="P56" s="20">
        <f t="shared" si="5"/>
        <v>-0.5</v>
      </c>
      <c r="Q56" s="20">
        <f t="shared" si="6"/>
        <v>0</v>
      </c>
    </row>
    <row r="57" spans="1:18" x14ac:dyDescent="0.25">
      <c r="A57" t="s">
        <v>972</v>
      </c>
      <c r="B57" s="8" t="s">
        <v>514</v>
      </c>
      <c r="C57" s="18">
        <f>VLOOKUP($B57,[2]all!$E$6:$AO$502,11,FALSE)</f>
        <v>60</v>
      </c>
      <c r="D57">
        <f>VLOOKUP($B57,[2]all!$E$6:$AO$502,15,FALSE)</f>
        <v>60</v>
      </c>
      <c r="E57">
        <f>VLOOKUP($B57,[2]all!$E$6:$AO$502,19,FALSE)</f>
        <v>60</v>
      </c>
      <c r="F57">
        <f>VLOOKUP($B57,[2]all!$E$6:$AO$502,23,FALSE)</f>
        <v>120</v>
      </c>
      <c r="G57">
        <f>VLOOKUP($B57,[2]all!$E$6:$AO$502,27,FALSE)</f>
        <v>0</v>
      </c>
      <c r="H57" s="18">
        <f>IF(SUM($C57:$G57)=0,0,VLOOKUP($A57,'2016_headways'!$A:$G,2,FALSE))</f>
        <v>80</v>
      </c>
      <c r="I57">
        <f>IF(SUM($C57:$G57)=0,0,VLOOKUP($A57,'2016_headways'!$A:$G,3,FALSE))</f>
        <v>60</v>
      </c>
      <c r="J57">
        <f>IF(SUM($C57:$G57)=0,0,VLOOKUP($A57,'2016_headways'!$A:$G,4,FALSE))</f>
        <v>60</v>
      </c>
      <c r="K57">
        <f>IF(SUM($C57:$G57)=0,0,VLOOKUP($A57,'2016_headways'!$A:$G,5,FALSE))</f>
        <v>60</v>
      </c>
      <c r="L57">
        <f>IF(SUM($C57:$G57)=0,0,VLOOKUP($A57,'2016_headways'!$A:$G,6,FALSE))</f>
        <v>180</v>
      </c>
      <c r="M57" s="19">
        <f t="shared" si="2"/>
        <v>0.33333333333333331</v>
      </c>
      <c r="N57" s="20">
        <f t="shared" si="3"/>
        <v>0</v>
      </c>
      <c r="O57" s="20">
        <f t="shared" si="4"/>
        <v>0</v>
      </c>
      <c r="P57" s="20">
        <f t="shared" si="5"/>
        <v>-0.5</v>
      </c>
      <c r="Q57" s="20">
        <f t="shared" si="6"/>
        <v>0</v>
      </c>
    </row>
    <row r="58" spans="1:18" x14ac:dyDescent="0.25">
      <c r="A58" t="s">
        <v>973</v>
      </c>
      <c r="B58" s="8" t="s">
        <v>519</v>
      </c>
      <c r="C58" s="18">
        <f>VLOOKUP($B58,[2]all!$E$6:$AO$502,11,FALSE)</f>
        <v>60</v>
      </c>
      <c r="D58">
        <f>VLOOKUP($B58,[2]all!$E$6:$AO$502,15,FALSE)</f>
        <v>60</v>
      </c>
      <c r="E58">
        <f>VLOOKUP($B58,[2]all!$E$6:$AO$502,19,FALSE)</f>
        <v>60</v>
      </c>
      <c r="F58">
        <f>VLOOKUP($B58,[2]all!$E$6:$AO$502,23,FALSE)</f>
        <v>120</v>
      </c>
      <c r="G58">
        <f>VLOOKUP($B58,[2]all!$E$6:$AO$502,27,FALSE)</f>
        <v>0</v>
      </c>
      <c r="H58" s="18">
        <f>IF(SUM($C58:$G58)=0,0,VLOOKUP($A58,'2016_headways'!$A:$G,2,FALSE))</f>
        <v>80</v>
      </c>
      <c r="I58">
        <f>IF(SUM($C58:$G58)=0,0,VLOOKUP($A58,'2016_headways'!$A:$G,3,FALSE))</f>
        <v>60</v>
      </c>
      <c r="J58">
        <f>IF(SUM($C58:$G58)=0,0,VLOOKUP($A58,'2016_headways'!$A:$G,4,FALSE))</f>
        <v>60</v>
      </c>
      <c r="K58">
        <f>IF(SUM($C58:$G58)=0,0,VLOOKUP($A58,'2016_headways'!$A:$G,5,FALSE))</f>
        <v>60</v>
      </c>
      <c r="L58">
        <f>IF(SUM($C58:$G58)=0,0,VLOOKUP($A58,'2016_headways'!$A:$G,6,FALSE))</f>
        <v>0</v>
      </c>
      <c r="M58" s="19">
        <f t="shared" si="2"/>
        <v>0.33333333333333331</v>
      </c>
      <c r="N58" s="20">
        <f t="shared" si="3"/>
        <v>0</v>
      </c>
      <c r="O58" s="20">
        <f t="shared" si="4"/>
        <v>0</v>
      </c>
      <c r="P58" s="20">
        <f t="shared" si="5"/>
        <v>-0.5</v>
      </c>
      <c r="Q58" s="20">
        <f t="shared" si="6"/>
        <v>0</v>
      </c>
    </row>
    <row r="59" spans="1:18" x14ac:dyDescent="0.25">
      <c r="A59" t="s">
        <v>974</v>
      </c>
      <c r="B59" s="8" t="s">
        <v>520</v>
      </c>
      <c r="C59" s="18">
        <f>VLOOKUP($B59,[2]all!$E$6:$AO$502,11,FALSE)</f>
        <v>60</v>
      </c>
      <c r="D59">
        <f>VLOOKUP($B59,[2]all!$E$6:$AO$502,15,FALSE)</f>
        <v>60</v>
      </c>
      <c r="E59">
        <f>VLOOKUP($B59,[2]all!$E$6:$AO$502,19,FALSE)</f>
        <v>60</v>
      </c>
      <c r="F59">
        <f>VLOOKUP($B59,[2]all!$E$6:$AO$502,23,FALSE)</f>
        <v>120</v>
      </c>
      <c r="G59">
        <f>VLOOKUP($B59,[2]all!$E$6:$AO$502,27,FALSE)</f>
        <v>0</v>
      </c>
      <c r="H59" s="18">
        <f>IF(SUM($C59:$G59)=0,0,VLOOKUP($A59,'2016_headways'!$A:$G,2,FALSE))</f>
        <v>80</v>
      </c>
      <c r="I59">
        <f>IF(SUM($C59:$G59)=0,0,VLOOKUP($A59,'2016_headways'!$A:$G,3,FALSE))</f>
        <v>60</v>
      </c>
      <c r="J59">
        <f>IF(SUM($C59:$G59)=0,0,VLOOKUP($A59,'2016_headways'!$A:$G,4,FALSE))</f>
        <v>60</v>
      </c>
      <c r="K59">
        <f>IF(SUM($C59:$G59)=0,0,VLOOKUP($A59,'2016_headways'!$A:$G,5,FALSE))</f>
        <v>60</v>
      </c>
      <c r="L59">
        <f>IF(SUM($C59:$G59)=0,0,VLOOKUP($A59,'2016_headways'!$A:$G,6,FALSE))</f>
        <v>0</v>
      </c>
      <c r="M59" s="19">
        <f t="shared" si="2"/>
        <v>0.33333333333333331</v>
      </c>
      <c r="N59" s="20">
        <f t="shared" si="3"/>
        <v>0</v>
      </c>
      <c r="O59" s="20">
        <f t="shared" si="4"/>
        <v>0</v>
      </c>
      <c r="P59" s="20">
        <f t="shared" si="5"/>
        <v>-0.5</v>
      </c>
      <c r="Q59" s="20">
        <f t="shared" si="6"/>
        <v>0</v>
      </c>
    </row>
    <row r="60" spans="1:18" s="14" customFormat="1" x14ac:dyDescent="0.25">
      <c r="A60" s="14" t="s">
        <v>975</v>
      </c>
      <c r="B60" s="32" t="s">
        <v>384</v>
      </c>
      <c r="C60" s="58">
        <f>VLOOKUP($B60,[2]all!$E$6:$AO$502,11,FALSE)</f>
        <v>60</v>
      </c>
      <c r="D60" s="14">
        <f>VLOOKUP($B60,[2]all!$E$6:$AO$502,15,FALSE)</f>
        <v>60</v>
      </c>
      <c r="E60" s="14">
        <f>VLOOKUP($B60,[2]all!$E$6:$AO$502,19,FALSE)</f>
        <v>60</v>
      </c>
      <c r="F60" s="14">
        <f>VLOOKUP($B60,[2]all!$E$6:$AO$502,23,FALSE)</f>
        <v>120</v>
      </c>
      <c r="G60" s="14">
        <f>VLOOKUP($B60,[2]all!$E$6:$AO$502,27,FALSE)</f>
        <v>0</v>
      </c>
      <c r="H60" s="58">
        <f>IF(SUM($C60:$G60)=0,0,VLOOKUP($A60,'2016_headways'!$A:$G,2,FALSE))</f>
        <v>60</v>
      </c>
      <c r="I60" s="14">
        <f>IF(SUM($C60:$G60)=0,0,VLOOKUP($A60,'2016_headways'!$A:$G,3,FALSE))</f>
        <v>60</v>
      </c>
      <c r="J60" s="14">
        <f>IF(SUM($C60:$G60)=0,0,VLOOKUP($A60,'2016_headways'!$A:$G,4,FALSE))</f>
        <v>60</v>
      </c>
      <c r="K60" s="14">
        <f>IF(SUM($C60:$G60)=0,0,VLOOKUP($A60,'2016_headways'!$A:$G,5,FALSE))</f>
        <v>120</v>
      </c>
      <c r="L60" s="14">
        <f>IF(SUM($C60:$G60)=0,0,VLOOKUP($A60,'2016_headways'!$A:$G,6,FALSE))</f>
        <v>0</v>
      </c>
      <c r="M60" s="59">
        <f t="shared" si="2"/>
        <v>0</v>
      </c>
      <c r="N60" s="60">
        <f t="shared" si="3"/>
        <v>0</v>
      </c>
      <c r="O60" s="60">
        <f t="shared" si="4"/>
        <v>0</v>
      </c>
      <c r="P60" s="60">
        <f t="shared" si="5"/>
        <v>0</v>
      </c>
      <c r="Q60" s="60">
        <f t="shared" si="6"/>
        <v>0</v>
      </c>
      <c r="R60" s="61" t="s">
        <v>1383</v>
      </c>
    </row>
    <row r="61" spans="1:18" s="14" customFormat="1" x14ac:dyDescent="0.25">
      <c r="A61" s="14" t="s">
        <v>976</v>
      </c>
      <c r="B61" s="32" t="s">
        <v>384</v>
      </c>
      <c r="C61" s="58">
        <f>VLOOKUP($B61,[2]all!$E$6:$AO$502,11,FALSE)</f>
        <v>60</v>
      </c>
      <c r="D61" s="14">
        <f>VLOOKUP($B61,[2]all!$E$6:$AO$502,15,FALSE)</f>
        <v>60</v>
      </c>
      <c r="E61" s="14">
        <f>VLOOKUP($B61,[2]all!$E$6:$AO$502,19,FALSE)</f>
        <v>60</v>
      </c>
      <c r="F61" s="14">
        <f>VLOOKUP($B61,[2]all!$E$6:$AO$502,23,FALSE)</f>
        <v>120</v>
      </c>
      <c r="G61" s="14">
        <f>VLOOKUP($B61,[2]all!$E$6:$AO$502,27,FALSE)</f>
        <v>0</v>
      </c>
      <c r="H61" s="58">
        <f>IF(SUM($C61:$G61)=0,0,VLOOKUP($A61,'2016_headways'!$A:$G,2,FALSE))</f>
        <v>120</v>
      </c>
      <c r="I61" s="14">
        <f>IF(SUM($C61:$G61)=0,0,VLOOKUP($A61,'2016_headways'!$A:$G,3,FALSE))</f>
        <v>60</v>
      </c>
      <c r="J61" s="14">
        <f>IF(SUM($C61:$G61)=0,0,VLOOKUP($A61,'2016_headways'!$A:$G,4,FALSE))</f>
        <v>60</v>
      </c>
      <c r="K61" s="14">
        <f>IF(SUM($C61:$G61)=0,0,VLOOKUP($A61,'2016_headways'!$A:$G,5,FALSE))</f>
        <v>60</v>
      </c>
      <c r="L61" s="14">
        <f>IF(SUM($C61:$G61)=0,0,VLOOKUP($A61,'2016_headways'!$A:$G,6,FALSE))</f>
        <v>90</v>
      </c>
      <c r="M61" s="59">
        <f t="shared" si="2"/>
        <v>1</v>
      </c>
      <c r="N61" s="60">
        <f t="shared" si="3"/>
        <v>0</v>
      </c>
      <c r="O61" s="60">
        <f t="shared" si="4"/>
        <v>0</v>
      </c>
      <c r="P61" s="60">
        <f t="shared" si="5"/>
        <v>-0.5</v>
      </c>
      <c r="Q61" s="60">
        <f t="shared" si="6"/>
        <v>0</v>
      </c>
      <c r="R61" s="61" t="s">
        <v>1383</v>
      </c>
    </row>
    <row r="62" spans="1:18" x14ac:dyDescent="0.25">
      <c r="A62" t="s">
        <v>977</v>
      </c>
      <c r="B62" s="8" t="s">
        <v>515</v>
      </c>
      <c r="C62" s="18">
        <f>VLOOKUP($B62,[2]all!$E$6:$AO$502,11,FALSE)</f>
        <v>180</v>
      </c>
      <c r="D62">
        <f>VLOOKUP($B62,[2]all!$E$6:$AO$502,15,FALSE)</f>
        <v>0</v>
      </c>
      <c r="E62">
        <f>VLOOKUP($B62,[2]all!$E$6:$AO$502,19,FALSE)</f>
        <v>180</v>
      </c>
      <c r="F62">
        <f>VLOOKUP($B62,[2]all!$E$6:$AO$502,23,FALSE)</f>
        <v>0</v>
      </c>
      <c r="G62">
        <f>VLOOKUP($B62,[2]all!$E$6:$AO$502,27,FALSE)</f>
        <v>0</v>
      </c>
      <c r="H62" s="18">
        <f>IF(SUM($C62:$G62)=0,0,VLOOKUP($A62,'2016_headways'!$A:$G,2,FALSE))</f>
        <v>240</v>
      </c>
      <c r="I62">
        <f>IF(SUM($C62:$G62)=0,0,VLOOKUP($A62,'2016_headways'!$A:$G,3,FALSE))</f>
        <v>0</v>
      </c>
      <c r="J62">
        <f>IF(SUM($C62:$G62)=0,0,VLOOKUP($A62,'2016_headways'!$A:$G,4,FALSE))</f>
        <v>180</v>
      </c>
      <c r="K62">
        <f>IF(SUM($C62:$G62)=0,0,VLOOKUP($A62,'2016_headways'!$A:$G,5,FALSE))</f>
        <v>0</v>
      </c>
      <c r="L62">
        <f>IF(SUM($C62:$G62)=0,0,VLOOKUP($A62,'2016_headways'!$A:$G,6,FALSE))</f>
        <v>0</v>
      </c>
      <c r="M62" s="19">
        <f t="shared" si="2"/>
        <v>0.33333333333333331</v>
      </c>
      <c r="N62" s="20">
        <f t="shared" si="3"/>
        <v>0</v>
      </c>
      <c r="O62" s="20">
        <f t="shared" si="4"/>
        <v>0</v>
      </c>
      <c r="P62" s="20">
        <f t="shared" si="5"/>
        <v>0</v>
      </c>
      <c r="Q62" s="20">
        <f t="shared" si="6"/>
        <v>0</v>
      </c>
    </row>
    <row r="63" spans="1:18" x14ac:dyDescent="0.25">
      <c r="A63" t="s">
        <v>978</v>
      </c>
      <c r="B63" s="8" t="s">
        <v>516</v>
      </c>
      <c r="C63" s="18">
        <f>VLOOKUP($B63,[2]all!$E$6:$AO$502,11,FALSE)</f>
        <v>180</v>
      </c>
      <c r="D63">
        <f>VLOOKUP($B63,[2]all!$E$6:$AO$502,15,FALSE)</f>
        <v>0</v>
      </c>
      <c r="E63">
        <f>VLOOKUP($B63,[2]all!$E$6:$AO$502,19,FALSE)</f>
        <v>180</v>
      </c>
      <c r="F63">
        <f>VLOOKUP($B63,[2]all!$E$6:$AO$502,23,FALSE)</f>
        <v>0</v>
      </c>
      <c r="G63">
        <f>VLOOKUP($B63,[2]all!$E$6:$AO$502,27,FALSE)</f>
        <v>0</v>
      </c>
      <c r="H63" s="18">
        <f>IF(SUM($C63:$G63)=0,0,VLOOKUP($A63,'2016_headways'!$A:$G,2,FALSE))</f>
        <v>240</v>
      </c>
      <c r="I63">
        <f>IF(SUM($C63:$G63)=0,0,VLOOKUP($A63,'2016_headways'!$A:$G,3,FALSE))</f>
        <v>0</v>
      </c>
      <c r="J63">
        <f>IF(SUM($C63:$G63)=0,0,VLOOKUP($A63,'2016_headways'!$A:$G,4,FALSE))</f>
        <v>180</v>
      </c>
      <c r="K63">
        <f>IF(SUM($C63:$G63)=0,0,VLOOKUP($A63,'2016_headways'!$A:$G,5,FALSE))</f>
        <v>0</v>
      </c>
      <c r="L63">
        <f>IF(SUM($C63:$G63)=0,0,VLOOKUP($A63,'2016_headways'!$A:$G,6,FALSE))</f>
        <v>0</v>
      </c>
      <c r="M63" s="19">
        <f t="shared" si="2"/>
        <v>0.33333333333333331</v>
      </c>
      <c r="N63" s="20">
        <f t="shared" si="3"/>
        <v>0</v>
      </c>
      <c r="O63" s="20">
        <f t="shared" si="4"/>
        <v>0</v>
      </c>
      <c r="P63" s="20">
        <f t="shared" si="5"/>
        <v>0</v>
      </c>
      <c r="Q63" s="20">
        <f t="shared" si="6"/>
        <v>0</v>
      </c>
    </row>
    <row r="64" spans="1:18" x14ac:dyDescent="0.25">
      <c r="A64" t="s">
        <v>979</v>
      </c>
      <c r="B64" s="8" t="s">
        <v>385</v>
      </c>
      <c r="C64" s="18">
        <f>VLOOKUP($B64,[2]all!$E$6:$AO$502,11,FALSE)</f>
        <v>90</v>
      </c>
      <c r="D64">
        <f>VLOOKUP($B64,[2]all!$E$6:$AO$502,15,FALSE)</f>
        <v>120</v>
      </c>
      <c r="E64">
        <f>VLOOKUP($B64,[2]all!$E$6:$AO$502,19,FALSE)</f>
        <v>180</v>
      </c>
      <c r="F64">
        <f>VLOOKUP($B64,[2]all!$E$6:$AO$502,23,FALSE)</f>
        <v>120</v>
      </c>
      <c r="G64">
        <f>VLOOKUP($B64,[2]all!$E$6:$AO$502,27,FALSE)</f>
        <v>0</v>
      </c>
      <c r="H64" s="18">
        <f>IF(SUM($C64:$G64)=0,0,VLOOKUP($A64,'2016_headways'!$A:$G,2,FALSE))</f>
        <v>120</v>
      </c>
      <c r="I64">
        <f>IF(SUM($C64:$G64)=0,0,VLOOKUP($A64,'2016_headways'!$A:$G,3,FALSE))</f>
        <v>120</v>
      </c>
      <c r="J64">
        <f>IF(SUM($C64:$G64)=0,0,VLOOKUP($A64,'2016_headways'!$A:$G,4,FALSE))</f>
        <v>180</v>
      </c>
      <c r="K64">
        <f>IF(SUM($C64:$G64)=0,0,VLOOKUP($A64,'2016_headways'!$A:$G,5,FALSE))</f>
        <v>120</v>
      </c>
      <c r="L64">
        <f>IF(SUM($C64:$G64)=0,0,VLOOKUP($A64,'2016_headways'!$A:$G,6,FALSE))</f>
        <v>0</v>
      </c>
      <c r="M64" s="19">
        <f t="shared" si="2"/>
        <v>0.33333333333333331</v>
      </c>
      <c r="N64" s="20">
        <f t="shared" si="3"/>
        <v>0</v>
      </c>
      <c r="O64" s="20">
        <f t="shared" si="4"/>
        <v>0</v>
      </c>
      <c r="P64" s="20">
        <f t="shared" si="5"/>
        <v>0</v>
      </c>
      <c r="Q64" s="20">
        <f t="shared" si="6"/>
        <v>0</v>
      </c>
      <c r="R64" s="61" t="s">
        <v>1383</v>
      </c>
    </row>
    <row r="65" spans="1:18" x14ac:dyDescent="0.25">
      <c r="A65" t="s">
        <v>980</v>
      </c>
      <c r="B65" s="8" t="s">
        <v>385</v>
      </c>
      <c r="C65" s="18">
        <f>VLOOKUP($B65,[2]all!$E$6:$AO$502,11,FALSE)</f>
        <v>90</v>
      </c>
      <c r="D65">
        <f>VLOOKUP($B65,[2]all!$E$6:$AO$502,15,FALSE)</f>
        <v>120</v>
      </c>
      <c r="E65">
        <f>VLOOKUP($B65,[2]all!$E$6:$AO$502,19,FALSE)</f>
        <v>180</v>
      </c>
      <c r="F65">
        <f>VLOOKUP($B65,[2]all!$E$6:$AO$502,23,FALSE)</f>
        <v>120</v>
      </c>
      <c r="G65">
        <f>VLOOKUP($B65,[2]all!$E$6:$AO$502,27,FALSE)</f>
        <v>0</v>
      </c>
      <c r="H65" s="18">
        <f>IF(SUM($C65:$G65)=0,0,VLOOKUP($A65,'2016_headways'!$A:$G,2,FALSE))</f>
        <v>240</v>
      </c>
      <c r="I65">
        <f>IF(SUM($C65:$G65)=0,0,VLOOKUP($A65,'2016_headways'!$A:$G,3,FALSE))</f>
        <v>120</v>
      </c>
      <c r="J65">
        <f>IF(SUM($C65:$G65)=0,0,VLOOKUP($A65,'2016_headways'!$A:$G,4,FALSE))</f>
        <v>90</v>
      </c>
      <c r="K65">
        <f>IF(SUM($C65:$G65)=0,0,VLOOKUP($A65,'2016_headways'!$A:$G,5,FALSE))</f>
        <v>120</v>
      </c>
      <c r="L65">
        <f>IF(SUM($C65:$G65)=0,0,VLOOKUP($A65,'2016_headways'!$A:$G,6,FALSE))</f>
        <v>0</v>
      </c>
      <c r="M65" s="19">
        <f t="shared" si="2"/>
        <v>1.6666666666666667</v>
      </c>
      <c r="N65" s="20">
        <f t="shared" si="3"/>
        <v>0</v>
      </c>
      <c r="O65" s="20">
        <f t="shared" si="4"/>
        <v>-0.5</v>
      </c>
      <c r="P65" s="20">
        <f t="shared" si="5"/>
        <v>0</v>
      </c>
      <c r="Q65" s="20">
        <f t="shared" si="6"/>
        <v>0</v>
      </c>
      <c r="R65" s="61" t="s">
        <v>1383</v>
      </c>
    </row>
    <row r="66" spans="1:18" x14ac:dyDescent="0.25">
      <c r="A66" t="s">
        <v>981</v>
      </c>
      <c r="B66" s="8" t="s">
        <v>517</v>
      </c>
      <c r="C66" s="18">
        <f>VLOOKUP($B66,[2]all!$E$6:$AO$502,11,FALSE)</f>
        <v>45</v>
      </c>
      <c r="D66">
        <f>VLOOKUP($B66,[2]all!$E$6:$AO$502,15,FALSE)</f>
        <v>0</v>
      </c>
      <c r="E66">
        <f>VLOOKUP($B66,[2]all!$E$6:$AO$502,19,FALSE)</f>
        <v>0</v>
      </c>
      <c r="F66">
        <f>VLOOKUP($B66,[2]all!$E$6:$AO$502,23,FALSE)</f>
        <v>0</v>
      </c>
      <c r="G66">
        <f>VLOOKUP($B66,[2]all!$E$6:$AO$502,27,FALSE)</f>
        <v>0</v>
      </c>
      <c r="H66" s="18">
        <f>IF(SUM($C66:$G66)=0,0,VLOOKUP($A66,'2016_headways'!$A:$G,2,FALSE))</f>
        <v>60</v>
      </c>
      <c r="I66">
        <f>IF(SUM($C66:$G66)=0,0,VLOOKUP($A66,'2016_headways'!$A:$G,3,FALSE))</f>
        <v>0</v>
      </c>
      <c r="J66">
        <f>IF(SUM($C66:$G66)=0,0,VLOOKUP($A66,'2016_headways'!$A:$G,4,FALSE))</f>
        <v>0</v>
      </c>
      <c r="K66">
        <f>IF(SUM($C66:$G66)=0,0,VLOOKUP($A66,'2016_headways'!$A:$G,5,FALSE))</f>
        <v>0</v>
      </c>
      <c r="L66">
        <f>IF(SUM($C66:$G66)=0,0,VLOOKUP($A66,'2016_headways'!$A:$G,6,FALSE))</f>
        <v>0</v>
      </c>
      <c r="M66" s="19">
        <f t="shared" si="2"/>
        <v>0.33333333333333331</v>
      </c>
      <c r="N66" s="20">
        <f t="shared" si="3"/>
        <v>0</v>
      </c>
      <c r="O66" s="20">
        <f t="shared" si="4"/>
        <v>0</v>
      </c>
      <c r="P66" s="20">
        <f t="shared" si="5"/>
        <v>0</v>
      </c>
      <c r="Q66" s="20">
        <f t="shared" si="6"/>
        <v>0</v>
      </c>
    </row>
    <row r="67" spans="1:18" x14ac:dyDescent="0.25">
      <c r="A67" t="s">
        <v>982</v>
      </c>
      <c r="B67" s="8" t="s">
        <v>518</v>
      </c>
      <c r="C67" s="18">
        <f>VLOOKUP($B67,[2]all!$E$6:$AO$502,11,FALSE)</f>
        <v>0</v>
      </c>
      <c r="D67">
        <f>VLOOKUP($B67,[2]all!$E$6:$AO$502,15,FALSE)</f>
        <v>0</v>
      </c>
      <c r="E67">
        <f>VLOOKUP($B67,[2]all!$E$6:$AO$502,19,FALSE)</f>
        <v>45</v>
      </c>
      <c r="F67">
        <f>VLOOKUP($B67,[2]all!$E$6:$AO$502,23,FALSE)</f>
        <v>0</v>
      </c>
      <c r="G67">
        <f>VLOOKUP($B67,[2]all!$E$6:$AO$502,27,FALSE)</f>
        <v>0</v>
      </c>
      <c r="H67" s="18">
        <f>IF(SUM($C67:$G67)=0,0,VLOOKUP($A67,'2016_headways'!$A:$G,2,FALSE))</f>
        <v>0</v>
      </c>
      <c r="I67">
        <f>IF(SUM($C67:$G67)=0,0,VLOOKUP($A67,'2016_headways'!$A:$G,3,FALSE))</f>
        <v>0</v>
      </c>
      <c r="J67">
        <f>IF(SUM($C67:$G67)=0,0,VLOOKUP($A67,'2016_headways'!$A:$G,4,FALSE))</f>
        <v>45</v>
      </c>
      <c r="K67">
        <f>IF(SUM($C67:$G67)=0,0,VLOOKUP($A67,'2016_headways'!$A:$G,5,FALSE))</f>
        <v>0</v>
      </c>
      <c r="L67">
        <f>IF(SUM($C67:$G67)=0,0,VLOOKUP($A67,'2016_headways'!$A:$G,6,FALSE))</f>
        <v>0</v>
      </c>
      <c r="M67" s="19">
        <f t="shared" ref="M67:M130" si="7">IF(C67=0,0,(H67-C67)/C67)</f>
        <v>0</v>
      </c>
      <c r="N67" s="20">
        <f t="shared" ref="N67:N130" si="8">IF(D67=0,0,(I67-D67)/D67)</f>
        <v>0</v>
      </c>
      <c r="O67" s="20">
        <f t="shared" ref="O67:O130" si="9">IF(E67=0,0,(J67-E67)/E67)</f>
        <v>0</v>
      </c>
      <c r="P67" s="20">
        <f t="shared" ref="P67:P130" si="10">IF(F67=0,0,(K67-F67)/F67)</f>
        <v>0</v>
      </c>
      <c r="Q67" s="20">
        <f t="shared" ref="Q67:Q130" si="11">IF(G67=0,0,(L67-G67)/G67)</f>
        <v>0</v>
      </c>
    </row>
    <row r="68" spans="1:18" x14ac:dyDescent="0.25">
      <c r="A68" t="s">
        <v>992</v>
      </c>
      <c r="B68" s="8" t="s">
        <v>521</v>
      </c>
      <c r="C68" s="18">
        <f>VLOOKUP($B68,[2]all!$E$6:$AO$502,11,FALSE)</f>
        <v>180</v>
      </c>
      <c r="D68">
        <f>VLOOKUP($B68,[2]all!$E$6:$AO$502,15,FALSE)</f>
        <v>0</v>
      </c>
      <c r="E68">
        <f>VLOOKUP($B68,[2]all!$E$6:$AO$502,19,FALSE)</f>
        <v>0</v>
      </c>
      <c r="F68">
        <f>VLOOKUP($B68,[2]all!$E$6:$AO$502,23,FALSE)</f>
        <v>0</v>
      </c>
      <c r="G68">
        <f>VLOOKUP($B68,[2]all!$E$6:$AO$502,27,FALSE)</f>
        <v>0</v>
      </c>
      <c r="H68" s="18">
        <f>IF(SUM($C68:$G68)=0,0,VLOOKUP($A68,'2016_headways'!$A:$G,2,FALSE))</f>
        <v>240</v>
      </c>
      <c r="I68">
        <f>IF(SUM($C68:$G68)=0,0,VLOOKUP($A68,'2016_headways'!$A:$G,3,FALSE))</f>
        <v>0</v>
      </c>
      <c r="J68">
        <f>IF(SUM($C68:$G68)=0,0,VLOOKUP($A68,'2016_headways'!$A:$G,4,FALSE))</f>
        <v>0</v>
      </c>
      <c r="K68">
        <f>IF(SUM($C68:$G68)=0,0,VLOOKUP($A68,'2016_headways'!$A:$G,5,FALSE))</f>
        <v>0</v>
      </c>
      <c r="L68">
        <f>IF(SUM($C68:$G68)=0,0,VLOOKUP($A68,'2016_headways'!$A:$G,6,FALSE))</f>
        <v>0</v>
      </c>
      <c r="M68" s="19">
        <f t="shared" si="7"/>
        <v>0.33333333333333331</v>
      </c>
      <c r="N68" s="20">
        <f t="shared" si="8"/>
        <v>0</v>
      </c>
      <c r="O68" s="20">
        <f t="shared" si="9"/>
        <v>0</v>
      </c>
      <c r="P68" s="20">
        <f t="shared" si="10"/>
        <v>0</v>
      </c>
      <c r="Q68" s="20">
        <f t="shared" si="11"/>
        <v>0</v>
      </c>
    </row>
    <row r="69" spans="1:18" x14ac:dyDescent="0.25">
      <c r="A69" t="s">
        <v>993</v>
      </c>
      <c r="B69" s="8" t="s">
        <v>522</v>
      </c>
      <c r="C69" s="18">
        <f>VLOOKUP($B69,[2]all!$E$6:$AO$502,11,FALSE)</f>
        <v>0</v>
      </c>
      <c r="D69">
        <f>VLOOKUP($B69,[2]all!$E$6:$AO$502,15,FALSE)</f>
        <v>0</v>
      </c>
      <c r="E69">
        <f>VLOOKUP($B69,[2]all!$E$6:$AO$502,19,FALSE)</f>
        <v>180</v>
      </c>
      <c r="F69">
        <f>VLOOKUP($B69,[2]all!$E$6:$AO$502,23,FALSE)</f>
        <v>0</v>
      </c>
      <c r="G69">
        <f>VLOOKUP($B69,[2]all!$E$6:$AO$502,27,FALSE)</f>
        <v>0</v>
      </c>
      <c r="H69" s="18">
        <f>IF(SUM($C69:$G69)=0,0,VLOOKUP($A69,'2016_headways'!$A:$G,2,FALSE))</f>
        <v>0</v>
      </c>
      <c r="I69">
        <f>IF(SUM($C69:$G69)=0,0,VLOOKUP($A69,'2016_headways'!$A:$G,3,FALSE))</f>
        <v>0</v>
      </c>
      <c r="J69">
        <f>IF(SUM($C69:$G69)=0,0,VLOOKUP($A69,'2016_headways'!$A:$G,4,FALSE))</f>
        <v>180</v>
      </c>
      <c r="K69">
        <f>IF(SUM($C69:$G69)=0,0,VLOOKUP($A69,'2016_headways'!$A:$G,5,FALSE))</f>
        <v>0</v>
      </c>
      <c r="L69">
        <f>IF(SUM($C69:$G69)=0,0,VLOOKUP($A69,'2016_headways'!$A:$G,6,FALSE))</f>
        <v>0</v>
      </c>
      <c r="M69" s="19">
        <f t="shared" si="7"/>
        <v>0</v>
      </c>
      <c r="N69" s="20">
        <f t="shared" si="8"/>
        <v>0</v>
      </c>
      <c r="O69" s="20">
        <f t="shared" si="9"/>
        <v>0</v>
      </c>
      <c r="P69" s="20">
        <f t="shared" si="10"/>
        <v>0</v>
      </c>
      <c r="Q69" s="20">
        <f t="shared" si="11"/>
        <v>0</v>
      </c>
    </row>
    <row r="70" spans="1:18" x14ac:dyDescent="0.25">
      <c r="A70" t="s">
        <v>994</v>
      </c>
      <c r="B70" s="8" t="s">
        <v>523</v>
      </c>
      <c r="C70" s="18">
        <f>VLOOKUP($B70,[2]all!$E$6:$AO$502,11,FALSE)</f>
        <v>180</v>
      </c>
      <c r="D70">
        <f>VLOOKUP($B70,[2]all!$E$6:$AO$502,15,FALSE)</f>
        <v>0</v>
      </c>
      <c r="E70">
        <f>VLOOKUP($B70,[2]all!$E$6:$AO$502,19,FALSE)</f>
        <v>0</v>
      </c>
      <c r="F70">
        <f>VLOOKUP($B70,[2]all!$E$6:$AO$502,23,FALSE)</f>
        <v>0</v>
      </c>
      <c r="G70">
        <f>VLOOKUP($B70,[2]all!$E$6:$AO$502,27,FALSE)</f>
        <v>0</v>
      </c>
      <c r="H70" s="18">
        <f>IF(SUM($C70:$G70)=0,0,VLOOKUP($A70,'2016_headways'!$A:$G,2,FALSE))</f>
        <v>240</v>
      </c>
      <c r="I70">
        <f>IF(SUM($C70:$G70)=0,0,VLOOKUP($A70,'2016_headways'!$A:$G,3,FALSE))</f>
        <v>0</v>
      </c>
      <c r="J70">
        <f>IF(SUM($C70:$G70)=0,0,VLOOKUP($A70,'2016_headways'!$A:$G,4,FALSE))</f>
        <v>0</v>
      </c>
      <c r="K70">
        <f>IF(SUM($C70:$G70)=0,0,VLOOKUP($A70,'2016_headways'!$A:$G,5,FALSE))</f>
        <v>0</v>
      </c>
      <c r="L70">
        <f>IF(SUM($C70:$G70)=0,0,VLOOKUP($A70,'2016_headways'!$A:$G,6,FALSE))</f>
        <v>0</v>
      </c>
      <c r="M70" s="19">
        <f t="shared" si="7"/>
        <v>0.33333333333333331</v>
      </c>
      <c r="N70" s="20">
        <f t="shared" si="8"/>
        <v>0</v>
      </c>
      <c r="O70" s="20">
        <f t="shared" si="9"/>
        <v>0</v>
      </c>
      <c r="P70" s="20">
        <f t="shared" si="10"/>
        <v>0</v>
      </c>
      <c r="Q70" s="20">
        <f t="shared" si="11"/>
        <v>0</v>
      </c>
    </row>
    <row r="71" spans="1:18" x14ac:dyDescent="0.25">
      <c r="A71" t="s">
        <v>995</v>
      </c>
      <c r="B71" s="8" t="s">
        <v>524</v>
      </c>
      <c r="C71" s="18">
        <f>VLOOKUP($B71,[2]all!$E$6:$AO$502,11,FALSE)</f>
        <v>0</v>
      </c>
      <c r="D71">
        <f>VLOOKUP($B71,[2]all!$E$6:$AO$502,15,FALSE)</f>
        <v>0</v>
      </c>
      <c r="E71">
        <f>VLOOKUP($B71,[2]all!$E$6:$AO$502,19,FALSE)</f>
        <v>180</v>
      </c>
      <c r="F71">
        <f>VLOOKUP($B71,[2]all!$E$6:$AO$502,23,FALSE)</f>
        <v>0</v>
      </c>
      <c r="G71">
        <f>VLOOKUP($B71,[2]all!$E$6:$AO$502,27,FALSE)</f>
        <v>0</v>
      </c>
      <c r="H71" s="18">
        <f>IF(SUM($C71:$G71)=0,0,VLOOKUP($A71,'2016_headways'!$A:$G,2,FALSE))</f>
        <v>0</v>
      </c>
      <c r="I71">
        <f>IF(SUM($C71:$G71)=0,0,VLOOKUP($A71,'2016_headways'!$A:$G,3,FALSE))</f>
        <v>0</v>
      </c>
      <c r="J71">
        <f>IF(SUM($C71:$G71)=0,0,VLOOKUP($A71,'2016_headways'!$A:$G,4,FALSE))</f>
        <v>180</v>
      </c>
      <c r="K71">
        <f>IF(SUM($C71:$G71)=0,0,VLOOKUP($A71,'2016_headways'!$A:$G,5,FALSE))</f>
        <v>0</v>
      </c>
      <c r="L71">
        <f>IF(SUM($C71:$G71)=0,0,VLOOKUP($A71,'2016_headways'!$A:$G,6,FALSE))</f>
        <v>0</v>
      </c>
      <c r="M71" s="19">
        <f t="shared" si="7"/>
        <v>0</v>
      </c>
      <c r="N71" s="20">
        <f t="shared" si="8"/>
        <v>0</v>
      </c>
      <c r="O71" s="20">
        <f t="shared" si="9"/>
        <v>0</v>
      </c>
      <c r="P71" s="20">
        <f t="shared" si="10"/>
        <v>0</v>
      </c>
      <c r="Q71" s="20">
        <f t="shared" si="11"/>
        <v>0</v>
      </c>
    </row>
    <row r="72" spans="1:18" x14ac:dyDescent="0.25">
      <c r="A72" t="s">
        <v>996</v>
      </c>
      <c r="B72" s="8" t="s">
        <v>525</v>
      </c>
      <c r="C72" s="18">
        <f>VLOOKUP($B72,[2]all!$E$6:$AO$502,11,FALSE)</f>
        <v>180</v>
      </c>
      <c r="D72">
        <f>VLOOKUP($B72,[2]all!$E$6:$AO$502,15,FALSE)</f>
        <v>0</v>
      </c>
      <c r="E72">
        <f>VLOOKUP($B72,[2]all!$E$6:$AO$502,19,FALSE)</f>
        <v>0</v>
      </c>
      <c r="F72">
        <f>VLOOKUP($B72,[2]all!$E$6:$AO$502,23,FALSE)</f>
        <v>0</v>
      </c>
      <c r="G72">
        <f>VLOOKUP($B72,[2]all!$E$6:$AO$502,27,FALSE)</f>
        <v>0</v>
      </c>
      <c r="H72" s="18">
        <f>IF(SUM($C72:$G72)=0,0,VLOOKUP($A72,'2016_headways'!$A:$G,2,FALSE))</f>
        <v>240</v>
      </c>
      <c r="I72">
        <f>IF(SUM($C72:$G72)=0,0,VLOOKUP($A72,'2016_headways'!$A:$G,3,FALSE))</f>
        <v>0</v>
      </c>
      <c r="J72">
        <f>IF(SUM($C72:$G72)=0,0,VLOOKUP($A72,'2016_headways'!$A:$G,4,FALSE))</f>
        <v>0</v>
      </c>
      <c r="K72">
        <f>IF(SUM($C72:$G72)=0,0,VLOOKUP($A72,'2016_headways'!$A:$G,5,FALSE))</f>
        <v>0</v>
      </c>
      <c r="L72">
        <f>IF(SUM($C72:$G72)=0,0,VLOOKUP($A72,'2016_headways'!$A:$G,6,FALSE))</f>
        <v>0</v>
      </c>
      <c r="M72" s="19">
        <f t="shared" si="7"/>
        <v>0.33333333333333331</v>
      </c>
      <c r="N72" s="20">
        <f t="shared" si="8"/>
        <v>0</v>
      </c>
      <c r="O72" s="20">
        <f t="shared" si="9"/>
        <v>0</v>
      </c>
      <c r="P72" s="20">
        <f t="shared" si="10"/>
        <v>0</v>
      </c>
      <c r="Q72" s="20">
        <f t="shared" si="11"/>
        <v>0</v>
      </c>
    </row>
    <row r="73" spans="1:18" x14ac:dyDescent="0.25">
      <c r="A73" t="s">
        <v>997</v>
      </c>
      <c r="B73" s="8" t="s">
        <v>526</v>
      </c>
      <c r="C73" s="18">
        <f>VLOOKUP($B73,[2]all!$E$6:$AO$502,11,FALSE)</f>
        <v>0</v>
      </c>
      <c r="D73">
        <f>VLOOKUP($B73,[2]all!$E$6:$AO$502,15,FALSE)</f>
        <v>0</v>
      </c>
      <c r="E73">
        <f>VLOOKUP($B73,[2]all!$E$6:$AO$502,19,FALSE)</f>
        <v>180</v>
      </c>
      <c r="F73">
        <f>VLOOKUP($B73,[2]all!$E$6:$AO$502,23,FALSE)</f>
        <v>0</v>
      </c>
      <c r="G73">
        <f>VLOOKUP($B73,[2]all!$E$6:$AO$502,27,FALSE)</f>
        <v>0</v>
      </c>
      <c r="H73" s="18">
        <f>IF(SUM($C73:$G73)=0,0,VLOOKUP($A73,'2016_headways'!$A:$G,2,FALSE))</f>
        <v>0</v>
      </c>
      <c r="I73">
        <f>IF(SUM($C73:$G73)=0,0,VLOOKUP($A73,'2016_headways'!$A:$G,3,FALSE))</f>
        <v>0</v>
      </c>
      <c r="J73">
        <f>IF(SUM($C73:$G73)=0,0,VLOOKUP($A73,'2016_headways'!$A:$G,4,FALSE))</f>
        <v>180</v>
      </c>
      <c r="K73">
        <f>IF(SUM($C73:$G73)=0,0,VLOOKUP($A73,'2016_headways'!$A:$G,5,FALSE))</f>
        <v>0</v>
      </c>
      <c r="L73">
        <f>IF(SUM($C73:$G73)=0,0,VLOOKUP($A73,'2016_headways'!$A:$G,6,FALSE))</f>
        <v>0</v>
      </c>
      <c r="M73" s="19">
        <f t="shared" si="7"/>
        <v>0</v>
      </c>
      <c r="N73" s="20">
        <f t="shared" si="8"/>
        <v>0</v>
      </c>
      <c r="O73" s="20">
        <f t="shared" si="9"/>
        <v>0</v>
      </c>
      <c r="P73" s="20">
        <f t="shared" si="10"/>
        <v>0</v>
      </c>
      <c r="Q73" s="20">
        <f t="shared" si="11"/>
        <v>0</v>
      </c>
    </row>
    <row r="74" spans="1:18" x14ac:dyDescent="0.25">
      <c r="A74" t="s">
        <v>998</v>
      </c>
      <c r="B74" s="8" t="s">
        <v>527</v>
      </c>
      <c r="C74" s="18">
        <f>VLOOKUP($B74,[2]all!$E$6:$AO$502,11,FALSE)</f>
        <v>180</v>
      </c>
      <c r="D74">
        <f>VLOOKUP($B74,[2]all!$E$6:$AO$502,15,FALSE)</f>
        <v>0</v>
      </c>
      <c r="E74">
        <f>VLOOKUP($B74,[2]all!$E$6:$AO$502,19,FALSE)</f>
        <v>0</v>
      </c>
      <c r="F74">
        <f>VLOOKUP($B74,[2]all!$E$6:$AO$502,23,FALSE)</f>
        <v>0</v>
      </c>
      <c r="G74">
        <f>VLOOKUP($B74,[2]all!$E$6:$AO$502,27,FALSE)</f>
        <v>0</v>
      </c>
      <c r="H74" s="18">
        <f>IF(SUM($C74:$G74)=0,0,VLOOKUP($A74,'2016_headways'!$A:$G,2,FALSE))</f>
        <v>240</v>
      </c>
      <c r="I74">
        <f>IF(SUM($C74:$G74)=0,0,VLOOKUP($A74,'2016_headways'!$A:$G,3,FALSE))</f>
        <v>0</v>
      </c>
      <c r="J74">
        <f>IF(SUM($C74:$G74)=0,0,VLOOKUP($A74,'2016_headways'!$A:$G,4,FALSE))</f>
        <v>0</v>
      </c>
      <c r="K74">
        <f>IF(SUM($C74:$G74)=0,0,VLOOKUP($A74,'2016_headways'!$A:$G,5,FALSE))</f>
        <v>0</v>
      </c>
      <c r="L74">
        <f>IF(SUM($C74:$G74)=0,0,VLOOKUP($A74,'2016_headways'!$A:$G,6,FALSE))</f>
        <v>0</v>
      </c>
      <c r="M74" s="19">
        <f t="shared" si="7"/>
        <v>0.33333333333333331</v>
      </c>
      <c r="N74" s="20">
        <f t="shared" si="8"/>
        <v>0</v>
      </c>
      <c r="O74" s="20">
        <f t="shared" si="9"/>
        <v>0</v>
      </c>
      <c r="P74" s="20">
        <f t="shared" si="10"/>
        <v>0</v>
      </c>
      <c r="Q74" s="20">
        <f t="shared" si="11"/>
        <v>0</v>
      </c>
    </row>
    <row r="75" spans="1:18" x14ac:dyDescent="0.25">
      <c r="A75" t="s">
        <v>999</v>
      </c>
      <c r="B75" s="8" t="s">
        <v>528</v>
      </c>
      <c r="C75" s="18">
        <f>VLOOKUP($B75,[2]all!$E$6:$AO$502,11,FALSE)</f>
        <v>0</v>
      </c>
      <c r="D75">
        <f>VLOOKUP($B75,[2]all!$E$6:$AO$502,15,FALSE)</f>
        <v>0</v>
      </c>
      <c r="E75">
        <f>VLOOKUP($B75,[2]all!$E$6:$AO$502,19,FALSE)</f>
        <v>180</v>
      </c>
      <c r="F75">
        <f>VLOOKUP($B75,[2]all!$E$6:$AO$502,23,FALSE)</f>
        <v>0</v>
      </c>
      <c r="G75">
        <f>VLOOKUP($B75,[2]all!$E$6:$AO$502,27,FALSE)</f>
        <v>0</v>
      </c>
      <c r="H75" s="18">
        <f>IF(SUM($C75:$G75)=0,0,VLOOKUP($A75,'2016_headways'!$A:$G,2,FALSE))</f>
        <v>0</v>
      </c>
      <c r="I75">
        <f>IF(SUM($C75:$G75)=0,0,VLOOKUP($A75,'2016_headways'!$A:$G,3,FALSE))</f>
        <v>0</v>
      </c>
      <c r="J75">
        <f>IF(SUM($C75:$G75)=0,0,VLOOKUP($A75,'2016_headways'!$A:$G,4,FALSE))</f>
        <v>180</v>
      </c>
      <c r="K75">
        <f>IF(SUM($C75:$G75)=0,0,VLOOKUP($A75,'2016_headways'!$A:$G,5,FALSE))</f>
        <v>0</v>
      </c>
      <c r="L75">
        <f>IF(SUM($C75:$G75)=0,0,VLOOKUP($A75,'2016_headways'!$A:$G,6,FALSE))</f>
        <v>0</v>
      </c>
      <c r="M75" s="19">
        <f t="shared" si="7"/>
        <v>0</v>
      </c>
      <c r="N75" s="20">
        <f t="shared" si="8"/>
        <v>0</v>
      </c>
      <c r="O75" s="20">
        <f t="shared" si="9"/>
        <v>0</v>
      </c>
      <c r="P75" s="20">
        <f t="shared" si="10"/>
        <v>0</v>
      </c>
      <c r="Q75" s="20">
        <f t="shared" si="11"/>
        <v>0</v>
      </c>
    </row>
    <row r="76" spans="1:18" x14ac:dyDescent="0.25">
      <c r="A76" t="s">
        <v>1000</v>
      </c>
      <c r="B76" s="8" t="s">
        <v>529</v>
      </c>
      <c r="C76" s="18">
        <f>VLOOKUP($B76,[2]all!$E$6:$AO$502,11,FALSE)</f>
        <v>180</v>
      </c>
      <c r="D76">
        <f>VLOOKUP($B76,[2]all!$E$6:$AO$502,15,FALSE)</f>
        <v>0</v>
      </c>
      <c r="E76">
        <f>VLOOKUP($B76,[2]all!$E$6:$AO$502,19,FALSE)</f>
        <v>0</v>
      </c>
      <c r="F76">
        <f>VLOOKUP($B76,[2]all!$E$6:$AO$502,23,FALSE)</f>
        <v>0</v>
      </c>
      <c r="G76">
        <f>VLOOKUP($B76,[2]all!$E$6:$AO$502,27,FALSE)</f>
        <v>0</v>
      </c>
      <c r="H76" s="18">
        <f>IF(SUM($C76:$G76)=0,0,VLOOKUP($A76,'2016_headways'!$A:$G,2,FALSE))</f>
        <v>240</v>
      </c>
      <c r="I76">
        <f>IF(SUM($C76:$G76)=0,0,VLOOKUP($A76,'2016_headways'!$A:$G,3,FALSE))</f>
        <v>0</v>
      </c>
      <c r="J76">
        <f>IF(SUM($C76:$G76)=0,0,VLOOKUP($A76,'2016_headways'!$A:$G,4,FALSE))</f>
        <v>0</v>
      </c>
      <c r="K76">
        <f>IF(SUM($C76:$G76)=0,0,VLOOKUP($A76,'2016_headways'!$A:$G,5,FALSE))</f>
        <v>0</v>
      </c>
      <c r="L76">
        <f>IF(SUM($C76:$G76)=0,0,VLOOKUP($A76,'2016_headways'!$A:$G,6,FALSE))</f>
        <v>0</v>
      </c>
      <c r="M76" s="19">
        <f t="shared" si="7"/>
        <v>0.33333333333333331</v>
      </c>
      <c r="N76" s="20">
        <f t="shared" si="8"/>
        <v>0</v>
      </c>
      <c r="O76" s="20">
        <f t="shared" si="9"/>
        <v>0</v>
      </c>
      <c r="P76" s="20">
        <f t="shared" si="10"/>
        <v>0</v>
      </c>
      <c r="Q76" s="20">
        <f t="shared" si="11"/>
        <v>0</v>
      </c>
    </row>
    <row r="77" spans="1:18" x14ac:dyDescent="0.25">
      <c r="A77" t="s">
        <v>1001</v>
      </c>
      <c r="B77" s="8" t="s">
        <v>530</v>
      </c>
      <c r="C77" s="18">
        <f>VLOOKUP($B77,[2]all!$E$6:$AO$502,11,FALSE)</f>
        <v>0</v>
      </c>
      <c r="D77">
        <f>VLOOKUP($B77,[2]all!$E$6:$AO$502,15,FALSE)</f>
        <v>0</v>
      </c>
      <c r="E77">
        <f>VLOOKUP($B77,[2]all!$E$6:$AO$502,19,FALSE)</f>
        <v>180</v>
      </c>
      <c r="F77">
        <f>VLOOKUP($B77,[2]all!$E$6:$AO$502,23,FALSE)</f>
        <v>0</v>
      </c>
      <c r="G77">
        <f>VLOOKUP($B77,[2]all!$E$6:$AO$502,27,FALSE)</f>
        <v>0</v>
      </c>
      <c r="H77" s="18">
        <f>IF(SUM($C77:$G77)=0,0,VLOOKUP($A77,'2016_headways'!$A:$G,2,FALSE))</f>
        <v>0</v>
      </c>
      <c r="I77">
        <f>IF(SUM($C77:$G77)=0,0,VLOOKUP($A77,'2016_headways'!$A:$G,3,FALSE))</f>
        <v>0</v>
      </c>
      <c r="J77">
        <f>IF(SUM($C77:$G77)=0,0,VLOOKUP($A77,'2016_headways'!$A:$G,4,FALSE))</f>
        <v>180</v>
      </c>
      <c r="K77">
        <f>IF(SUM($C77:$G77)=0,0,VLOOKUP($A77,'2016_headways'!$A:$G,5,FALSE))</f>
        <v>0</v>
      </c>
      <c r="L77">
        <f>IF(SUM($C77:$G77)=0,0,VLOOKUP($A77,'2016_headways'!$A:$G,6,FALSE))</f>
        <v>0</v>
      </c>
      <c r="M77" s="19">
        <f t="shared" si="7"/>
        <v>0</v>
      </c>
      <c r="N77" s="20">
        <f t="shared" si="8"/>
        <v>0</v>
      </c>
      <c r="O77" s="20">
        <f t="shared" si="9"/>
        <v>0</v>
      </c>
      <c r="P77" s="20">
        <f t="shared" si="10"/>
        <v>0</v>
      </c>
      <c r="Q77" s="20">
        <f t="shared" si="11"/>
        <v>0</v>
      </c>
    </row>
    <row r="78" spans="1:18" x14ac:dyDescent="0.25">
      <c r="A78" t="s">
        <v>1002</v>
      </c>
      <c r="B78" s="8" t="s">
        <v>531</v>
      </c>
      <c r="C78" s="18">
        <f>VLOOKUP($B78,[2]all!$E$6:$AO$502,11,FALSE)</f>
        <v>180</v>
      </c>
      <c r="D78">
        <f>VLOOKUP($B78,[2]all!$E$6:$AO$502,15,FALSE)</f>
        <v>0</v>
      </c>
      <c r="E78">
        <f>VLOOKUP($B78,[2]all!$E$6:$AO$502,19,FALSE)</f>
        <v>0</v>
      </c>
      <c r="F78">
        <f>VLOOKUP($B78,[2]all!$E$6:$AO$502,23,FALSE)</f>
        <v>0</v>
      </c>
      <c r="G78">
        <f>VLOOKUP($B78,[2]all!$E$6:$AO$502,27,FALSE)</f>
        <v>0</v>
      </c>
      <c r="H78" s="18">
        <f>IF(SUM($C78:$G78)=0,0,VLOOKUP($A78,'2016_headways'!$A:$G,2,FALSE))</f>
        <v>240</v>
      </c>
      <c r="I78">
        <f>IF(SUM($C78:$G78)=0,0,VLOOKUP($A78,'2016_headways'!$A:$G,3,FALSE))</f>
        <v>0</v>
      </c>
      <c r="J78">
        <f>IF(SUM($C78:$G78)=0,0,VLOOKUP($A78,'2016_headways'!$A:$G,4,FALSE))</f>
        <v>0</v>
      </c>
      <c r="K78">
        <f>IF(SUM($C78:$G78)=0,0,VLOOKUP($A78,'2016_headways'!$A:$G,5,FALSE))</f>
        <v>0</v>
      </c>
      <c r="L78">
        <f>IF(SUM($C78:$G78)=0,0,VLOOKUP($A78,'2016_headways'!$A:$G,6,FALSE))</f>
        <v>0</v>
      </c>
      <c r="M78" s="19">
        <f t="shared" si="7"/>
        <v>0.33333333333333331</v>
      </c>
      <c r="N78" s="20">
        <f t="shared" si="8"/>
        <v>0</v>
      </c>
      <c r="O78" s="20">
        <f t="shared" si="9"/>
        <v>0</v>
      </c>
      <c r="P78" s="20">
        <f t="shared" si="10"/>
        <v>0</v>
      </c>
      <c r="Q78" s="20">
        <f t="shared" si="11"/>
        <v>0</v>
      </c>
    </row>
    <row r="79" spans="1:18" x14ac:dyDescent="0.25">
      <c r="A79" t="s">
        <v>1003</v>
      </c>
      <c r="B79" s="8" t="s">
        <v>532</v>
      </c>
      <c r="C79" s="18">
        <f>VLOOKUP($B79,[2]all!$E$6:$AO$502,11,FALSE)</f>
        <v>0</v>
      </c>
      <c r="D79">
        <f>VLOOKUP($B79,[2]all!$E$6:$AO$502,15,FALSE)</f>
        <v>0</v>
      </c>
      <c r="E79">
        <f>VLOOKUP($B79,[2]all!$E$6:$AO$502,19,FALSE)</f>
        <v>180</v>
      </c>
      <c r="F79">
        <f>VLOOKUP($B79,[2]all!$E$6:$AO$502,23,FALSE)</f>
        <v>0</v>
      </c>
      <c r="G79">
        <f>VLOOKUP($B79,[2]all!$E$6:$AO$502,27,FALSE)</f>
        <v>0</v>
      </c>
      <c r="H79" s="18">
        <f>IF(SUM($C79:$G79)=0,0,VLOOKUP($A79,'2016_headways'!$A:$G,2,FALSE))</f>
        <v>0</v>
      </c>
      <c r="I79">
        <f>IF(SUM($C79:$G79)=0,0,VLOOKUP($A79,'2016_headways'!$A:$G,3,FALSE))</f>
        <v>0</v>
      </c>
      <c r="J79">
        <f>IF(SUM($C79:$G79)=0,0,VLOOKUP($A79,'2016_headways'!$A:$G,4,FALSE))</f>
        <v>180</v>
      </c>
      <c r="K79">
        <f>IF(SUM($C79:$G79)=0,0,VLOOKUP($A79,'2016_headways'!$A:$G,5,FALSE))</f>
        <v>0</v>
      </c>
      <c r="L79">
        <f>IF(SUM($C79:$G79)=0,0,VLOOKUP($A79,'2016_headways'!$A:$G,6,FALSE))</f>
        <v>0</v>
      </c>
      <c r="M79" s="19">
        <f t="shared" si="7"/>
        <v>0</v>
      </c>
      <c r="N79" s="20">
        <f t="shared" si="8"/>
        <v>0</v>
      </c>
      <c r="O79" s="20">
        <f t="shared" si="9"/>
        <v>0</v>
      </c>
      <c r="P79" s="20">
        <f t="shared" si="10"/>
        <v>0</v>
      </c>
      <c r="Q79" s="20">
        <f t="shared" si="11"/>
        <v>0</v>
      </c>
    </row>
    <row r="80" spans="1:18" x14ac:dyDescent="0.25">
      <c r="A80" t="s">
        <v>1004</v>
      </c>
      <c r="B80" s="8" t="s">
        <v>533</v>
      </c>
      <c r="C80" s="18">
        <f>VLOOKUP($B80,[2]all!$E$6:$AO$502,11,FALSE)</f>
        <v>180</v>
      </c>
      <c r="D80">
        <f>VLOOKUP($B80,[2]all!$E$6:$AO$502,15,FALSE)</f>
        <v>0</v>
      </c>
      <c r="E80">
        <f>VLOOKUP($B80,[2]all!$E$6:$AO$502,19,FALSE)</f>
        <v>0</v>
      </c>
      <c r="F80">
        <f>VLOOKUP($B80,[2]all!$E$6:$AO$502,23,FALSE)</f>
        <v>0</v>
      </c>
      <c r="G80">
        <f>VLOOKUP($B80,[2]all!$E$6:$AO$502,27,FALSE)</f>
        <v>0</v>
      </c>
      <c r="H80" s="18">
        <f>IF(SUM($C80:$G80)=0,0,VLOOKUP($A80,'2016_headways'!$A:$G,2,FALSE))</f>
        <v>240</v>
      </c>
      <c r="I80">
        <f>IF(SUM($C80:$G80)=0,0,VLOOKUP($A80,'2016_headways'!$A:$G,3,FALSE))</f>
        <v>0</v>
      </c>
      <c r="J80">
        <f>IF(SUM($C80:$G80)=0,0,VLOOKUP($A80,'2016_headways'!$A:$G,4,FALSE))</f>
        <v>0</v>
      </c>
      <c r="K80">
        <f>IF(SUM($C80:$G80)=0,0,VLOOKUP($A80,'2016_headways'!$A:$G,5,FALSE))</f>
        <v>0</v>
      </c>
      <c r="L80">
        <f>IF(SUM($C80:$G80)=0,0,VLOOKUP($A80,'2016_headways'!$A:$G,6,FALSE))</f>
        <v>0</v>
      </c>
      <c r="M80" s="19">
        <f t="shared" si="7"/>
        <v>0.33333333333333331</v>
      </c>
      <c r="N80" s="20">
        <f t="shared" si="8"/>
        <v>0</v>
      </c>
      <c r="O80" s="20">
        <f t="shared" si="9"/>
        <v>0</v>
      </c>
      <c r="P80" s="20">
        <f t="shared" si="10"/>
        <v>0</v>
      </c>
      <c r="Q80" s="20">
        <f t="shared" si="11"/>
        <v>0</v>
      </c>
    </row>
    <row r="81" spans="1:17" x14ac:dyDescent="0.25">
      <c r="A81" t="s">
        <v>1005</v>
      </c>
      <c r="B81" s="8" t="s">
        <v>534</v>
      </c>
      <c r="C81" s="18">
        <f>VLOOKUP($B81,[2]all!$E$6:$AO$502,11,FALSE)</f>
        <v>0</v>
      </c>
      <c r="D81">
        <f>VLOOKUP($B81,[2]all!$E$6:$AO$502,15,FALSE)</f>
        <v>0</v>
      </c>
      <c r="E81">
        <f>VLOOKUP($B81,[2]all!$E$6:$AO$502,19,FALSE)</f>
        <v>180</v>
      </c>
      <c r="F81">
        <f>VLOOKUP($B81,[2]all!$E$6:$AO$502,23,FALSE)</f>
        <v>0</v>
      </c>
      <c r="G81">
        <f>VLOOKUP($B81,[2]all!$E$6:$AO$502,27,FALSE)</f>
        <v>0</v>
      </c>
      <c r="H81" s="18">
        <f>IF(SUM($C81:$G81)=0,0,VLOOKUP($A81,'2016_headways'!$A:$G,2,FALSE))</f>
        <v>0</v>
      </c>
      <c r="I81">
        <f>IF(SUM($C81:$G81)=0,0,VLOOKUP($A81,'2016_headways'!$A:$G,3,FALSE))</f>
        <v>0</v>
      </c>
      <c r="J81">
        <f>IF(SUM($C81:$G81)=0,0,VLOOKUP($A81,'2016_headways'!$A:$G,4,FALSE))</f>
        <v>180</v>
      </c>
      <c r="K81">
        <f>IF(SUM($C81:$G81)=0,0,VLOOKUP($A81,'2016_headways'!$A:$G,5,FALSE))</f>
        <v>0</v>
      </c>
      <c r="L81">
        <f>IF(SUM($C81:$G81)=0,0,VLOOKUP($A81,'2016_headways'!$A:$G,6,FALSE))</f>
        <v>0</v>
      </c>
      <c r="M81" s="19">
        <f t="shared" si="7"/>
        <v>0</v>
      </c>
      <c r="N81" s="20">
        <f t="shared" si="8"/>
        <v>0</v>
      </c>
      <c r="O81" s="20">
        <f t="shared" si="9"/>
        <v>0</v>
      </c>
      <c r="P81" s="20">
        <f t="shared" si="10"/>
        <v>0</v>
      </c>
      <c r="Q81" s="20">
        <f t="shared" si="11"/>
        <v>0</v>
      </c>
    </row>
    <row r="82" spans="1:17" x14ac:dyDescent="0.25">
      <c r="A82" t="s">
        <v>1006</v>
      </c>
      <c r="B82" s="8" t="s">
        <v>535</v>
      </c>
      <c r="C82" s="18">
        <f>VLOOKUP($B82,[2]all!$E$6:$AO$502,11,FALSE)</f>
        <v>180</v>
      </c>
      <c r="D82">
        <f>VLOOKUP($B82,[2]all!$E$6:$AO$502,15,FALSE)</f>
        <v>0</v>
      </c>
      <c r="E82">
        <f>VLOOKUP($B82,[2]all!$E$6:$AO$502,19,FALSE)</f>
        <v>0</v>
      </c>
      <c r="F82">
        <f>VLOOKUP($B82,[2]all!$E$6:$AO$502,23,FALSE)</f>
        <v>0</v>
      </c>
      <c r="G82">
        <f>VLOOKUP($B82,[2]all!$E$6:$AO$502,27,FALSE)</f>
        <v>0</v>
      </c>
      <c r="H82" s="18">
        <f>IF(SUM($C82:$G82)=0,0,VLOOKUP($A82,'2016_headways'!$A:$G,2,FALSE))</f>
        <v>240</v>
      </c>
      <c r="I82">
        <f>IF(SUM($C82:$G82)=0,0,VLOOKUP($A82,'2016_headways'!$A:$G,3,FALSE))</f>
        <v>0</v>
      </c>
      <c r="J82">
        <f>IF(SUM($C82:$G82)=0,0,VLOOKUP($A82,'2016_headways'!$A:$G,4,FALSE))</f>
        <v>0</v>
      </c>
      <c r="K82">
        <f>IF(SUM($C82:$G82)=0,0,VLOOKUP($A82,'2016_headways'!$A:$G,5,FALSE))</f>
        <v>0</v>
      </c>
      <c r="L82">
        <f>IF(SUM($C82:$G82)=0,0,VLOOKUP($A82,'2016_headways'!$A:$G,6,FALSE))</f>
        <v>0</v>
      </c>
      <c r="M82" s="19">
        <f t="shared" si="7"/>
        <v>0.33333333333333331</v>
      </c>
      <c r="N82" s="20">
        <f t="shared" si="8"/>
        <v>0</v>
      </c>
      <c r="O82" s="20">
        <f t="shared" si="9"/>
        <v>0</v>
      </c>
      <c r="P82" s="20">
        <f t="shared" si="10"/>
        <v>0</v>
      </c>
      <c r="Q82" s="20">
        <f t="shared" si="11"/>
        <v>0</v>
      </c>
    </row>
    <row r="83" spans="1:17" x14ac:dyDescent="0.25">
      <c r="A83" t="s">
        <v>1007</v>
      </c>
      <c r="B83" s="8" t="s">
        <v>536</v>
      </c>
      <c r="C83" s="18">
        <f>VLOOKUP($B83,[2]all!$E$6:$AO$502,11,FALSE)</f>
        <v>0</v>
      </c>
      <c r="D83">
        <f>VLOOKUP($B83,[2]all!$E$6:$AO$502,15,FALSE)</f>
        <v>0</v>
      </c>
      <c r="E83">
        <f>VLOOKUP($B83,[2]all!$E$6:$AO$502,19,FALSE)</f>
        <v>180</v>
      </c>
      <c r="F83">
        <f>VLOOKUP($B83,[2]all!$E$6:$AO$502,23,FALSE)</f>
        <v>0</v>
      </c>
      <c r="G83">
        <f>VLOOKUP($B83,[2]all!$E$6:$AO$502,27,FALSE)</f>
        <v>0</v>
      </c>
      <c r="H83" s="18">
        <f>IF(SUM($C83:$G83)=0,0,VLOOKUP($A83,'2016_headways'!$A:$G,2,FALSE))</f>
        <v>0</v>
      </c>
      <c r="I83">
        <f>IF(SUM($C83:$G83)=0,0,VLOOKUP($A83,'2016_headways'!$A:$G,3,FALSE))</f>
        <v>0</v>
      </c>
      <c r="J83">
        <f>IF(SUM($C83:$G83)=0,0,VLOOKUP($A83,'2016_headways'!$A:$G,4,FALSE))</f>
        <v>180</v>
      </c>
      <c r="K83">
        <f>IF(SUM($C83:$G83)=0,0,VLOOKUP($A83,'2016_headways'!$A:$G,5,FALSE))</f>
        <v>0</v>
      </c>
      <c r="L83">
        <f>IF(SUM($C83:$G83)=0,0,VLOOKUP($A83,'2016_headways'!$A:$G,6,FALSE))</f>
        <v>0</v>
      </c>
      <c r="M83" s="19">
        <f t="shared" si="7"/>
        <v>0</v>
      </c>
      <c r="N83" s="20">
        <f t="shared" si="8"/>
        <v>0</v>
      </c>
      <c r="O83" s="20">
        <f t="shared" si="9"/>
        <v>0</v>
      </c>
      <c r="P83" s="20">
        <f t="shared" si="10"/>
        <v>0</v>
      </c>
      <c r="Q83" s="20">
        <f t="shared" si="11"/>
        <v>0</v>
      </c>
    </row>
    <row r="84" spans="1:17" x14ac:dyDescent="0.25">
      <c r="A84" t="s">
        <v>1010</v>
      </c>
      <c r="B84" s="8" t="s">
        <v>271</v>
      </c>
      <c r="C84" s="18">
        <f>VLOOKUP($B84,[2]all!$E$6:$AO$502,11,FALSE)</f>
        <v>30</v>
      </c>
      <c r="D84">
        <f>VLOOKUP($B84,[2]all!$E$6:$AO$502,15,FALSE)</f>
        <v>30</v>
      </c>
      <c r="E84">
        <f>VLOOKUP($B84,[2]all!$E$6:$AO$502,19,FALSE)</f>
        <v>30</v>
      </c>
      <c r="F84">
        <f>VLOOKUP($B84,[2]all!$E$6:$AO$502,23,FALSE)</f>
        <v>108</v>
      </c>
      <c r="G84">
        <f>VLOOKUP($B84,[2]all!$E$6:$AO$502,27,FALSE)</f>
        <v>90</v>
      </c>
      <c r="H84" s="18">
        <f>IF(SUM($C84:$G84)=0,0,VLOOKUP($A84,'2016_headways'!$A:$G,2,FALSE))</f>
        <v>34.285714285714199</v>
      </c>
      <c r="I84">
        <f>IF(SUM($C84:$G84)=0,0,VLOOKUP($A84,'2016_headways'!$A:$G,3,FALSE))</f>
        <v>30</v>
      </c>
      <c r="J84">
        <f>IF(SUM($C84:$G84)=0,0,VLOOKUP($A84,'2016_headways'!$A:$G,4,FALSE))</f>
        <v>30</v>
      </c>
      <c r="K84">
        <f>IF(SUM($C84:$G84)=0,0,VLOOKUP($A84,'2016_headways'!$A:$G,5,FALSE))</f>
        <v>60</v>
      </c>
      <c r="L84">
        <f>IF(SUM($C84:$G84)=0,0,VLOOKUP($A84,'2016_headways'!$A:$G,6,FALSE))</f>
        <v>90</v>
      </c>
      <c r="M84" s="19">
        <f t="shared" si="7"/>
        <v>0.14285714285713999</v>
      </c>
      <c r="N84" s="20">
        <f t="shared" si="8"/>
        <v>0</v>
      </c>
      <c r="O84" s="20">
        <f t="shared" si="9"/>
        <v>0</v>
      </c>
      <c r="P84" s="20">
        <f t="shared" si="10"/>
        <v>-0.44444444444444442</v>
      </c>
      <c r="Q84" s="20">
        <f t="shared" si="11"/>
        <v>0</v>
      </c>
    </row>
    <row r="85" spans="1:17" x14ac:dyDescent="0.25">
      <c r="A85" t="s">
        <v>1011</v>
      </c>
      <c r="B85" s="8" t="s">
        <v>271</v>
      </c>
      <c r="C85" s="18">
        <f>VLOOKUP($B85,[2]all!$E$6:$AO$502,11,FALSE)</f>
        <v>30</v>
      </c>
      <c r="D85">
        <f>VLOOKUP($B85,[2]all!$E$6:$AO$502,15,FALSE)</f>
        <v>30</v>
      </c>
      <c r="E85">
        <f>VLOOKUP($B85,[2]all!$E$6:$AO$502,19,FALSE)</f>
        <v>30</v>
      </c>
      <c r="F85">
        <f>VLOOKUP($B85,[2]all!$E$6:$AO$502,23,FALSE)</f>
        <v>108</v>
      </c>
      <c r="G85">
        <f>VLOOKUP($B85,[2]all!$E$6:$AO$502,27,FALSE)</f>
        <v>90</v>
      </c>
      <c r="H85" s="18">
        <f>IF(SUM($C85:$G85)=0,0,VLOOKUP($A85,'2016_headways'!$A:$G,2,FALSE))</f>
        <v>40</v>
      </c>
      <c r="I85">
        <f>IF(SUM($C85:$G85)=0,0,VLOOKUP($A85,'2016_headways'!$A:$G,3,FALSE))</f>
        <v>30</v>
      </c>
      <c r="J85">
        <f>IF(SUM($C85:$G85)=0,0,VLOOKUP($A85,'2016_headways'!$A:$G,4,FALSE))</f>
        <v>30</v>
      </c>
      <c r="K85">
        <f>IF(SUM($C85:$G85)=0,0,VLOOKUP($A85,'2016_headways'!$A:$G,5,FALSE))</f>
        <v>40</v>
      </c>
      <c r="L85">
        <f>IF(SUM($C85:$G85)=0,0,VLOOKUP($A85,'2016_headways'!$A:$G,6,FALSE))</f>
        <v>90</v>
      </c>
      <c r="M85" s="19">
        <f t="shared" si="7"/>
        <v>0.33333333333333331</v>
      </c>
      <c r="N85" s="20">
        <f t="shared" si="8"/>
        <v>0</v>
      </c>
      <c r="O85" s="20">
        <f t="shared" si="9"/>
        <v>0</v>
      </c>
      <c r="P85" s="20">
        <f t="shared" si="10"/>
        <v>-0.62962962962962965</v>
      </c>
      <c r="Q85" s="20">
        <f t="shared" si="11"/>
        <v>0</v>
      </c>
    </row>
    <row r="86" spans="1:17" x14ac:dyDescent="0.25">
      <c r="A86" t="s">
        <v>1012</v>
      </c>
      <c r="B86" s="8" t="s">
        <v>272</v>
      </c>
      <c r="C86" s="18">
        <f>VLOOKUP($B86,[2]all!$E$6:$AO$502,11,FALSE)</f>
        <v>0</v>
      </c>
      <c r="D86">
        <f>VLOOKUP($B86,[2]all!$E$6:$AO$502,15,FALSE)</f>
        <v>0</v>
      </c>
      <c r="E86">
        <f>VLOOKUP($B86,[2]all!$E$6:$AO$502,19,FALSE)</f>
        <v>0</v>
      </c>
      <c r="F86">
        <f>VLOOKUP($B86,[2]all!$E$6:$AO$502,23,FALSE)</f>
        <v>0</v>
      </c>
      <c r="G86">
        <f>VLOOKUP($B86,[2]all!$E$6:$AO$502,27,FALSE)</f>
        <v>0</v>
      </c>
      <c r="H86" s="18">
        <f>IF(SUM($C86:$G86)=0,0,VLOOKUP($A86,'2016_headways'!$A:$G,2,FALSE))</f>
        <v>0</v>
      </c>
      <c r="I86">
        <f>IF(SUM($C86:$G86)=0,0,VLOOKUP($A86,'2016_headways'!$A:$G,3,FALSE))</f>
        <v>0</v>
      </c>
      <c r="J86">
        <f>IF(SUM($C86:$G86)=0,0,VLOOKUP($A86,'2016_headways'!$A:$G,4,FALSE))</f>
        <v>0</v>
      </c>
      <c r="K86">
        <f>IF(SUM($C86:$G86)=0,0,VLOOKUP($A86,'2016_headways'!$A:$G,5,FALSE))</f>
        <v>0</v>
      </c>
      <c r="L86">
        <f>IF(SUM($C86:$G86)=0,0,VLOOKUP($A86,'2016_headways'!$A:$G,6,FALSE))</f>
        <v>0</v>
      </c>
      <c r="M86" s="19">
        <f t="shared" si="7"/>
        <v>0</v>
      </c>
      <c r="N86" s="20">
        <f t="shared" si="8"/>
        <v>0</v>
      </c>
      <c r="O86" s="20">
        <f t="shared" si="9"/>
        <v>0</v>
      </c>
      <c r="P86" s="20">
        <f t="shared" si="10"/>
        <v>0</v>
      </c>
      <c r="Q86" s="20">
        <f t="shared" si="11"/>
        <v>0</v>
      </c>
    </row>
    <row r="87" spans="1:17" x14ac:dyDescent="0.25">
      <c r="A87" t="s">
        <v>1014</v>
      </c>
      <c r="B87" s="8" t="s">
        <v>273</v>
      </c>
      <c r="C87" s="18">
        <f>VLOOKUP($B87,[2]all!$E$6:$AO$502,11,FALSE)</f>
        <v>0</v>
      </c>
      <c r="D87">
        <f>VLOOKUP($B87,[2]all!$E$6:$AO$502,15,FALSE)</f>
        <v>0</v>
      </c>
      <c r="E87">
        <f>VLOOKUP($B87,[2]all!$E$6:$AO$502,19,FALSE)</f>
        <v>0</v>
      </c>
      <c r="F87">
        <f>VLOOKUP($B87,[2]all!$E$6:$AO$502,23,FALSE)</f>
        <v>0</v>
      </c>
      <c r="G87">
        <f>VLOOKUP($B87,[2]all!$E$6:$AO$502,27,FALSE)</f>
        <v>0</v>
      </c>
      <c r="H87" s="18">
        <f>IF(SUM($C87:$G87)=0,0,VLOOKUP($A87,'2016_headways'!$A:$G,2,FALSE))</f>
        <v>0</v>
      </c>
      <c r="I87">
        <f>IF(SUM($C87:$G87)=0,0,VLOOKUP($A87,'2016_headways'!$A:$G,3,FALSE))</f>
        <v>0</v>
      </c>
      <c r="J87">
        <f>IF(SUM($C87:$G87)=0,0,VLOOKUP($A87,'2016_headways'!$A:$G,4,FALSE))</f>
        <v>0</v>
      </c>
      <c r="K87">
        <f>IF(SUM($C87:$G87)=0,0,VLOOKUP($A87,'2016_headways'!$A:$G,5,FALSE))</f>
        <v>0</v>
      </c>
      <c r="L87">
        <f>IF(SUM($C87:$G87)=0,0,VLOOKUP($A87,'2016_headways'!$A:$G,6,FALSE))</f>
        <v>0</v>
      </c>
      <c r="M87" s="19">
        <f t="shared" si="7"/>
        <v>0</v>
      </c>
      <c r="N87" s="20">
        <f t="shared" si="8"/>
        <v>0</v>
      </c>
      <c r="O87" s="20">
        <f t="shared" si="9"/>
        <v>0</v>
      </c>
      <c r="P87" s="20">
        <f t="shared" si="10"/>
        <v>0</v>
      </c>
      <c r="Q87" s="20">
        <f t="shared" si="11"/>
        <v>0</v>
      </c>
    </row>
    <row r="88" spans="1:17" x14ac:dyDescent="0.25">
      <c r="A88" t="s">
        <v>1015</v>
      </c>
      <c r="B88" s="8" t="s">
        <v>274</v>
      </c>
      <c r="C88" s="18">
        <f>VLOOKUP($B88,[2]all!$E$6:$AO$502,11,FALSE)</f>
        <v>0</v>
      </c>
      <c r="D88">
        <f>VLOOKUP($B88,[2]all!$E$6:$AO$502,15,FALSE)</f>
        <v>0</v>
      </c>
      <c r="E88">
        <f>VLOOKUP($B88,[2]all!$E$6:$AO$502,19,FALSE)</f>
        <v>0</v>
      </c>
      <c r="F88">
        <f>VLOOKUP($B88,[2]all!$E$6:$AO$502,23,FALSE)</f>
        <v>0</v>
      </c>
      <c r="G88">
        <f>VLOOKUP($B88,[2]all!$E$6:$AO$502,27,FALSE)</f>
        <v>0</v>
      </c>
      <c r="H88" s="18">
        <f>IF(SUM($C88:$G88)=0,0,VLOOKUP($A88,'2016_headways'!$A:$G,2,FALSE))</f>
        <v>0</v>
      </c>
      <c r="I88">
        <f>IF(SUM($C88:$G88)=0,0,VLOOKUP($A88,'2016_headways'!$A:$G,3,FALSE))</f>
        <v>0</v>
      </c>
      <c r="J88">
        <f>IF(SUM($C88:$G88)=0,0,VLOOKUP($A88,'2016_headways'!$A:$G,4,FALSE))</f>
        <v>0</v>
      </c>
      <c r="K88">
        <f>IF(SUM($C88:$G88)=0,0,VLOOKUP($A88,'2016_headways'!$A:$G,5,FALSE))</f>
        <v>0</v>
      </c>
      <c r="L88">
        <f>IF(SUM($C88:$G88)=0,0,VLOOKUP($A88,'2016_headways'!$A:$G,6,FALSE))</f>
        <v>0</v>
      </c>
      <c r="M88" s="19">
        <f t="shared" si="7"/>
        <v>0</v>
      </c>
      <c r="N88" s="20">
        <f t="shared" si="8"/>
        <v>0</v>
      </c>
      <c r="O88" s="20">
        <f t="shared" si="9"/>
        <v>0</v>
      </c>
      <c r="P88" s="20">
        <f t="shared" si="10"/>
        <v>0</v>
      </c>
      <c r="Q88" s="20">
        <f t="shared" si="11"/>
        <v>0</v>
      </c>
    </row>
    <row r="89" spans="1:17" x14ac:dyDescent="0.25">
      <c r="A89" t="s">
        <v>1016</v>
      </c>
      <c r="B89" s="8" t="s">
        <v>275</v>
      </c>
      <c r="C89" s="18">
        <f>VLOOKUP($B89,[2]all!$E$6:$AO$502,11,FALSE)</f>
        <v>0</v>
      </c>
      <c r="D89">
        <f>VLOOKUP($B89,[2]all!$E$6:$AO$502,15,FALSE)</f>
        <v>0</v>
      </c>
      <c r="E89">
        <f>VLOOKUP($B89,[2]all!$E$6:$AO$502,19,FALSE)</f>
        <v>0</v>
      </c>
      <c r="F89">
        <f>VLOOKUP($B89,[2]all!$E$6:$AO$502,23,FALSE)</f>
        <v>0</v>
      </c>
      <c r="G89">
        <f>VLOOKUP($B89,[2]all!$E$6:$AO$502,27,FALSE)</f>
        <v>0</v>
      </c>
      <c r="H89" s="18">
        <f>IF(SUM($C89:$G89)=0,0,VLOOKUP($A89,'2016_headways'!$A:$G,2,FALSE))</f>
        <v>0</v>
      </c>
      <c r="I89">
        <f>IF(SUM($C89:$G89)=0,0,VLOOKUP($A89,'2016_headways'!$A:$G,3,FALSE))</f>
        <v>0</v>
      </c>
      <c r="J89">
        <f>IF(SUM($C89:$G89)=0,0,VLOOKUP($A89,'2016_headways'!$A:$G,4,FALSE))</f>
        <v>0</v>
      </c>
      <c r="K89">
        <f>IF(SUM($C89:$G89)=0,0,VLOOKUP($A89,'2016_headways'!$A:$G,5,FALSE))</f>
        <v>0</v>
      </c>
      <c r="L89">
        <f>IF(SUM($C89:$G89)=0,0,VLOOKUP($A89,'2016_headways'!$A:$G,6,FALSE))</f>
        <v>0</v>
      </c>
      <c r="M89" s="19">
        <f t="shared" si="7"/>
        <v>0</v>
      </c>
      <c r="N89" s="20">
        <f t="shared" si="8"/>
        <v>0</v>
      </c>
      <c r="O89" s="20">
        <f t="shared" si="9"/>
        <v>0</v>
      </c>
      <c r="P89" s="20">
        <f t="shared" si="10"/>
        <v>0</v>
      </c>
      <c r="Q89" s="20">
        <f t="shared" si="11"/>
        <v>0</v>
      </c>
    </row>
    <row r="90" spans="1:17" x14ac:dyDescent="0.25">
      <c r="A90" t="s">
        <v>1017</v>
      </c>
      <c r="B90" s="8" t="s">
        <v>282</v>
      </c>
      <c r="C90" s="18">
        <f>VLOOKUP($B90,[2]all!$E$6:$AO$502,11,FALSE)</f>
        <v>60</v>
      </c>
      <c r="D90">
        <f>VLOOKUP($B90,[2]all!$E$6:$AO$502,15,FALSE)</f>
        <v>72</v>
      </c>
      <c r="E90">
        <f>VLOOKUP($B90,[2]all!$E$6:$AO$502,19,FALSE)</f>
        <v>60</v>
      </c>
      <c r="F90">
        <f>VLOOKUP($B90,[2]all!$E$6:$AO$502,23,FALSE)</f>
        <v>0</v>
      </c>
      <c r="G90">
        <f>VLOOKUP($B90,[2]all!$E$6:$AO$502,27,FALSE)</f>
        <v>0</v>
      </c>
      <c r="H90" s="18">
        <f>IF(SUM($C90:$G90)=0,0,VLOOKUP($A90,'2016_headways'!$A:$G,2,FALSE))</f>
        <v>80</v>
      </c>
      <c r="I90">
        <f>IF(SUM($C90:$G90)=0,0,VLOOKUP($A90,'2016_headways'!$A:$G,3,FALSE))</f>
        <v>60</v>
      </c>
      <c r="J90">
        <f>IF(SUM($C90:$G90)=0,0,VLOOKUP($A90,'2016_headways'!$A:$G,4,FALSE))</f>
        <v>60</v>
      </c>
      <c r="K90">
        <f>IF(SUM($C90:$G90)=0,0,VLOOKUP($A90,'2016_headways'!$A:$G,5,FALSE))</f>
        <v>0</v>
      </c>
      <c r="L90">
        <f>IF(SUM($C90:$G90)=0,0,VLOOKUP($A90,'2016_headways'!$A:$G,6,FALSE))</f>
        <v>0</v>
      </c>
      <c r="M90" s="19">
        <f t="shared" si="7"/>
        <v>0.33333333333333331</v>
      </c>
      <c r="N90" s="20">
        <f t="shared" si="8"/>
        <v>-0.16666666666666666</v>
      </c>
      <c r="O90" s="20">
        <f t="shared" si="9"/>
        <v>0</v>
      </c>
      <c r="P90" s="20">
        <f t="shared" si="10"/>
        <v>0</v>
      </c>
      <c r="Q90" s="20">
        <f t="shared" si="11"/>
        <v>0</v>
      </c>
    </row>
    <row r="91" spans="1:17" x14ac:dyDescent="0.25">
      <c r="A91" t="s">
        <v>1018</v>
      </c>
      <c r="B91" s="8" t="s">
        <v>283</v>
      </c>
      <c r="C91" s="18">
        <f>VLOOKUP($B91,[2]all!$E$6:$AO$502,11,FALSE)</f>
        <v>60</v>
      </c>
      <c r="D91">
        <f>VLOOKUP($B91,[2]all!$E$6:$AO$502,15,FALSE)</f>
        <v>60</v>
      </c>
      <c r="E91">
        <f>VLOOKUP($B91,[2]all!$E$6:$AO$502,19,FALSE)</f>
        <v>60</v>
      </c>
      <c r="F91">
        <f>VLOOKUP($B91,[2]all!$E$6:$AO$502,23,FALSE)</f>
        <v>108</v>
      </c>
      <c r="G91">
        <f>VLOOKUP($B91,[2]all!$E$6:$AO$502,27,FALSE)</f>
        <v>90</v>
      </c>
      <c r="H91" s="18">
        <f>IF(SUM($C91:$G91)=0,0,VLOOKUP($A91,'2016_headways'!$A:$G,2,FALSE))</f>
        <v>60</v>
      </c>
      <c r="I91">
        <f>IF(SUM($C91:$G91)=0,0,VLOOKUP($A91,'2016_headways'!$A:$G,3,FALSE))</f>
        <v>60</v>
      </c>
      <c r="J91">
        <f>IF(SUM($C91:$G91)=0,0,VLOOKUP($A91,'2016_headways'!$A:$G,4,FALSE))</f>
        <v>60</v>
      </c>
      <c r="K91">
        <f>IF(SUM($C91:$G91)=0,0,VLOOKUP($A91,'2016_headways'!$A:$G,5,FALSE))</f>
        <v>60</v>
      </c>
      <c r="L91">
        <f>IF(SUM($C91:$G91)=0,0,VLOOKUP($A91,'2016_headways'!$A:$G,6,FALSE))</f>
        <v>90</v>
      </c>
      <c r="M91" s="19">
        <f t="shared" si="7"/>
        <v>0</v>
      </c>
      <c r="N91" s="20">
        <f t="shared" si="8"/>
        <v>0</v>
      </c>
      <c r="O91" s="20">
        <f t="shared" si="9"/>
        <v>0</v>
      </c>
      <c r="P91" s="20">
        <f t="shared" si="10"/>
        <v>-0.44444444444444442</v>
      </c>
      <c r="Q91" s="20">
        <f t="shared" si="11"/>
        <v>0</v>
      </c>
    </row>
    <row r="92" spans="1:17" x14ac:dyDescent="0.25">
      <c r="A92" t="s">
        <v>1019</v>
      </c>
      <c r="B92" s="8" t="s">
        <v>286</v>
      </c>
      <c r="C92" s="18">
        <f>VLOOKUP($B92,[2]all!$E$6:$AO$502,11,FALSE)</f>
        <v>90</v>
      </c>
      <c r="D92">
        <f>VLOOKUP($B92,[2]all!$E$6:$AO$502,15,FALSE)</f>
        <v>0</v>
      </c>
      <c r="E92">
        <f>VLOOKUP($B92,[2]all!$E$6:$AO$502,19,FALSE)</f>
        <v>90</v>
      </c>
      <c r="F92">
        <f>VLOOKUP($B92,[2]all!$E$6:$AO$502,23,FALSE)</f>
        <v>0</v>
      </c>
      <c r="G92">
        <f>VLOOKUP($B92,[2]all!$E$6:$AO$502,27,FALSE)</f>
        <v>0</v>
      </c>
      <c r="H92" s="18">
        <f>IF(SUM($C92:$G92)=0,0,VLOOKUP($A92,'2016_headways'!$A:$G,2,FALSE))</f>
        <v>120</v>
      </c>
      <c r="I92">
        <f>IF(SUM($C92:$G92)=0,0,VLOOKUP($A92,'2016_headways'!$A:$G,3,FALSE))</f>
        <v>0</v>
      </c>
      <c r="J92">
        <f>IF(SUM($C92:$G92)=0,0,VLOOKUP($A92,'2016_headways'!$A:$G,4,FALSE))</f>
        <v>90</v>
      </c>
      <c r="K92">
        <f>IF(SUM($C92:$G92)=0,0,VLOOKUP($A92,'2016_headways'!$A:$G,5,FALSE))</f>
        <v>0</v>
      </c>
      <c r="L92">
        <f>IF(SUM($C92:$G92)=0,0,VLOOKUP($A92,'2016_headways'!$A:$G,6,FALSE))</f>
        <v>0</v>
      </c>
      <c r="M92" s="19">
        <f t="shared" si="7"/>
        <v>0.33333333333333331</v>
      </c>
      <c r="N92" s="20">
        <f t="shared" si="8"/>
        <v>0</v>
      </c>
      <c r="O92" s="20">
        <f t="shared" si="9"/>
        <v>0</v>
      </c>
      <c r="P92" s="20">
        <f t="shared" si="10"/>
        <v>0</v>
      </c>
      <c r="Q92" s="20">
        <f t="shared" si="11"/>
        <v>0</v>
      </c>
    </row>
    <row r="93" spans="1:17" x14ac:dyDescent="0.25">
      <c r="A93" t="s">
        <v>1020</v>
      </c>
      <c r="B93" s="8" t="s">
        <v>545</v>
      </c>
      <c r="C93" s="18">
        <f>VLOOKUP($B93,[2]all!$E$6:$AO$502,11,FALSE)</f>
        <v>0</v>
      </c>
      <c r="D93">
        <f>VLOOKUP($B93,[2]all!$E$6:$AO$502,15,FALSE)</f>
        <v>0</v>
      </c>
      <c r="E93">
        <f>VLOOKUP($B93,[2]all!$E$6:$AO$502,19,FALSE)</f>
        <v>0</v>
      </c>
      <c r="F93">
        <f>VLOOKUP($B93,[2]all!$E$6:$AO$502,23,FALSE)</f>
        <v>0</v>
      </c>
      <c r="G93">
        <f>VLOOKUP($B93,[2]all!$E$6:$AO$502,27,FALSE)</f>
        <v>0</v>
      </c>
      <c r="H93" s="18">
        <f>IF(SUM($C93:$G93)=0,0,VLOOKUP($A93,'2016_headways'!$A:$G,2,FALSE))</f>
        <v>0</v>
      </c>
      <c r="I93">
        <f>IF(SUM($C93:$G93)=0,0,VLOOKUP($A93,'2016_headways'!$A:$G,3,FALSE))</f>
        <v>0</v>
      </c>
      <c r="J93">
        <f>IF(SUM($C93:$G93)=0,0,VLOOKUP($A93,'2016_headways'!$A:$G,4,FALSE))</f>
        <v>0</v>
      </c>
      <c r="K93">
        <f>IF(SUM($C93:$G93)=0,0,VLOOKUP($A93,'2016_headways'!$A:$G,5,FALSE))</f>
        <v>0</v>
      </c>
      <c r="L93">
        <f>IF(SUM($C93:$G93)=0,0,VLOOKUP($A93,'2016_headways'!$A:$G,6,FALSE))</f>
        <v>0</v>
      </c>
      <c r="M93" s="19">
        <f t="shared" si="7"/>
        <v>0</v>
      </c>
      <c r="N93" s="20">
        <f t="shared" si="8"/>
        <v>0</v>
      </c>
      <c r="O93" s="20">
        <f t="shared" si="9"/>
        <v>0</v>
      </c>
      <c r="P93" s="20">
        <f t="shared" si="10"/>
        <v>0</v>
      </c>
      <c r="Q93" s="20">
        <f t="shared" si="11"/>
        <v>0</v>
      </c>
    </row>
    <row r="94" spans="1:17" x14ac:dyDescent="0.25">
      <c r="A94" t="s">
        <v>1021</v>
      </c>
      <c r="B94" s="8" t="s">
        <v>545</v>
      </c>
      <c r="C94" s="18">
        <f>VLOOKUP($B94,[2]all!$E$6:$AO$502,11,FALSE)</f>
        <v>0</v>
      </c>
      <c r="D94">
        <f>VLOOKUP($B94,[2]all!$E$6:$AO$502,15,FALSE)</f>
        <v>0</v>
      </c>
      <c r="E94">
        <f>VLOOKUP($B94,[2]all!$E$6:$AO$502,19,FALSE)</f>
        <v>0</v>
      </c>
      <c r="F94">
        <f>VLOOKUP($B94,[2]all!$E$6:$AO$502,23,FALSE)</f>
        <v>0</v>
      </c>
      <c r="G94">
        <f>VLOOKUP($B94,[2]all!$E$6:$AO$502,27,FALSE)</f>
        <v>0</v>
      </c>
      <c r="H94" s="18">
        <f>IF(SUM($C94:$G94)=0,0,VLOOKUP($A94,'2016_headways'!$A:$G,2,FALSE))</f>
        <v>0</v>
      </c>
      <c r="I94">
        <f>IF(SUM($C94:$G94)=0,0,VLOOKUP($A94,'2016_headways'!$A:$G,3,FALSE))</f>
        <v>0</v>
      </c>
      <c r="J94">
        <f>IF(SUM($C94:$G94)=0,0,VLOOKUP($A94,'2016_headways'!$A:$G,4,FALSE))</f>
        <v>0</v>
      </c>
      <c r="K94">
        <f>IF(SUM($C94:$G94)=0,0,VLOOKUP($A94,'2016_headways'!$A:$G,5,FALSE))</f>
        <v>0</v>
      </c>
      <c r="L94">
        <f>IF(SUM($C94:$G94)=0,0,VLOOKUP($A94,'2016_headways'!$A:$G,6,FALSE))</f>
        <v>0</v>
      </c>
      <c r="M94" s="19">
        <f t="shared" si="7"/>
        <v>0</v>
      </c>
      <c r="N94" s="20">
        <f t="shared" si="8"/>
        <v>0</v>
      </c>
      <c r="O94" s="20">
        <f t="shared" si="9"/>
        <v>0</v>
      </c>
      <c r="P94" s="20">
        <f t="shared" si="10"/>
        <v>0</v>
      </c>
      <c r="Q94" s="20">
        <f t="shared" si="11"/>
        <v>0</v>
      </c>
    </row>
    <row r="95" spans="1:17" x14ac:dyDescent="0.25">
      <c r="A95" t="s">
        <v>1022</v>
      </c>
      <c r="B95" s="8" t="s">
        <v>461</v>
      </c>
      <c r="C95" s="18">
        <f>VLOOKUP($B95,[2]all!$E$6:$AO$502,11,FALSE)</f>
        <v>45</v>
      </c>
      <c r="D95">
        <f>VLOOKUP($B95,[2]all!$E$6:$AO$502,15,FALSE)</f>
        <v>0</v>
      </c>
      <c r="E95">
        <f>VLOOKUP($B95,[2]all!$E$6:$AO$502,19,FALSE)</f>
        <v>0</v>
      </c>
      <c r="F95">
        <f>VLOOKUP($B95,[2]all!$E$6:$AO$502,23,FALSE)</f>
        <v>0</v>
      </c>
      <c r="G95">
        <f>VLOOKUP($B95,[2]all!$E$6:$AO$502,27,FALSE)</f>
        <v>0</v>
      </c>
      <c r="H95" s="18">
        <f>IF(SUM($C95:$G95)=0,0,VLOOKUP($A95,'2016_headways'!$A:$G,2,FALSE))</f>
        <v>60</v>
      </c>
      <c r="I95">
        <f>IF(SUM($C95:$G95)=0,0,VLOOKUP($A95,'2016_headways'!$A:$G,3,FALSE))</f>
        <v>0</v>
      </c>
      <c r="J95">
        <f>IF(SUM($C95:$G95)=0,0,VLOOKUP($A95,'2016_headways'!$A:$G,4,FALSE))</f>
        <v>0</v>
      </c>
      <c r="K95">
        <f>IF(SUM($C95:$G95)=0,0,VLOOKUP($A95,'2016_headways'!$A:$G,5,FALSE))</f>
        <v>0</v>
      </c>
      <c r="L95">
        <f>IF(SUM($C95:$G95)=0,0,VLOOKUP($A95,'2016_headways'!$A:$G,6,FALSE))</f>
        <v>0</v>
      </c>
      <c r="M95" s="19">
        <f t="shared" si="7"/>
        <v>0.33333333333333331</v>
      </c>
      <c r="N95" s="20">
        <f t="shared" si="8"/>
        <v>0</v>
      </c>
      <c r="O95" s="20">
        <f t="shared" si="9"/>
        <v>0</v>
      </c>
      <c r="P95" s="20">
        <f t="shared" si="10"/>
        <v>0</v>
      </c>
      <c r="Q95" s="20">
        <f t="shared" si="11"/>
        <v>0</v>
      </c>
    </row>
    <row r="96" spans="1:17" x14ac:dyDescent="0.25">
      <c r="A96" t="s">
        <v>1023</v>
      </c>
      <c r="B96" s="8" t="s">
        <v>462</v>
      </c>
      <c r="C96" s="18">
        <f>VLOOKUP($B96,[2]all!$E$6:$AO$502,11,FALSE)</f>
        <v>0</v>
      </c>
      <c r="D96">
        <f>VLOOKUP($B96,[2]all!$E$6:$AO$502,15,FALSE)</f>
        <v>0</v>
      </c>
      <c r="E96">
        <f>VLOOKUP($B96,[2]all!$E$6:$AO$502,19,FALSE)</f>
        <v>45</v>
      </c>
      <c r="F96">
        <f>VLOOKUP($B96,[2]all!$E$6:$AO$502,23,FALSE)</f>
        <v>0</v>
      </c>
      <c r="G96">
        <f>VLOOKUP($B96,[2]all!$E$6:$AO$502,27,FALSE)</f>
        <v>0</v>
      </c>
      <c r="H96" s="18">
        <f>IF(SUM($C96:$G96)=0,0,VLOOKUP($A96,'2016_headways'!$A:$G,2,FALSE))</f>
        <v>0</v>
      </c>
      <c r="I96">
        <f>IF(SUM($C96:$G96)=0,0,VLOOKUP($A96,'2016_headways'!$A:$G,3,FALSE))</f>
        <v>0</v>
      </c>
      <c r="J96">
        <f>IF(SUM($C96:$G96)=0,0,VLOOKUP($A96,'2016_headways'!$A:$G,4,FALSE))</f>
        <v>60</v>
      </c>
      <c r="K96">
        <f>IF(SUM($C96:$G96)=0,0,VLOOKUP($A96,'2016_headways'!$A:$G,5,FALSE))</f>
        <v>120</v>
      </c>
      <c r="L96">
        <f>IF(SUM($C96:$G96)=0,0,VLOOKUP($A96,'2016_headways'!$A:$G,6,FALSE))</f>
        <v>0</v>
      </c>
      <c r="M96" s="19">
        <f t="shared" si="7"/>
        <v>0</v>
      </c>
      <c r="N96" s="20">
        <f t="shared" si="8"/>
        <v>0</v>
      </c>
      <c r="O96" s="20">
        <f t="shared" si="9"/>
        <v>0.33333333333333331</v>
      </c>
      <c r="P96" s="20">
        <f t="shared" si="10"/>
        <v>0</v>
      </c>
      <c r="Q96" s="20">
        <f t="shared" si="11"/>
        <v>0</v>
      </c>
    </row>
    <row r="97" spans="1:18" x14ac:dyDescent="0.25">
      <c r="A97" t="s">
        <v>1024</v>
      </c>
      <c r="B97" s="8" t="s">
        <v>469</v>
      </c>
      <c r="C97" s="18">
        <f>VLOOKUP($B97,[2]all!$E$6:$AO$502,11,FALSE)</f>
        <v>0</v>
      </c>
      <c r="D97">
        <f>VLOOKUP($B97,[2]all!$E$6:$AO$502,15,FALSE)</f>
        <v>0</v>
      </c>
      <c r="E97">
        <f>VLOOKUP($B97,[2]all!$E$6:$AO$502,19,FALSE)</f>
        <v>0</v>
      </c>
      <c r="F97">
        <f>VLOOKUP($B97,[2]all!$E$6:$AO$502,23,FALSE)</f>
        <v>0</v>
      </c>
      <c r="G97">
        <f>VLOOKUP($B97,[2]all!$E$6:$AO$502,27,FALSE)</f>
        <v>0</v>
      </c>
      <c r="H97" s="18">
        <f>IF(SUM($C97:$G97)=0,0,VLOOKUP($A97,'2016_headways'!$A:$G,2,FALSE))</f>
        <v>0</v>
      </c>
      <c r="I97">
        <f>IF(SUM($C97:$G97)=0,0,VLOOKUP($A97,'2016_headways'!$A:$G,3,FALSE))</f>
        <v>0</v>
      </c>
      <c r="J97">
        <f>IF(SUM($C97:$G97)=0,0,VLOOKUP($A97,'2016_headways'!$A:$G,4,FALSE))</f>
        <v>0</v>
      </c>
      <c r="K97">
        <f>IF(SUM($C97:$G97)=0,0,VLOOKUP($A97,'2016_headways'!$A:$G,5,FALSE))</f>
        <v>0</v>
      </c>
      <c r="L97">
        <f>IF(SUM($C97:$G97)=0,0,VLOOKUP($A97,'2016_headways'!$A:$G,6,FALSE))</f>
        <v>0</v>
      </c>
      <c r="M97" s="19">
        <f t="shared" si="7"/>
        <v>0</v>
      </c>
      <c r="N97" s="20">
        <f t="shared" si="8"/>
        <v>0</v>
      </c>
      <c r="O97" s="20">
        <f t="shared" si="9"/>
        <v>0</v>
      </c>
      <c r="P97" s="20">
        <f t="shared" si="10"/>
        <v>0</v>
      </c>
      <c r="Q97" s="20">
        <f t="shared" si="11"/>
        <v>0</v>
      </c>
    </row>
    <row r="98" spans="1:18" x14ac:dyDescent="0.25">
      <c r="A98" t="s">
        <v>1025</v>
      </c>
      <c r="B98" s="8" t="s">
        <v>470</v>
      </c>
      <c r="C98" s="18">
        <f>VLOOKUP($B98,[2]all!$E$6:$AO$502,11,FALSE)</f>
        <v>0</v>
      </c>
      <c r="D98">
        <f>VLOOKUP($B98,[2]all!$E$6:$AO$502,15,FALSE)</f>
        <v>0</v>
      </c>
      <c r="E98">
        <f>VLOOKUP($B98,[2]all!$E$6:$AO$502,19,FALSE)</f>
        <v>0</v>
      </c>
      <c r="F98">
        <f>VLOOKUP($B98,[2]all!$E$6:$AO$502,23,FALSE)</f>
        <v>0</v>
      </c>
      <c r="G98">
        <f>VLOOKUP($B98,[2]all!$E$6:$AO$502,27,FALSE)</f>
        <v>0</v>
      </c>
      <c r="H98" s="18">
        <f>IF(SUM($C98:$G98)=0,0,VLOOKUP($A98,'2016_headways'!$A:$G,2,FALSE))</f>
        <v>0</v>
      </c>
      <c r="I98">
        <f>IF(SUM($C98:$G98)=0,0,VLOOKUP($A98,'2016_headways'!$A:$G,3,FALSE))</f>
        <v>0</v>
      </c>
      <c r="J98">
        <f>IF(SUM($C98:$G98)=0,0,VLOOKUP($A98,'2016_headways'!$A:$G,4,FALSE))</f>
        <v>0</v>
      </c>
      <c r="K98">
        <f>IF(SUM($C98:$G98)=0,0,VLOOKUP($A98,'2016_headways'!$A:$G,5,FALSE))</f>
        <v>0</v>
      </c>
      <c r="L98">
        <f>IF(SUM($C98:$G98)=0,0,VLOOKUP($A98,'2016_headways'!$A:$G,6,FALSE))</f>
        <v>0</v>
      </c>
      <c r="M98" s="19">
        <f t="shared" si="7"/>
        <v>0</v>
      </c>
      <c r="N98" s="20">
        <f t="shared" si="8"/>
        <v>0</v>
      </c>
      <c r="O98" s="20">
        <f t="shared" si="9"/>
        <v>0</v>
      </c>
      <c r="P98" s="20">
        <f t="shared" si="10"/>
        <v>0</v>
      </c>
      <c r="Q98" s="20">
        <f t="shared" si="11"/>
        <v>0</v>
      </c>
    </row>
    <row r="99" spans="1:18" x14ac:dyDescent="0.25">
      <c r="A99" t="s">
        <v>1026</v>
      </c>
      <c r="B99" s="8" t="s">
        <v>423</v>
      </c>
      <c r="C99" s="18">
        <f>VLOOKUP($B99,[2]all!$E$6:$AO$502,11,FALSE)</f>
        <v>30</v>
      </c>
      <c r="D99">
        <f>VLOOKUP($B99,[2]all!$E$6:$AO$502,15,FALSE)</f>
        <v>60</v>
      </c>
      <c r="E99">
        <f>VLOOKUP($B99,[2]all!$E$6:$AO$502,19,FALSE)</f>
        <v>30</v>
      </c>
      <c r="F99">
        <f>VLOOKUP($B99,[2]all!$E$6:$AO$502,23,FALSE)</f>
        <v>120</v>
      </c>
      <c r="G99">
        <f>VLOOKUP($B99,[2]all!$E$6:$AO$502,27,FALSE)</f>
        <v>0</v>
      </c>
      <c r="H99" s="18">
        <f>IF(SUM($C99:$G99)=0,0,VLOOKUP($A99,'2016_headways'!$A:$G,2,FALSE))</f>
        <v>40</v>
      </c>
      <c r="I99">
        <f>IF(SUM($C99:$G99)=0,0,VLOOKUP($A99,'2016_headways'!$A:$G,3,FALSE))</f>
        <v>60</v>
      </c>
      <c r="J99">
        <f>IF(SUM($C99:$G99)=0,0,VLOOKUP($A99,'2016_headways'!$A:$G,4,FALSE))</f>
        <v>30</v>
      </c>
      <c r="K99">
        <f>IF(SUM($C99:$G99)=0,0,VLOOKUP($A99,'2016_headways'!$A:$G,5,FALSE))</f>
        <v>60</v>
      </c>
      <c r="L99">
        <f>IF(SUM($C99:$G99)=0,0,VLOOKUP($A99,'2016_headways'!$A:$G,6,FALSE))</f>
        <v>0</v>
      </c>
      <c r="M99" s="19">
        <f t="shared" si="7"/>
        <v>0.33333333333333331</v>
      </c>
      <c r="N99" s="20">
        <f t="shared" si="8"/>
        <v>0</v>
      </c>
      <c r="O99" s="20">
        <f t="shared" si="9"/>
        <v>0</v>
      </c>
      <c r="P99" s="20">
        <f t="shared" si="10"/>
        <v>-0.5</v>
      </c>
      <c r="Q99" s="20">
        <f t="shared" si="11"/>
        <v>0</v>
      </c>
    </row>
    <row r="100" spans="1:18" x14ac:dyDescent="0.25">
      <c r="A100" t="s">
        <v>1027</v>
      </c>
      <c r="B100" s="8" t="s">
        <v>424</v>
      </c>
      <c r="C100" s="18">
        <f>VLOOKUP($B100,[2]all!$E$6:$AO$502,11,FALSE)</f>
        <v>30</v>
      </c>
      <c r="D100">
        <f>VLOOKUP($B100,[2]all!$E$6:$AO$502,15,FALSE)</f>
        <v>60</v>
      </c>
      <c r="E100">
        <f>VLOOKUP($B100,[2]all!$E$6:$AO$502,19,FALSE)</f>
        <v>30</v>
      </c>
      <c r="F100">
        <f>VLOOKUP($B100,[2]all!$E$6:$AO$502,23,FALSE)</f>
        <v>120</v>
      </c>
      <c r="G100">
        <f>VLOOKUP($B100,[2]all!$E$6:$AO$502,27,FALSE)</f>
        <v>0</v>
      </c>
      <c r="H100" s="18">
        <f>IF(SUM($C100:$G100)=0,0,VLOOKUP($A100,'2016_headways'!$A:$G,2,FALSE))</f>
        <v>34.285714285714199</v>
      </c>
      <c r="I100">
        <f>IF(SUM($C100:$G100)=0,0,VLOOKUP($A100,'2016_headways'!$A:$G,3,FALSE))</f>
        <v>51.428571428571402</v>
      </c>
      <c r="J100">
        <f>IF(SUM($C100:$G100)=0,0,VLOOKUP($A100,'2016_headways'!$A:$G,4,FALSE))</f>
        <v>30</v>
      </c>
      <c r="K100">
        <f>IF(SUM($C100:$G100)=0,0,VLOOKUP($A100,'2016_headways'!$A:$G,5,FALSE))</f>
        <v>40</v>
      </c>
      <c r="L100">
        <f>IF(SUM($C100:$G100)=0,0,VLOOKUP($A100,'2016_headways'!$A:$G,6,FALSE))</f>
        <v>0</v>
      </c>
      <c r="M100" s="19">
        <f t="shared" si="7"/>
        <v>0.14285714285713999</v>
      </c>
      <c r="N100" s="20">
        <f t="shared" si="8"/>
        <v>-0.14285714285714329</v>
      </c>
      <c r="O100" s="20">
        <f t="shared" si="9"/>
        <v>0</v>
      </c>
      <c r="P100" s="20">
        <f t="shared" si="10"/>
        <v>-0.66666666666666663</v>
      </c>
      <c r="Q100" s="20">
        <f t="shared" si="11"/>
        <v>0</v>
      </c>
    </row>
    <row r="101" spans="1:18" x14ac:dyDescent="0.25">
      <c r="A101" t="s">
        <v>1028</v>
      </c>
      <c r="B101" s="8" t="s">
        <v>291</v>
      </c>
      <c r="C101" s="18">
        <f>VLOOKUP($B101,[2]all!$E$6:$AO$502,11,FALSE)</f>
        <v>45</v>
      </c>
      <c r="D101">
        <f>VLOOKUP($B101,[2]all!$E$6:$AO$502,15,FALSE)</f>
        <v>60</v>
      </c>
      <c r="E101">
        <f>VLOOKUP($B101,[2]all!$E$6:$AO$502,19,FALSE)</f>
        <v>60</v>
      </c>
      <c r="F101">
        <f>VLOOKUP($B101,[2]all!$E$6:$AO$502,23,FALSE)</f>
        <v>120</v>
      </c>
      <c r="G101">
        <f>VLOOKUP($B101,[2]all!$E$6:$AO$502,27,FALSE)</f>
        <v>60</v>
      </c>
      <c r="H101" s="18">
        <f>IF(SUM($C101:$G101)=0,0,VLOOKUP($A101,'2016_headways'!$A:$G,2,FALSE))</f>
        <v>60</v>
      </c>
      <c r="I101">
        <f>IF(SUM($C101:$G101)=0,0,VLOOKUP($A101,'2016_headways'!$A:$G,3,FALSE))</f>
        <v>60</v>
      </c>
      <c r="J101">
        <f>IF(SUM($C101:$G101)=0,0,VLOOKUP($A101,'2016_headways'!$A:$G,4,FALSE))</f>
        <v>60</v>
      </c>
      <c r="K101">
        <f>IF(SUM($C101:$G101)=0,0,VLOOKUP($A101,'2016_headways'!$A:$G,5,FALSE))</f>
        <v>60</v>
      </c>
      <c r="L101">
        <f>IF(SUM($C101:$G101)=0,0,VLOOKUP($A101,'2016_headways'!$A:$G,6,FALSE))</f>
        <v>0</v>
      </c>
      <c r="M101" s="19">
        <f t="shared" si="7"/>
        <v>0.33333333333333331</v>
      </c>
      <c r="N101" s="20">
        <f t="shared" si="8"/>
        <v>0</v>
      </c>
      <c r="O101" s="20">
        <f t="shared" si="9"/>
        <v>0</v>
      </c>
      <c r="P101" s="20">
        <f t="shared" si="10"/>
        <v>-0.5</v>
      </c>
      <c r="Q101" s="20">
        <f t="shared" si="11"/>
        <v>-1</v>
      </c>
    </row>
    <row r="102" spans="1:18" s="9" customFormat="1" x14ac:dyDescent="0.25">
      <c r="A102" s="9" t="s">
        <v>1029</v>
      </c>
      <c r="B102" s="10" t="s">
        <v>291</v>
      </c>
      <c r="C102" s="18">
        <f>VLOOKUP($B102,[2]all!$E$6:$AO$502,11,FALSE)</f>
        <v>45</v>
      </c>
      <c r="D102">
        <f>VLOOKUP($B102,[2]all!$E$6:$AO$502,15,FALSE)</f>
        <v>60</v>
      </c>
      <c r="E102">
        <f>VLOOKUP($B102,[2]all!$E$6:$AO$502,19,FALSE)</f>
        <v>60</v>
      </c>
      <c r="F102">
        <f>VLOOKUP($B102,[2]all!$E$6:$AO$502,23,FALSE)</f>
        <v>120</v>
      </c>
      <c r="G102">
        <f>VLOOKUP($B102,[2]all!$E$6:$AO$502,27,FALSE)</f>
        <v>60</v>
      </c>
      <c r="H102" s="18">
        <f>IF(SUM($C102:$G102)=0,0,VLOOKUP($A102,'2016_headways'!$A:$G,2,FALSE))</f>
        <v>60</v>
      </c>
      <c r="I102">
        <f>IF(SUM($C102:$G102)=0,0,VLOOKUP($A102,'2016_headways'!$A:$G,3,FALSE))</f>
        <v>60</v>
      </c>
      <c r="J102">
        <f>IF(SUM($C102:$G102)=0,0,VLOOKUP($A102,'2016_headways'!$A:$G,4,FALSE))</f>
        <v>60</v>
      </c>
      <c r="K102">
        <f>IF(SUM($C102:$G102)=0,0,VLOOKUP($A102,'2016_headways'!$A:$G,5,FALSE))</f>
        <v>60</v>
      </c>
      <c r="L102">
        <f>IF(SUM($C102:$G102)=0,0,VLOOKUP($A102,'2016_headways'!$A:$G,6,FALSE))</f>
        <v>180</v>
      </c>
      <c r="M102" s="19">
        <f t="shared" si="7"/>
        <v>0.33333333333333331</v>
      </c>
      <c r="N102" s="20">
        <f t="shared" si="8"/>
        <v>0</v>
      </c>
      <c r="O102" s="20">
        <f t="shared" si="9"/>
        <v>0</v>
      </c>
      <c r="P102" s="20">
        <f t="shared" si="10"/>
        <v>-0.5</v>
      </c>
      <c r="Q102" s="20">
        <f t="shared" si="11"/>
        <v>2</v>
      </c>
      <c r="R102" s="56"/>
    </row>
    <row r="103" spans="1:18" s="9" customFormat="1" x14ac:dyDescent="0.25">
      <c r="A103" s="9" t="s">
        <v>1030</v>
      </c>
      <c r="B103" s="10" t="s">
        <v>425</v>
      </c>
      <c r="C103" s="18">
        <f>VLOOKUP($B103,[2]all!$E$6:$AO$502,11,FALSE)</f>
        <v>26</v>
      </c>
      <c r="D103">
        <f>VLOOKUP($B103,[2]all!$E$6:$AO$502,15,FALSE)</f>
        <v>30</v>
      </c>
      <c r="E103">
        <f>VLOOKUP($B103,[2]all!$E$6:$AO$502,19,FALSE)</f>
        <v>30</v>
      </c>
      <c r="F103">
        <f>VLOOKUP($B103,[2]all!$E$6:$AO$502,23,FALSE)</f>
        <v>120</v>
      </c>
      <c r="G103">
        <f>VLOOKUP($B103,[2]all!$E$6:$AO$502,27,FALSE)</f>
        <v>60</v>
      </c>
      <c r="H103" s="18">
        <f>IF(SUM($C103:$G103)=0,0,VLOOKUP($A103,'2016_headways'!$A:$G,2,FALSE))</f>
        <v>34.285714285714199</v>
      </c>
      <c r="I103">
        <f>IF(SUM($C103:$G103)=0,0,VLOOKUP($A103,'2016_headways'!$A:$G,3,FALSE))</f>
        <v>30</v>
      </c>
      <c r="J103">
        <f>IF(SUM($C103:$G103)=0,0,VLOOKUP($A103,'2016_headways'!$A:$G,4,FALSE))</f>
        <v>30</v>
      </c>
      <c r="K103">
        <f>IF(SUM($C103:$G103)=0,0,VLOOKUP($A103,'2016_headways'!$A:$G,5,FALSE))</f>
        <v>40</v>
      </c>
      <c r="L103">
        <f>IF(SUM($C103:$G103)=0,0,VLOOKUP($A103,'2016_headways'!$A:$G,6,FALSE))</f>
        <v>180</v>
      </c>
      <c r="M103" s="19">
        <f t="shared" si="7"/>
        <v>0.31868131868131538</v>
      </c>
      <c r="N103" s="20">
        <f t="shared" si="8"/>
        <v>0</v>
      </c>
      <c r="O103" s="20">
        <f t="shared" si="9"/>
        <v>0</v>
      </c>
      <c r="P103" s="20">
        <f t="shared" si="10"/>
        <v>-0.66666666666666663</v>
      </c>
      <c r="Q103" s="20">
        <f t="shared" si="11"/>
        <v>2</v>
      </c>
      <c r="R103" s="56"/>
    </row>
    <row r="104" spans="1:18" x14ac:dyDescent="0.25">
      <c r="A104" t="s">
        <v>1031</v>
      </c>
      <c r="B104" s="8" t="s">
        <v>426</v>
      </c>
      <c r="C104" s="18">
        <f>VLOOKUP($B104,[2]all!$E$6:$AO$502,11,FALSE)</f>
        <v>26</v>
      </c>
      <c r="D104">
        <f>VLOOKUP($B104,[2]all!$E$6:$AO$502,15,FALSE)</f>
        <v>30</v>
      </c>
      <c r="E104">
        <f>VLOOKUP($B104,[2]all!$E$6:$AO$502,19,FALSE)</f>
        <v>30</v>
      </c>
      <c r="F104">
        <f>VLOOKUP($B104,[2]all!$E$6:$AO$502,23,FALSE)</f>
        <v>120</v>
      </c>
      <c r="G104">
        <f>VLOOKUP($B104,[2]all!$E$6:$AO$502,27,FALSE)</f>
        <v>60</v>
      </c>
      <c r="H104" s="18">
        <f>IF(SUM($C104:$G104)=0,0,VLOOKUP($A104,'2016_headways'!$A:$G,2,FALSE))</f>
        <v>40</v>
      </c>
      <c r="I104">
        <f>IF(SUM($C104:$G104)=0,0,VLOOKUP($A104,'2016_headways'!$A:$G,3,FALSE))</f>
        <v>30</v>
      </c>
      <c r="J104">
        <f>IF(SUM($C104:$G104)=0,0,VLOOKUP($A104,'2016_headways'!$A:$G,4,FALSE))</f>
        <v>30</v>
      </c>
      <c r="K104">
        <f>IF(SUM($C104:$G104)=0,0,VLOOKUP($A104,'2016_headways'!$A:$G,5,FALSE))</f>
        <v>60</v>
      </c>
      <c r="L104">
        <f>IF(SUM($C104:$G104)=0,0,VLOOKUP($A104,'2016_headways'!$A:$G,6,FALSE))</f>
        <v>180</v>
      </c>
      <c r="M104" s="19">
        <f t="shared" si="7"/>
        <v>0.53846153846153844</v>
      </c>
      <c r="N104" s="20">
        <f t="shared" si="8"/>
        <v>0</v>
      </c>
      <c r="O104" s="20">
        <f t="shared" si="9"/>
        <v>0</v>
      </c>
      <c r="P104" s="20">
        <f t="shared" si="10"/>
        <v>-0.5</v>
      </c>
      <c r="Q104" s="20">
        <f t="shared" si="11"/>
        <v>2</v>
      </c>
    </row>
    <row r="105" spans="1:18" x14ac:dyDescent="0.25">
      <c r="A105" t="s">
        <v>1047</v>
      </c>
      <c r="B105" s="8" t="s">
        <v>292</v>
      </c>
      <c r="C105" s="18">
        <f>VLOOKUP($B105,[2]all!$E$6:$AO$502,11,FALSE)</f>
        <v>45</v>
      </c>
      <c r="D105">
        <f>VLOOKUP($B105,[2]all!$E$6:$AO$502,15,FALSE)</f>
        <v>60</v>
      </c>
      <c r="E105">
        <f>VLOOKUP($B105,[2]all!$E$6:$AO$502,19,FALSE)</f>
        <v>60</v>
      </c>
      <c r="F105">
        <f>VLOOKUP($B105,[2]all!$E$6:$AO$502,23,FALSE)</f>
        <v>120</v>
      </c>
      <c r="G105">
        <f>VLOOKUP($B105,[2]all!$E$6:$AO$502,27,FALSE)</f>
        <v>0</v>
      </c>
      <c r="H105" s="18">
        <f>IF(SUM($C105:$G105)=0,0,VLOOKUP($A105,'2016_headways'!$A:$G,2,FALSE))</f>
        <v>60</v>
      </c>
      <c r="I105">
        <f>IF(SUM($C105:$G105)=0,0,VLOOKUP($A105,'2016_headways'!$A:$G,3,FALSE))</f>
        <v>60</v>
      </c>
      <c r="J105">
        <f>IF(SUM($C105:$G105)=0,0,VLOOKUP($A105,'2016_headways'!$A:$G,4,FALSE))</f>
        <v>60</v>
      </c>
      <c r="K105">
        <f>IF(SUM($C105:$G105)=0,0,VLOOKUP($A105,'2016_headways'!$A:$G,5,FALSE))</f>
        <v>120</v>
      </c>
      <c r="L105">
        <f>IF(SUM($C105:$G105)=0,0,VLOOKUP($A105,'2016_headways'!$A:$G,6,FALSE))</f>
        <v>0</v>
      </c>
      <c r="M105" s="19">
        <f t="shared" si="7"/>
        <v>0.33333333333333331</v>
      </c>
      <c r="N105" s="20">
        <f t="shared" si="8"/>
        <v>0</v>
      </c>
      <c r="O105" s="20">
        <f t="shared" si="9"/>
        <v>0</v>
      </c>
      <c r="P105" s="20">
        <f t="shared" si="10"/>
        <v>0</v>
      </c>
      <c r="Q105" s="20">
        <f t="shared" si="11"/>
        <v>0</v>
      </c>
    </row>
    <row r="106" spans="1:18" x14ac:dyDescent="0.25">
      <c r="A106" t="s">
        <v>1048</v>
      </c>
      <c r="B106" s="8" t="s">
        <v>292</v>
      </c>
      <c r="C106" s="18">
        <f>VLOOKUP($B106,[2]all!$E$6:$AO$502,11,FALSE)</f>
        <v>45</v>
      </c>
      <c r="D106">
        <f>VLOOKUP($B106,[2]all!$E$6:$AO$502,15,FALSE)</f>
        <v>60</v>
      </c>
      <c r="E106">
        <f>VLOOKUP($B106,[2]all!$E$6:$AO$502,19,FALSE)</f>
        <v>60</v>
      </c>
      <c r="F106">
        <f>VLOOKUP($B106,[2]all!$E$6:$AO$502,23,FALSE)</f>
        <v>120</v>
      </c>
      <c r="G106">
        <f>VLOOKUP($B106,[2]all!$E$6:$AO$502,27,FALSE)</f>
        <v>0</v>
      </c>
      <c r="H106" s="18">
        <f>IF(SUM($C106:$G106)=0,0,VLOOKUP($A106,'2016_headways'!$A:$G,2,FALSE))</f>
        <v>80</v>
      </c>
      <c r="I106">
        <f>IF(SUM($C106:$G106)=0,0,VLOOKUP($A106,'2016_headways'!$A:$G,3,FALSE))</f>
        <v>60</v>
      </c>
      <c r="J106">
        <f>IF(SUM($C106:$G106)=0,0,VLOOKUP($A106,'2016_headways'!$A:$G,4,FALSE))</f>
        <v>60</v>
      </c>
      <c r="K106">
        <f>IF(SUM($C106:$G106)=0,0,VLOOKUP($A106,'2016_headways'!$A:$G,5,FALSE))</f>
        <v>60</v>
      </c>
      <c r="L106">
        <f>IF(SUM($C106:$G106)=0,0,VLOOKUP($A106,'2016_headways'!$A:$G,6,FALSE))</f>
        <v>180</v>
      </c>
      <c r="M106" s="19">
        <f t="shared" si="7"/>
        <v>0.77777777777777779</v>
      </c>
      <c r="N106" s="20">
        <f t="shared" si="8"/>
        <v>0</v>
      </c>
      <c r="O106" s="20">
        <f t="shared" si="9"/>
        <v>0</v>
      </c>
      <c r="P106" s="20">
        <f t="shared" si="10"/>
        <v>-0.5</v>
      </c>
      <c r="Q106" s="20">
        <f t="shared" si="11"/>
        <v>0</v>
      </c>
    </row>
    <row r="107" spans="1:18" x14ac:dyDescent="0.25">
      <c r="A107" t="s">
        <v>1049</v>
      </c>
      <c r="B107" s="8" t="s">
        <v>288</v>
      </c>
      <c r="C107" s="18">
        <f>VLOOKUP($B107,[2]all!$E$6:$AO$502,11,FALSE)</f>
        <v>11</v>
      </c>
      <c r="D107">
        <f>VLOOKUP($B107,[2]all!$E$6:$AO$502,15,FALSE)</f>
        <v>14</v>
      </c>
      <c r="E107">
        <f>VLOOKUP($B107,[2]all!$E$6:$AO$502,19,FALSE)</f>
        <v>16</v>
      </c>
      <c r="F107">
        <f>VLOOKUP($B107,[2]all!$E$6:$AO$502,23,FALSE)</f>
        <v>40</v>
      </c>
      <c r="G107">
        <f>VLOOKUP($B107,[2]all!$E$6:$AO$502,27,FALSE)</f>
        <v>60</v>
      </c>
      <c r="H107" s="18">
        <f>IF(SUM($C107:$G107)=0,0,VLOOKUP($A107,'2016_headways'!$A:$G,2,FALSE))</f>
        <v>15</v>
      </c>
      <c r="I107">
        <f>IF(SUM($C107:$G107)=0,0,VLOOKUP($A107,'2016_headways'!$A:$G,3,FALSE))</f>
        <v>15</v>
      </c>
      <c r="J107">
        <f>IF(SUM($C107:$G107)=0,0,VLOOKUP($A107,'2016_headways'!$A:$G,4,FALSE))</f>
        <v>15</v>
      </c>
      <c r="K107">
        <f>IF(SUM($C107:$G107)=0,0,VLOOKUP($A107,'2016_headways'!$A:$G,5,FALSE))</f>
        <v>30</v>
      </c>
      <c r="L107">
        <f>IF(SUM($C107:$G107)=0,0,VLOOKUP($A107,'2016_headways'!$A:$G,6,FALSE))</f>
        <v>45</v>
      </c>
      <c r="M107" s="19">
        <f t="shared" si="7"/>
        <v>0.36363636363636365</v>
      </c>
      <c r="N107" s="20">
        <f t="shared" si="8"/>
        <v>7.1428571428571425E-2</v>
      </c>
      <c r="O107" s="20">
        <f t="shared" si="9"/>
        <v>-6.25E-2</v>
      </c>
      <c r="P107" s="20">
        <f t="shared" si="10"/>
        <v>-0.25</v>
      </c>
      <c r="Q107" s="20">
        <f t="shared" si="11"/>
        <v>-0.25</v>
      </c>
    </row>
    <row r="108" spans="1:18" x14ac:dyDescent="0.25">
      <c r="A108" t="s">
        <v>1050</v>
      </c>
      <c r="B108" s="8" t="s">
        <v>288</v>
      </c>
      <c r="C108" s="18">
        <f>VLOOKUP($B108,[2]all!$E$6:$AO$502,11,FALSE)</f>
        <v>11</v>
      </c>
      <c r="D108">
        <f>VLOOKUP($B108,[2]all!$E$6:$AO$502,15,FALSE)</f>
        <v>14</v>
      </c>
      <c r="E108">
        <f>VLOOKUP($B108,[2]all!$E$6:$AO$502,19,FALSE)</f>
        <v>16</v>
      </c>
      <c r="F108">
        <f>VLOOKUP($B108,[2]all!$E$6:$AO$502,23,FALSE)</f>
        <v>40</v>
      </c>
      <c r="G108">
        <f>VLOOKUP($B108,[2]all!$E$6:$AO$502,27,FALSE)</f>
        <v>60</v>
      </c>
      <c r="H108" s="18">
        <f>IF(SUM($C108:$G108)=0,0,VLOOKUP($A108,'2016_headways'!$A:$G,2,FALSE))</f>
        <v>17.1428571428571</v>
      </c>
      <c r="I108">
        <f>IF(SUM($C108:$G108)=0,0,VLOOKUP($A108,'2016_headways'!$A:$G,3,FALSE))</f>
        <v>15</v>
      </c>
      <c r="J108">
        <f>IF(SUM($C108:$G108)=0,0,VLOOKUP($A108,'2016_headways'!$A:$G,4,FALSE))</f>
        <v>15</v>
      </c>
      <c r="K108">
        <f>IF(SUM($C108:$G108)=0,0,VLOOKUP($A108,'2016_headways'!$A:$G,5,FALSE))</f>
        <v>20</v>
      </c>
      <c r="L108">
        <f>IF(SUM($C108:$G108)=0,0,VLOOKUP($A108,'2016_headways'!$A:$G,6,FALSE))</f>
        <v>45</v>
      </c>
      <c r="M108" s="19">
        <f t="shared" si="7"/>
        <v>0.55844155844155452</v>
      </c>
      <c r="N108" s="20">
        <f t="shared" si="8"/>
        <v>7.1428571428571425E-2</v>
      </c>
      <c r="O108" s="20">
        <f t="shared" si="9"/>
        <v>-6.25E-2</v>
      </c>
      <c r="P108" s="20">
        <f t="shared" si="10"/>
        <v>-0.5</v>
      </c>
      <c r="Q108" s="20">
        <f t="shared" si="11"/>
        <v>-0.25</v>
      </c>
    </row>
    <row r="109" spans="1:18" ht="45" x14ac:dyDescent="0.25">
      <c r="A109" t="s">
        <v>1065</v>
      </c>
      <c r="B109" s="8" t="s">
        <v>293</v>
      </c>
      <c r="C109" s="18">
        <f>VLOOKUP($B109,[2]all!$E$6:$AO$502,11,FALSE)</f>
        <v>18</v>
      </c>
      <c r="D109">
        <f>VLOOKUP($B109,[2]all!$E$6:$AO$502,15,FALSE)</f>
        <v>30</v>
      </c>
      <c r="E109">
        <f>VLOOKUP($B109,[2]all!$E$6:$AO$502,19,FALSE)</f>
        <v>30</v>
      </c>
      <c r="F109">
        <f>VLOOKUP($B109,[2]all!$E$6:$AO$502,23,FALSE)</f>
        <v>45</v>
      </c>
      <c r="G109">
        <f>VLOOKUP($B109,[2]all!$E$6:$AO$502,27,FALSE)</f>
        <v>60</v>
      </c>
      <c r="H109" s="18">
        <f>IF(SUM($C109:$G109)=0,0,VLOOKUP($A109,'2016_headways'!$A:$G,2,FALSE))</f>
        <v>26.6666666666666</v>
      </c>
      <c r="I109">
        <f>IF(SUM($C109:$G109)=0,0,VLOOKUP($A109,'2016_headways'!$A:$G,3,FALSE))</f>
        <v>30</v>
      </c>
      <c r="J109">
        <f>IF(SUM($C109:$G109)=0,0,VLOOKUP($A109,'2016_headways'!$A:$G,4,FALSE))</f>
        <v>30</v>
      </c>
      <c r="K109">
        <f>IF(SUM($C109:$G109)=0,0,VLOOKUP($A109,'2016_headways'!$A:$G,5,FALSE))</f>
        <v>30</v>
      </c>
      <c r="L109">
        <f>IF(SUM($C109:$G109)=0,0,VLOOKUP($A109,'2016_headways'!$A:$G,6,FALSE))</f>
        <v>45</v>
      </c>
      <c r="M109" s="19">
        <f t="shared" si="7"/>
        <v>0.48148148148147779</v>
      </c>
      <c r="N109" s="20">
        <f t="shared" si="8"/>
        <v>0</v>
      </c>
      <c r="O109" s="20">
        <f t="shared" si="9"/>
        <v>0</v>
      </c>
      <c r="P109" s="20">
        <f t="shared" si="10"/>
        <v>-0.33333333333333331</v>
      </c>
      <c r="Q109" s="20">
        <f t="shared" si="11"/>
        <v>-0.25</v>
      </c>
      <c r="R109" s="61" t="s">
        <v>1385</v>
      </c>
    </row>
    <row r="110" spans="1:18" s="14" customFormat="1" ht="45" x14ac:dyDescent="0.25">
      <c r="A110" s="14" t="s">
        <v>1066</v>
      </c>
      <c r="B110" s="32" t="s">
        <v>293</v>
      </c>
      <c r="C110" s="58">
        <f>VLOOKUP($B110,[2]all!$E$6:$AO$502,11,FALSE)</f>
        <v>18</v>
      </c>
      <c r="D110" s="14">
        <f>VLOOKUP($B110,[2]all!$E$6:$AO$502,15,FALSE)</f>
        <v>30</v>
      </c>
      <c r="E110" s="14">
        <f>VLOOKUP($B110,[2]all!$E$6:$AO$502,19,FALSE)</f>
        <v>30</v>
      </c>
      <c r="F110" s="14">
        <f>VLOOKUP($B110,[2]all!$E$6:$AO$502,23,FALSE)</f>
        <v>45</v>
      </c>
      <c r="G110" s="14">
        <f>VLOOKUP($B110,[2]all!$E$6:$AO$502,27,FALSE)</f>
        <v>60</v>
      </c>
      <c r="H110" s="58">
        <f>IF(SUM($C110:$G110)=0,0,VLOOKUP($A110,'2016_headways'!$A:$G,2,FALSE))</f>
        <v>30</v>
      </c>
      <c r="I110" s="14">
        <f>IF(SUM($C110:$G110)=0,0,VLOOKUP($A110,'2016_headways'!$A:$G,3,FALSE))</f>
        <v>30</v>
      </c>
      <c r="J110" s="14">
        <f>IF(SUM($C110:$G110)=0,0,VLOOKUP($A110,'2016_headways'!$A:$G,4,FALSE))</f>
        <v>30</v>
      </c>
      <c r="K110" s="14">
        <f>IF(SUM($C110:$G110)=0,0,VLOOKUP($A110,'2016_headways'!$A:$G,5,FALSE))</f>
        <v>40</v>
      </c>
      <c r="L110" s="14">
        <f>IF(SUM($C110:$G110)=0,0,VLOOKUP($A110,'2016_headways'!$A:$G,6,FALSE))</f>
        <v>36</v>
      </c>
      <c r="M110" s="59">
        <f t="shared" si="7"/>
        <v>0.66666666666666663</v>
      </c>
      <c r="N110" s="60">
        <f t="shared" si="8"/>
        <v>0</v>
      </c>
      <c r="O110" s="60">
        <f t="shared" si="9"/>
        <v>0</v>
      </c>
      <c r="P110" s="60">
        <f t="shared" si="10"/>
        <v>-0.1111111111111111</v>
      </c>
      <c r="Q110" s="60">
        <f t="shared" si="11"/>
        <v>-0.4</v>
      </c>
      <c r="R110" s="61" t="s">
        <v>1384</v>
      </c>
    </row>
    <row r="111" spans="1:18" s="14" customFormat="1" ht="45" x14ac:dyDescent="0.25">
      <c r="A111" s="14" t="s">
        <v>1070</v>
      </c>
      <c r="B111" s="32" t="s">
        <v>294</v>
      </c>
      <c r="C111" s="58">
        <f>VLOOKUP($B111,[2]all!$E$6:$AO$502,11,FALSE)</f>
        <v>60</v>
      </c>
      <c r="D111" s="14">
        <f>VLOOKUP($B111,[2]all!$E$6:$AO$502,15,FALSE)</f>
        <v>60</v>
      </c>
      <c r="E111" s="14">
        <f>VLOOKUP($B111,[2]all!$E$6:$AO$502,19,FALSE)</f>
        <v>60</v>
      </c>
      <c r="F111" s="14">
        <f>VLOOKUP($B111,[2]all!$E$6:$AO$502,23,FALSE)</f>
        <v>120</v>
      </c>
      <c r="G111" s="14">
        <f>VLOOKUP($B111,[2]all!$E$6:$AO$502,27,FALSE)</f>
        <v>0</v>
      </c>
      <c r="H111" s="58">
        <f>IF(SUM($C111:$G111)=0,0,VLOOKUP($A111,'2016_headways'!$A:$G,2,FALSE))</f>
        <v>120</v>
      </c>
      <c r="I111" s="14">
        <f>IF(SUM($C111:$G111)=0,0,VLOOKUP($A111,'2016_headways'!$A:$G,3,FALSE))</f>
        <v>60</v>
      </c>
      <c r="J111" s="14">
        <f>IF(SUM($C111:$G111)=0,0,VLOOKUP($A111,'2016_headways'!$A:$G,4,FALSE))</f>
        <v>60</v>
      </c>
      <c r="K111" s="14">
        <f>IF(SUM($C111:$G111)=0,0,VLOOKUP($A111,'2016_headways'!$A:$G,5,FALSE))</f>
        <v>60</v>
      </c>
      <c r="L111" s="14">
        <f>IF(SUM($C111:$G111)=0,0,VLOOKUP($A111,'2016_headways'!$A:$G,6,FALSE))</f>
        <v>180</v>
      </c>
      <c r="M111" s="59">
        <f t="shared" si="7"/>
        <v>1</v>
      </c>
      <c r="N111" s="60">
        <f t="shared" si="8"/>
        <v>0</v>
      </c>
      <c r="O111" s="60">
        <f t="shared" si="9"/>
        <v>0</v>
      </c>
      <c r="P111" s="60">
        <f t="shared" si="10"/>
        <v>-0.5</v>
      </c>
      <c r="Q111" s="60">
        <f t="shared" si="11"/>
        <v>0</v>
      </c>
      <c r="R111" s="61" t="s">
        <v>1386</v>
      </c>
    </row>
    <row r="112" spans="1:18" s="14" customFormat="1" ht="45" x14ac:dyDescent="0.25">
      <c r="A112" s="14" t="s">
        <v>1071</v>
      </c>
      <c r="B112" s="32" t="s">
        <v>294</v>
      </c>
      <c r="C112" s="58">
        <f>VLOOKUP($B112,[2]all!$E$6:$AO$502,11,FALSE)</f>
        <v>60</v>
      </c>
      <c r="D112" s="14">
        <f>VLOOKUP($B112,[2]all!$E$6:$AO$502,15,FALSE)</f>
        <v>60</v>
      </c>
      <c r="E112" s="14">
        <f>VLOOKUP($B112,[2]all!$E$6:$AO$502,19,FALSE)</f>
        <v>60</v>
      </c>
      <c r="F112" s="14">
        <f>VLOOKUP($B112,[2]all!$E$6:$AO$502,23,FALSE)</f>
        <v>120</v>
      </c>
      <c r="G112" s="14">
        <f>VLOOKUP($B112,[2]all!$E$6:$AO$502,27,FALSE)</f>
        <v>0</v>
      </c>
      <c r="H112" s="58">
        <f>IF(SUM($C112:$G112)=0,0,VLOOKUP($A112,'2016_headways'!$A:$G,2,FALSE))</f>
        <v>120</v>
      </c>
      <c r="I112" s="14">
        <f>IF(SUM($C112:$G112)=0,0,VLOOKUP($A112,'2016_headways'!$A:$G,3,FALSE))</f>
        <v>60</v>
      </c>
      <c r="J112" s="14">
        <f>IF(SUM($C112:$G112)=0,0,VLOOKUP($A112,'2016_headways'!$A:$G,4,FALSE))</f>
        <v>60</v>
      </c>
      <c r="K112" s="14">
        <f>IF(SUM($C112:$G112)=0,0,VLOOKUP($A112,'2016_headways'!$A:$G,5,FALSE))</f>
        <v>60</v>
      </c>
      <c r="L112" s="14">
        <f>IF(SUM($C112:$G112)=0,0,VLOOKUP($A112,'2016_headways'!$A:$G,6,FALSE))</f>
        <v>180</v>
      </c>
      <c r="M112" s="59">
        <f t="shared" si="7"/>
        <v>1</v>
      </c>
      <c r="N112" s="60">
        <f t="shared" si="8"/>
        <v>0</v>
      </c>
      <c r="O112" s="60">
        <f t="shared" si="9"/>
        <v>0</v>
      </c>
      <c r="P112" s="60">
        <f t="shared" si="10"/>
        <v>-0.5</v>
      </c>
      <c r="Q112" s="60">
        <f t="shared" si="11"/>
        <v>0</v>
      </c>
      <c r="R112" s="61" t="s">
        <v>1386</v>
      </c>
    </row>
    <row r="113" spans="1:17" x14ac:dyDescent="0.25">
      <c r="A113" t="s">
        <v>1072</v>
      </c>
      <c r="B113" s="8" t="s">
        <v>295</v>
      </c>
      <c r="C113" s="18">
        <f>VLOOKUP($B113,[2]all!$E$6:$AO$502,11,FALSE)</f>
        <v>23</v>
      </c>
      <c r="D113">
        <f>VLOOKUP($B113,[2]all!$E$6:$AO$502,15,FALSE)</f>
        <v>30</v>
      </c>
      <c r="E113">
        <f>VLOOKUP($B113,[2]all!$E$6:$AO$502,19,FALSE)</f>
        <v>30</v>
      </c>
      <c r="F113">
        <f>VLOOKUP($B113,[2]all!$E$6:$AO$502,23,FALSE)</f>
        <v>120</v>
      </c>
      <c r="G113">
        <f>VLOOKUP($B113,[2]all!$E$6:$AO$502,27,FALSE)</f>
        <v>60</v>
      </c>
      <c r="H113" s="18">
        <f>IF(SUM($C113:$G113)=0,0,VLOOKUP($A113,'2016_headways'!$A:$G,2,FALSE))</f>
        <v>30</v>
      </c>
      <c r="I113">
        <f>IF(SUM($C113:$G113)=0,0,VLOOKUP($A113,'2016_headways'!$A:$G,3,FALSE))</f>
        <v>30</v>
      </c>
      <c r="J113">
        <f>IF(SUM($C113:$G113)=0,0,VLOOKUP($A113,'2016_headways'!$A:$G,4,FALSE))</f>
        <v>25.714285714285701</v>
      </c>
      <c r="K113">
        <f>IF(SUM($C113:$G113)=0,0,VLOOKUP($A113,'2016_headways'!$A:$G,5,FALSE))</f>
        <v>60</v>
      </c>
      <c r="L113">
        <f>IF(SUM($C113:$G113)=0,0,VLOOKUP($A113,'2016_headways'!$A:$G,6,FALSE))</f>
        <v>90</v>
      </c>
      <c r="M113" s="19">
        <f t="shared" si="7"/>
        <v>0.30434782608695654</v>
      </c>
      <c r="N113" s="20">
        <f t="shared" si="8"/>
        <v>0</v>
      </c>
      <c r="O113" s="20">
        <f t="shared" si="9"/>
        <v>-0.14285714285714329</v>
      </c>
      <c r="P113" s="20">
        <f t="shared" si="10"/>
        <v>-0.5</v>
      </c>
      <c r="Q113" s="20">
        <f t="shared" si="11"/>
        <v>0.5</v>
      </c>
    </row>
    <row r="114" spans="1:17" x14ac:dyDescent="0.25">
      <c r="A114" t="s">
        <v>1073</v>
      </c>
      <c r="B114" s="8" t="s">
        <v>295</v>
      </c>
      <c r="C114" s="18">
        <f>VLOOKUP($B114,[2]all!$E$6:$AO$502,11,FALSE)</f>
        <v>23</v>
      </c>
      <c r="D114">
        <f>VLOOKUP($B114,[2]all!$E$6:$AO$502,15,FALSE)</f>
        <v>30</v>
      </c>
      <c r="E114">
        <f>VLOOKUP($B114,[2]all!$E$6:$AO$502,19,FALSE)</f>
        <v>30</v>
      </c>
      <c r="F114">
        <f>VLOOKUP($B114,[2]all!$E$6:$AO$502,23,FALSE)</f>
        <v>120</v>
      </c>
      <c r="G114">
        <f>VLOOKUP($B114,[2]all!$E$6:$AO$502,27,FALSE)</f>
        <v>60</v>
      </c>
      <c r="H114" s="18">
        <f>IF(SUM($C114:$G114)=0,0,VLOOKUP($A114,'2016_headways'!$A:$G,2,FALSE))</f>
        <v>34.285714285714199</v>
      </c>
      <c r="I114">
        <f>IF(SUM($C114:$G114)=0,0,VLOOKUP($A114,'2016_headways'!$A:$G,3,FALSE))</f>
        <v>32.727272727272698</v>
      </c>
      <c r="J114">
        <f>IF(SUM($C114:$G114)=0,0,VLOOKUP($A114,'2016_headways'!$A:$G,4,FALSE))</f>
        <v>16.363636363636299</v>
      </c>
      <c r="K114">
        <f>IF(SUM($C114:$G114)=0,0,VLOOKUP($A114,'2016_headways'!$A:$G,5,FALSE))</f>
        <v>40</v>
      </c>
      <c r="L114">
        <f>IF(SUM($C114:$G114)=0,0,VLOOKUP($A114,'2016_headways'!$A:$G,6,FALSE))</f>
        <v>60</v>
      </c>
      <c r="M114" s="19">
        <f t="shared" si="7"/>
        <v>0.49068322981366086</v>
      </c>
      <c r="N114" s="20">
        <f t="shared" si="8"/>
        <v>9.090909090908994E-2</v>
      </c>
      <c r="O114" s="20">
        <f t="shared" si="9"/>
        <v>-0.4545454545454567</v>
      </c>
      <c r="P114" s="20">
        <f t="shared" si="10"/>
        <v>-0.66666666666666663</v>
      </c>
      <c r="Q114" s="20">
        <f t="shared" si="11"/>
        <v>0</v>
      </c>
    </row>
    <row r="115" spans="1:17" x14ac:dyDescent="0.25">
      <c r="A115" t="s">
        <v>1079</v>
      </c>
      <c r="B115" s="8" t="s">
        <v>296</v>
      </c>
      <c r="C115" s="18">
        <f>VLOOKUP($B115,[2]all!$E$6:$AO$502,11,FALSE)</f>
        <v>60</v>
      </c>
      <c r="D115">
        <f>VLOOKUP($B115,[2]all!$E$6:$AO$502,15,FALSE)</f>
        <v>60</v>
      </c>
      <c r="E115">
        <f>VLOOKUP($B115,[2]all!$E$6:$AO$502,19,FALSE)</f>
        <v>60</v>
      </c>
      <c r="F115">
        <f>VLOOKUP($B115,[2]all!$E$6:$AO$502,23,FALSE)</f>
        <v>120</v>
      </c>
      <c r="G115">
        <f>VLOOKUP($B115,[2]all!$E$6:$AO$502,27,FALSE)</f>
        <v>0</v>
      </c>
      <c r="H115" s="18">
        <f>IF(SUM($C115:$G115)=0,0,VLOOKUP($A115,'2016_headways'!$A:$G,2,FALSE))</f>
        <v>80</v>
      </c>
      <c r="I115">
        <f>IF(SUM($C115:$G115)=0,0,VLOOKUP($A115,'2016_headways'!$A:$G,3,FALSE))</f>
        <v>60</v>
      </c>
      <c r="J115">
        <f>IF(SUM($C115:$G115)=0,0,VLOOKUP($A115,'2016_headways'!$A:$G,4,FALSE))</f>
        <v>60</v>
      </c>
      <c r="K115">
        <f>IF(SUM($C115:$G115)=0,0,VLOOKUP($A115,'2016_headways'!$A:$G,5,FALSE))</f>
        <v>60</v>
      </c>
      <c r="L115">
        <f>IF(SUM($C115:$G115)=0,0,VLOOKUP($A115,'2016_headways'!$A:$G,6,FALSE))</f>
        <v>0</v>
      </c>
      <c r="M115" s="19">
        <f t="shared" si="7"/>
        <v>0.33333333333333331</v>
      </c>
      <c r="N115" s="20">
        <f t="shared" si="8"/>
        <v>0</v>
      </c>
      <c r="O115" s="20">
        <f t="shared" si="9"/>
        <v>0</v>
      </c>
      <c r="P115" s="20">
        <f t="shared" si="10"/>
        <v>-0.5</v>
      </c>
      <c r="Q115" s="20">
        <f t="shared" si="11"/>
        <v>0</v>
      </c>
    </row>
    <row r="116" spans="1:17" x14ac:dyDescent="0.25">
      <c r="A116" t="s">
        <v>1080</v>
      </c>
      <c r="B116" s="8" t="s">
        <v>296</v>
      </c>
      <c r="C116" s="18">
        <f>VLOOKUP($B116,[2]all!$E$6:$AO$502,11,FALSE)</f>
        <v>60</v>
      </c>
      <c r="D116">
        <f>VLOOKUP($B116,[2]all!$E$6:$AO$502,15,FALSE)</f>
        <v>60</v>
      </c>
      <c r="E116">
        <f>VLOOKUP($B116,[2]all!$E$6:$AO$502,19,FALSE)</f>
        <v>60</v>
      </c>
      <c r="F116">
        <f>VLOOKUP($B116,[2]all!$E$6:$AO$502,23,FALSE)</f>
        <v>120</v>
      </c>
      <c r="G116">
        <f>VLOOKUP($B116,[2]all!$E$6:$AO$502,27,FALSE)</f>
        <v>0</v>
      </c>
      <c r="H116" s="18">
        <f>IF(SUM($C116:$G116)=0,0,VLOOKUP($A116,'2016_headways'!$A:$G,2,FALSE))</f>
        <v>80</v>
      </c>
      <c r="I116">
        <f>IF(SUM($C116:$G116)=0,0,VLOOKUP($A116,'2016_headways'!$A:$G,3,FALSE))</f>
        <v>60</v>
      </c>
      <c r="J116">
        <f>IF(SUM($C116:$G116)=0,0,VLOOKUP($A116,'2016_headways'!$A:$G,4,FALSE))</f>
        <v>60</v>
      </c>
      <c r="K116">
        <f>IF(SUM($C116:$G116)=0,0,VLOOKUP($A116,'2016_headways'!$A:$G,5,FALSE))</f>
        <v>120</v>
      </c>
      <c r="L116">
        <f>IF(SUM($C116:$G116)=0,0,VLOOKUP($A116,'2016_headways'!$A:$G,6,FALSE))</f>
        <v>0</v>
      </c>
      <c r="M116" s="19">
        <f t="shared" si="7"/>
        <v>0.33333333333333331</v>
      </c>
      <c r="N116" s="20">
        <f t="shared" si="8"/>
        <v>0</v>
      </c>
      <c r="O116" s="20">
        <f t="shared" si="9"/>
        <v>0</v>
      </c>
      <c r="P116" s="20">
        <f t="shared" si="10"/>
        <v>0</v>
      </c>
      <c r="Q116" s="20">
        <f t="shared" si="11"/>
        <v>0</v>
      </c>
    </row>
    <row r="117" spans="1:17" x14ac:dyDescent="0.25">
      <c r="A117" t="s">
        <v>1085</v>
      </c>
      <c r="B117" s="8" t="s">
        <v>297</v>
      </c>
      <c r="C117" s="18">
        <f>VLOOKUP($B117,[2]all!$E$6:$AO$502,11,FALSE)</f>
        <v>36</v>
      </c>
      <c r="D117">
        <f>VLOOKUP($B117,[2]all!$E$6:$AO$502,15,FALSE)</f>
        <v>60</v>
      </c>
      <c r="E117">
        <f>VLOOKUP($B117,[2]all!$E$6:$AO$502,19,FALSE)</f>
        <v>60</v>
      </c>
      <c r="F117">
        <f>VLOOKUP($B117,[2]all!$E$6:$AO$502,23,FALSE)</f>
        <v>120</v>
      </c>
      <c r="G117">
        <f>VLOOKUP($B117,[2]all!$E$6:$AO$502,27,FALSE)</f>
        <v>0</v>
      </c>
      <c r="H117" s="18">
        <f>IF(SUM($C117:$G117)=0,0,VLOOKUP($A117,'2016_headways'!$A:$G,2,FALSE))</f>
        <v>40</v>
      </c>
      <c r="I117">
        <f>IF(SUM($C117:$G117)=0,0,VLOOKUP($A117,'2016_headways'!$A:$G,3,FALSE))</f>
        <v>30</v>
      </c>
      <c r="J117">
        <f>IF(SUM($C117:$G117)=0,0,VLOOKUP($A117,'2016_headways'!$A:$G,4,FALSE))</f>
        <v>30</v>
      </c>
      <c r="K117">
        <f>IF(SUM($C117:$G117)=0,0,VLOOKUP($A117,'2016_headways'!$A:$G,5,FALSE))</f>
        <v>30</v>
      </c>
      <c r="L117">
        <f>IF(SUM($C117:$G117)=0,0,VLOOKUP($A117,'2016_headways'!$A:$G,6,FALSE))</f>
        <v>0</v>
      </c>
      <c r="M117" s="19">
        <f t="shared" si="7"/>
        <v>0.1111111111111111</v>
      </c>
      <c r="N117" s="20">
        <f t="shared" si="8"/>
        <v>-0.5</v>
      </c>
      <c r="O117" s="20">
        <f t="shared" si="9"/>
        <v>-0.5</v>
      </c>
      <c r="P117" s="20">
        <f t="shared" si="10"/>
        <v>-0.75</v>
      </c>
      <c r="Q117" s="20">
        <f t="shared" si="11"/>
        <v>0</v>
      </c>
    </row>
    <row r="118" spans="1:17" x14ac:dyDescent="0.25">
      <c r="A118" t="s">
        <v>1086</v>
      </c>
      <c r="B118" s="8" t="s">
        <v>297</v>
      </c>
      <c r="C118" s="18">
        <f>VLOOKUP($B118,[2]all!$E$6:$AO$502,11,FALSE)</f>
        <v>36</v>
      </c>
      <c r="D118">
        <f>VLOOKUP($B118,[2]all!$E$6:$AO$502,15,FALSE)</f>
        <v>60</v>
      </c>
      <c r="E118">
        <f>VLOOKUP($B118,[2]all!$E$6:$AO$502,19,FALSE)</f>
        <v>60</v>
      </c>
      <c r="F118">
        <f>VLOOKUP($B118,[2]all!$E$6:$AO$502,23,FALSE)</f>
        <v>120</v>
      </c>
      <c r="G118">
        <f>VLOOKUP($B118,[2]all!$E$6:$AO$502,27,FALSE)</f>
        <v>0</v>
      </c>
      <c r="H118" s="18">
        <f>IF(SUM($C118:$G118)=0,0,VLOOKUP($A118,'2016_headways'!$A:$G,2,FALSE))</f>
        <v>48</v>
      </c>
      <c r="I118">
        <f>IF(SUM($C118:$G118)=0,0,VLOOKUP($A118,'2016_headways'!$A:$G,3,FALSE))</f>
        <v>30</v>
      </c>
      <c r="J118">
        <f>IF(SUM($C118:$G118)=0,0,VLOOKUP($A118,'2016_headways'!$A:$G,4,FALSE))</f>
        <v>30</v>
      </c>
      <c r="K118">
        <f>IF(SUM($C118:$G118)=0,0,VLOOKUP($A118,'2016_headways'!$A:$G,5,FALSE))</f>
        <v>30</v>
      </c>
      <c r="L118">
        <f>IF(SUM($C118:$G118)=0,0,VLOOKUP($A118,'2016_headways'!$A:$G,6,FALSE))</f>
        <v>0</v>
      </c>
      <c r="M118" s="19">
        <f t="shared" si="7"/>
        <v>0.33333333333333331</v>
      </c>
      <c r="N118" s="20">
        <f t="shared" si="8"/>
        <v>-0.5</v>
      </c>
      <c r="O118" s="20">
        <f t="shared" si="9"/>
        <v>-0.5</v>
      </c>
      <c r="P118" s="20">
        <f t="shared" si="10"/>
        <v>-0.75</v>
      </c>
      <c r="Q118" s="20">
        <f t="shared" si="11"/>
        <v>0</v>
      </c>
    </row>
    <row r="119" spans="1:17" x14ac:dyDescent="0.25">
      <c r="A119" t="s">
        <v>1087</v>
      </c>
      <c r="B119" s="8" t="s">
        <v>298</v>
      </c>
      <c r="C119" s="18">
        <f>VLOOKUP($B119,[2]all!$E$6:$AO$502,11,FALSE)</f>
        <v>26</v>
      </c>
      <c r="D119">
        <f>VLOOKUP($B119,[2]all!$E$6:$AO$502,15,FALSE)</f>
        <v>30</v>
      </c>
      <c r="E119">
        <f>VLOOKUP($B119,[2]all!$E$6:$AO$502,19,FALSE)</f>
        <v>30</v>
      </c>
      <c r="F119">
        <f>VLOOKUP($B119,[2]all!$E$6:$AO$502,23,FALSE)</f>
        <v>120</v>
      </c>
      <c r="G119">
        <f>VLOOKUP($B119,[2]all!$E$6:$AO$502,27,FALSE)</f>
        <v>0</v>
      </c>
      <c r="H119" s="18">
        <f>IF(SUM($C119:$G119)=0,0,VLOOKUP($A119,'2016_headways'!$A:$G,2,FALSE))</f>
        <v>34.285714285714199</v>
      </c>
      <c r="I119">
        <f>IF(SUM($C119:$G119)=0,0,VLOOKUP($A119,'2016_headways'!$A:$G,3,FALSE))</f>
        <v>30</v>
      </c>
      <c r="J119">
        <f>IF(SUM($C119:$G119)=0,0,VLOOKUP($A119,'2016_headways'!$A:$G,4,FALSE))</f>
        <v>30</v>
      </c>
      <c r="K119">
        <f>IF(SUM($C119:$G119)=0,0,VLOOKUP($A119,'2016_headways'!$A:$G,5,FALSE))</f>
        <v>120</v>
      </c>
      <c r="L119">
        <f>IF(SUM($C119:$G119)=0,0,VLOOKUP($A119,'2016_headways'!$A:$G,6,FALSE))</f>
        <v>0</v>
      </c>
      <c r="M119" s="19">
        <f t="shared" si="7"/>
        <v>0.31868131868131538</v>
      </c>
      <c r="N119" s="20">
        <f t="shared" si="8"/>
        <v>0</v>
      </c>
      <c r="O119" s="20">
        <f t="shared" si="9"/>
        <v>0</v>
      </c>
      <c r="P119" s="20">
        <f t="shared" si="10"/>
        <v>0</v>
      </c>
      <c r="Q119" s="20">
        <f t="shared" si="11"/>
        <v>0</v>
      </c>
    </row>
    <row r="120" spans="1:17" x14ac:dyDescent="0.25">
      <c r="A120" t="s">
        <v>1088</v>
      </c>
      <c r="B120" s="8" t="s">
        <v>298</v>
      </c>
      <c r="C120" s="18">
        <f>VLOOKUP($B120,[2]all!$E$6:$AO$502,11,FALSE)</f>
        <v>26</v>
      </c>
      <c r="D120">
        <f>VLOOKUP($B120,[2]all!$E$6:$AO$502,15,FALSE)</f>
        <v>30</v>
      </c>
      <c r="E120">
        <f>VLOOKUP($B120,[2]all!$E$6:$AO$502,19,FALSE)</f>
        <v>30</v>
      </c>
      <c r="F120">
        <f>VLOOKUP($B120,[2]all!$E$6:$AO$502,23,FALSE)</f>
        <v>120</v>
      </c>
      <c r="G120">
        <f>VLOOKUP($B120,[2]all!$E$6:$AO$502,27,FALSE)</f>
        <v>0</v>
      </c>
      <c r="H120" s="18">
        <f>IF(SUM($C120:$G120)=0,0,VLOOKUP($A120,'2016_headways'!$A:$G,2,FALSE))</f>
        <v>40</v>
      </c>
      <c r="I120">
        <f>IF(SUM($C120:$G120)=0,0,VLOOKUP($A120,'2016_headways'!$A:$G,3,FALSE))</f>
        <v>30</v>
      </c>
      <c r="J120">
        <f>IF(SUM($C120:$G120)=0,0,VLOOKUP($A120,'2016_headways'!$A:$G,4,FALSE))</f>
        <v>30</v>
      </c>
      <c r="K120">
        <f>IF(SUM($C120:$G120)=0,0,VLOOKUP($A120,'2016_headways'!$A:$G,5,FALSE))</f>
        <v>60</v>
      </c>
      <c r="L120">
        <f>IF(SUM($C120:$G120)=0,0,VLOOKUP($A120,'2016_headways'!$A:$G,6,FALSE))</f>
        <v>0</v>
      </c>
      <c r="M120" s="19">
        <f t="shared" si="7"/>
        <v>0.53846153846153844</v>
      </c>
      <c r="N120" s="20">
        <f t="shared" si="8"/>
        <v>0</v>
      </c>
      <c r="O120" s="20">
        <f t="shared" si="9"/>
        <v>0</v>
      </c>
      <c r="P120" s="20">
        <f t="shared" si="10"/>
        <v>-0.5</v>
      </c>
      <c r="Q120" s="20">
        <f t="shared" si="11"/>
        <v>0</v>
      </c>
    </row>
    <row r="121" spans="1:17" x14ac:dyDescent="0.25">
      <c r="A121" t="s">
        <v>1089</v>
      </c>
      <c r="B121" s="8" t="s">
        <v>299</v>
      </c>
      <c r="C121" s="18">
        <f>VLOOKUP($B121,[2]all!$E$6:$AO$502,11,FALSE)</f>
        <v>30</v>
      </c>
      <c r="D121">
        <f>VLOOKUP($B121,[2]all!$E$6:$AO$502,15,FALSE)</f>
        <v>60</v>
      </c>
      <c r="E121">
        <f>VLOOKUP($B121,[2]all!$E$6:$AO$502,19,FALSE)</f>
        <v>60</v>
      </c>
      <c r="F121">
        <f>VLOOKUP($B121,[2]all!$E$6:$AO$502,23,FALSE)</f>
        <v>120</v>
      </c>
      <c r="G121">
        <f>VLOOKUP($B121,[2]all!$E$6:$AO$502,27,FALSE)</f>
        <v>0</v>
      </c>
      <c r="H121" s="18">
        <f>IF(SUM($C121:$G121)=0,0,VLOOKUP($A121,'2016_headways'!$A:$G,2,FALSE))</f>
        <v>48</v>
      </c>
      <c r="I121">
        <f>IF(SUM($C121:$G121)=0,0,VLOOKUP($A121,'2016_headways'!$A:$G,3,FALSE))</f>
        <v>60</v>
      </c>
      <c r="J121">
        <f>IF(SUM($C121:$G121)=0,0,VLOOKUP($A121,'2016_headways'!$A:$G,4,FALSE))</f>
        <v>60</v>
      </c>
      <c r="K121">
        <f>IF(SUM($C121:$G121)=0,0,VLOOKUP($A121,'2016_headways'!$A:$G,5,FALSE))</f>
        <v>120</v>
      </c>
      <c r="L121">
        <f>IF(SUM($C121:$G121)=0,0,VLOOKUP($A121,'2016_headways'!$A:$G,6,FALSE))</f>
        <v>0</v>
      </c>
      <c r="M121" s="19">
        <f t="shared" si="7"/>
        <v>0.6</v>
      </c>
      <c r="N121" s="20">
        <f t="shared" si="8"/>
        <v>0</v>
      </c>
      <c r="O121" s="20">
        <f t="shared" si="9"/>
        <v>0</v>
      </c>
      <c r="P121" s="20">
        <f t="shared" si="10"/>
        <v>0</v>
      </c>
      <c r="Q121" s="20">
        <f t="shared" si="11"/>
        <v>0</v>
      </c>
    </row>
    <row r="122" spans="1:17" x14ac:dyDescent="0.25">
      <c r="A122" t="s">
        <v>1090</v>
      </c>
      <c r="B122" s="8" t="s">
        <v>299</v>
      </c>
      <c r="C122" s="18">
        <f>VLOOKUP($B122,[2]all!$E$6:$AO$502,11,FALSE)</f>
        <v>30</v>
      </c>
      <c r="D122">
        <f>VLOOKUP($B122,[2]all!$E$6:$AO$502,15,FALSE)</f>
        <v>60</v>
      </c>
      <c r="E122">
        <f>VLOOKUP($B122,[2]all!$E$6:$AO$502,19,FALSE)</f>
        <v>60</v>
      </c>
      <c r="F122">
        <f>VLOOKUP($B122,[2]all!$E$6:$AO$502,23,FALSE)</f>
        <v>120</v>
      </c>
      <c r="G122">
        <f>VLOOKUP($B122,[2]all!$E$6:$AO$502,27,FALSE)</f>
        <v>0</v>
      </c>
      <c r="H122" s="18">
        <f>IF(SUM($C122:$G122)=0,0,VLOOKUP($A122,'2016_headways'!$A:$G,2,FALSE))</f>
        <v>80</v>
      </c>
      <c r="I122">
        <f>IF(SUM($C122:$G122)=0,0,VLOOKUP($A122,'2016_headways'!$A:$G,3,FALSE))</f>
        <v>60</v>
      </c>
      <c r="J122">
        <f>IF(SUM($C122:$G122)=0,0,VLOOKUP($A122,'2016_headways'!$A:$G,4,FALSE))</f>
        <v>45</v>
      </c>
      <c r="K122">
        <f>IF(SUM($C122:$G122)=0,0,VLOOKUP($A122,'2016_headways'!$A:$G,5,FALSE))</f>
        <v>60</v>
      </c>
      <c r="L122">
        <f>IF(SUM($C122:$G122)=0,0,VLOOKUP($A122,'2016_headways'!$A:$G,6,FALSE))</f>
        <v>0</v>
      </c>
      <c r="M122" s="19">
        <f t="shared" si="7"/>
        <v>1.6666666666666667</v>
      </c>
      <c r="N122" s="20">
        <f t="shared" si="8"/>
        <v>0</v>
      </c>
      <c r="O122" s="20">
        <f t="shared" si="9"/>
        <v>-0.25</v>
      </c>
      <c r="P122" s="20">
        <f t="shared" si="10"/>
        <v>-0.5</v>
      </c>
      <c r="Q122" s="20">
        <f t="shared" si="11"/>
        <v>0</v>
      </c>
    </row>
    <row r="123" spans="1:17" x14ac:dyDescent="0.25">
      <c r="A123" t="s">
        <v>1091</v>
      </c>
      <c r="B123" s="8" t="s">
        <v>427</v>
      </c>
      <c r="C123" s="18">
        <f>VLOOKUP($B123,[2]all!$E$6:$AO$502,11,FALSE)</f>
        <v>180</v>
      </c>
      <c r="D123">
        <f>VLOOKUP($B123,[2]all!$E$6:$AO$502,15,FALSE)</f>
        <v>0</v>
      </c>
      <c r="E123">
        <f>VLOOKUP($B123,[2]all!$E$6:$AO$502,19,FALSE)</f>
        <v>0</v>
      </c>
      <c r="F123">
        <f>VLOOKUP($B123,[2]all!$E$6:$AO$502,23,FALSE)</f>
        <v>0</v>
      </c>
      <c r="G123">
        <f>VLOOKUP($B123,[2]all!$E$6:$AO$502,27,FALSE)</f>
        <v>0</v>
      </c>
      <c r="H123" s="18">
        <f>IF(SUM($C123:$G123)=0,0,VLOOKUP($A123,'2016_headways'!$A:$G,2,FALSE))</f>
        <v>120</v>
      </c>
      <c r="I123">
        <f>IF(SUM($C123:$G123)=0,0,VLOOKUP($A123,'2016_headways'!$A:$G,3,FALSE))</f>
        <v>0</v>
      </c>
      <c r="J123">
        <f>IF(SUM($C123:$G123)=0,0,VLOOKUP($A123,'2016_headways'!$A:$G,4,FALSE))</f>
        <v>0</v>
      </c>
      <c r="K123">
        <f>IF(SUM($C123:$G123)=0,0,VLOOKUP($A123,'2016_headways'!$A:$G,5,FALSE))</f>
        <v>0</v>
      </c>
      <c r="L123">
        <f>IF(SUM($C123:$G123)=0,0,VLOOKUP($A123,'2016_headways'!$A:$G,6,FALSE))</f>
        <v>0</v>
      </c>
      <c r="M123" s="19">
        <f t="shared" si="7"/>
        <v>-0.33333333333333331</v>
      </c>
      <c r="N123" s="20">
        <f t="shared" si="8"/>
        <v>0</v>
      </c>
      <c r="O123" s="20">
        <f t="shared" si="9"/>
        <v>0</v>
      </c>
      <c r="P123" s="20">
        <f t="shared" si="10"/>
        <v>0</v>
      </c>
      <c r="Q123" s="20">
        <f t="shared" si="11"/>
        <v>0</v>
      </c>
    </row>
    <row r="124" spans="1:17" x14ac:dyDescent="0.25">
      <c r="A124" t="s">
        <v>1092</v>
      </c>
      <c r="B124" s="8" t="s">
        <v>428</v>
      </c>
      <c r="C124" s="18">
        <f>VLOOKUP($B124,[2]all!$E$6:$AO$502,11,FALSE)</f>
        <v>0</v>
      </c>
      <c r="D124">
        <f>VLOOKUP($B124,[2]all!$E$6:$AO$502,15,FALSE)</f>
        <v>0</v>
      </c>
      <c r="E124">
        <f>VLOOKUP($B124,[2]all!$E$6:$AO$502,19,FALSE)</f>
        <v>180</v>
      </c>
      <c r="F124">
        <f>VLOOKUP($B124,[2]all!$E$6:$AO$502,23,FALSE)</f>
        <v>0</v>
      </c>
      <c r="G124">
        <f>VLOOKUP($B124,[2]all!$E$6:$AO$502,27,FALSE)</f>
        <v>0</v>
      </c>
      <c r="H124" s="18">
        <f>IF(SUM($C124:$G124)=0,0,VLOOKUP($A124,'2016_headways'!$A:$G,2,FALSE))</f>
        <v>0</v>
      </c>
      <c r="I124">
        <f>IF(SUM($C124:$G124)=0,0,VLOOKUP($A124,'2016_headways'!$A:$G,3,FALSE))</f>
        <v>0</v>
      </c>
      <c r="J124">
        <f>IF(SUM($C124:$G124)=0,0,VLOOKUP($A124,'2016_headways'!$A:$G,4,FALSE))</f>
        <v>90</v>
      </c>
      <c r="K124">
        <f>IF(SUM($C124:$G124)=0,0,VLOOKUP($A124,'2016_headways'!$A:$G,5,FALSE))</f>
        <v>0</v>
      </c>
      <c r="L124">
        <f>IF(SUM($C124:$G124)=0,0,VLOOKUP($A124,'2016_headways'!$A:$G,6,FALSE))</f>
        <v>0</v>
      </c>
      <c r="M124" s="19">
        <f t="shared" si="7"/>
        <v>0</v>
      </c>
      <c r="N124" s="20">
        <f t="shared" si="8"/>
        <v>0</v>
      </c>
      <c r="O124" s="20">
        <f t="shared" si="9"/>
        <v>-0.5</v>
      </c>
      <c r="P124" s="20">
        <f t="shared" si="10"/>
        <v>0</v>
      </c>
      <c r="Q124" s="20">
        <f t="shared" si="11"/>
        <v>0</v>
      </c>
    </row>
    <row r="125" spans="1:17" x14ac:dyDescent="0.25">
      <c r="A125" t="s">
        <v>1093</v>
      </c>
      <c r="B125" s="8" t="s">
        <v>289</v>
      </c>
      <c r="C125" s="18">
        <f>VLOOKUP($B125,[2]all!$E$6:$AO$502,11,FALSE)</f>
        <v>60</v>
      </c>
      <c r="D125">
        <f>VLOOKUP($B125,[2]all!$E$6:$AO$502,15,FALSE)</f>
        <v>60</v>
      </c>
      <c r="E125">
        <f>VLOOKUP($B125,[2]all!$E$6:$AO$502,19,FALSE)</f>
        <v>60</v>
      </c>
      <c r="F125">
        <f>VLOOKUP($B125,[2]all!$E$6:$AO$502,23,FALSE)</f>
        <v>0</v>
      </c>
      <c r="G125">
        <f>VLOOKUP($B125,[2]all!$E$6:$AO$502,27,FALSE)</f>
        <v>0</v>
      </c>
      <c r="H125" s="18">
        <f>IF(SUM($C125:$G125)=0,0,VLOOKUP($A125,'2016_headways'!$A:$G,2,FALSE))</f>
        <v>60</v>
      </c>
      <c r="I125">
        <f>IF(SUM($C125:$G125)=0,0,VLOOKUP($A125,'2016_headways'!$A:$G,3,FALSE))</f>
        <v>60</v>
      </c>
      <c r="J125">
        <f>IF(SUM($C125:$G125)=0,0,VLOOKUP($A125,'2016_headways'!$A:$G,4,FALSE))</f>
        <v>60</v>
      </c>
      <c r="K125">
        <f>IF(SUM($C125:$G125)=0,0,VLOOKUP($A125,'2016_headways'!$A:$G,5,FALSE))</f>
        <v>0</v>
      </c>
      <c r="L125">
        <f>IF(SUM($C125:$G125)=0,0,VLOOKUP($A125,'2016_headways'!$A:$G,6,FALSE))</f>
        <v>0</v>
      </c>
      <c r="M125" s="19">
        <f t="shared" si="7"/>
        <v>0</v>
      </c>
      <c r="N125" s="20">
        <f t="shared" si="8"/>
        <v>0</v>
      </c>
      <c r="O125" s="20">
        <f t="shared" si="9"/>
        <v>0</v>
      </c>
      <c r="P125" s="20">
        <f t="shared" si="10"/>
        <v>0</v>
      </c>
      <c r="Q125" s="20">
        <f t="shared" si="11"/>
        <v>0</v>
      </c>
    </row>
    <row r="126" spans="1:17" x14ac:dyDescent="0.25">
      <c r="A126" t="s">
        <v>1094</v>
      </c>
      <c r="B126" s="8" t="s">
        <v>289</v>
      </c>
      <c r="C126" s="18">
        <f>VLOOKUP($B126,[2]all!$E$6:$AO$502,11,FALSE)</f>
        <v>60</v>
      </c>
      <c r="D126">
        <f>VLOOKUP($B126,[2]all!$E$6:$AO$502,15,FALSE)</f>
        <v>60</v>
      </c>
      <c r="E126">
        <f>VLOOKUP($B126,[2]all!$E$6:$AO$502,19,FALSE)</f>
        <v>60</v>
      </c>
      <c r="F126">
        <f>VLOOKUP($B126,[2]all!$E$6:$AO$502,23,FALSE)</f>
        <v>0</v>
      </c>
      <c r="G126">
        <f>VLOOKUP($B126,[2]all!$E$6:$AO$502,27,FALSE)</f>
        <v>0</v>
      </c>
      <c r="H126" s="18">
        <f>IF(SUM($C126:$G126)=0,0,VLOOKUP($A126,'2016_headways'!$A:$G,2,FALSE))</f>
        <v>80</v>
      </c>
      <c r="I126">
        <f>IF(SUM($C126:$G126)=0,0,VLOOKUP($A126,'2016_headways'!$A:$G,3,FALSE))</f>
        <v>60</v>
      </c>
      <c r="J126">
        <f>IF(SUM($C126:$G126)=0,0,VLOOKUP($A126,'2016_headways'!$A:$G,4,FALSE))</f>
        <v>60</v>
      </c>
      <c r="K126">
        <f>IF(SUM($C126:$G126)=0,0,VLOOKUP($A126,'2016_headways'!$A:$G,5,FALSE))</f>
        <v>120</v>
      </c>
      <c r="L126">
        <f>IF(SUM($C126:$G126)=0,0,VLOOKUP($A126,'2016_headways'!$A:$G,6,FALSE))</f>
        <v>0</v>
      </c>
      <c r="M126" s="19">
        <f t="shared" si="7"/>
        <v>0.33333333333333331</v>
      </c>
      <c r="N126" s="20">
        <f t="shared" si="8"/>
        <v>0</v>
      </c>
      <c r="O126" s="20">
        <f t="shared" si="9"/>
        <v>0</v>
      </c>
      <c r="P126" s="20">
        <f t="shared" si="10"/>
        <v>0</v>
      </c>
      <c r="Q126" s="20">
        <f t="shared" si="11"/>
        <v>0</v>
      </c>
    </row>
    <row r="127" spans="1:17" x14ac:dyDescent="0.25">
      <c r="A127" t="s">
        <v>1095</v>
      </c>
      <c r="B127" s="8" t="s">
        <v>429</v>
      </c>
      <c r="C127" s="18">
        <f>VLOOKUP($B127,[2]all!$E$6:$AO$502,11,FALSE)</f>
        <v>13</v>
      </c>
      <c r="D127">
        <f>VLOOKUP($B127,[2]all!$E$6:$AO$502,15,FALSE)</f>
        <v>15</v>
      </c>
      <c r="E127">
        <f>VLOOKUP($B127,[2]all!$E$6:$AO$502,19,FALSE)</f>
        <v>15</v>
      </c>
      <c r="F127">
        <f>VLOOKUP($B127,[2]all!$E$6:$AO$502,23,FALSE)</f>
        <v>40</v>
      </c>
      <c r="G127">
        <f>VLOOKUP($B127,[2]all!$E$6:$AO$502,27,FALSE)</f>
        <v>60</v>
      </c>
      <c r="H127" s="18">
        <f>IF(SUM($C127:$G127)=0,0,VLOOKUP($A127,'2016_headways'!$A:$G,2,FALSE))</f>
        <v>17.1428571428571</v>
      </c>
      <c r="I127">
        <f>IF(SUM($C127:$G127)=0,0,VLOOKUP($A127,'2016_headways'!$A:$G,3,FALSE))</f>
        <v>15</v>
      </c>
      <c r="J127">
        <f>IF(SUM($C127:$G127)=0,0,VLOOKUP($A127,'2016_headways'!$A:$G,4,FALSE))</f>
        <v>15</v>
      </c>
      <c r="K127">
        <f>IF(SUM($C127:$G127)=0,0,VLOOKUP($A127,'2016_headways'!$A:$G,5,FALSE))</f>
        <v>24</v>
      </c>
      <c r="L127">
        <f>IF(SUM($C127:$G127)=0,0,VLOOKUP($A127,'2016_headways'!$A:$G,6,FALSE))</f>
        <v>45</v>
      </c>
      <c r="M127" s="19">
        <f t="shared" si="7"/>
        <v>0.31868131868131538</v>
      </c>
      <c r="N127" s="20">
        <f t="shared" si="8"/>
        <v>0</v>
      </c>
      <c r="O127" s="20">
        <f t="shared" si="9"/>
        <v>0</v>
      </c>
      <c r="P127" s="20">
        <f t="shared" si="10"/>
        <v>-0.4</v>
      </c>
      <c r="Q127" s="20">
        <f t="shared" si="11"/>
        <v>-0.25</v>
      </c>
    </row>
    <row r="128" spans="1:17" x14ac:dyDescent="0.25">
      <c r="A128" t="s">
        <v>1096</v>
      </c>
      <c r="B128" s="8" t="s">
        <v>430</v>
      </c>
      <c r="C128" s="18">
        <f>VLOOKUP($B128,[2]all!$E$6:$AO$502,11,FALSE)</f>
        <v>13</v>
      </c>
      <c r="D128">
        <f>VLOOKUP($B128,[2]all!$E$6:$AO$502,15,FALSE)</f>
        <v>15</v>
      </c>
      <c r="E128">
        <f>VLOOKUP($B128,[2]all!$E$6:$AO$502,19,FALSE)</f>
        <v>15</v>
      </c>
      <c r="F128">
        <f>VLOOKUP($B128,[2]all!$E$6:$AO$502,23,FALSE)</f>
        <v>40</v>
      </c>
      <c r="G128">
        <f>VLOOKUP($B128,[2]all!$E$6:$AO$502,27,FALSE)</f>
        <v>60</v>
      </c>
      <c r="H128" s="18">
        <f>IF(SUM($C128:$G128)=0,0,VLOOKUP($A128,'2016_headways'!$A:$G,2,FALSE))</f>
        <v>20</v>
      </c>
      <c r="I128">
        <f>IF(SUM($C128:$G128)=0,0,VLOOKUP($A128,'2016_headways'!$A:$G,3,FALSE))</f>
        <v>15</v>
      </c>
      <c r="J128">
        <f>IF(SUM($C128:$G128)=0,0,VLOOKUP($A128,'2016_headways'!$A:$G,4,FALSE))</f>
        <v>15</v>
      </c>
      <c r="K128">
        <f>IF(SUM($C128:$G128)=0,0,VLOOKUP($A128,'2016_headways'!$A:$G,5,FALSE))</f>
        <v>24</v>
      </c>
      <c r="L128">
        <f>IF(SUM($C128:$G128)=0,0,VLOOKUP($A128,'2016_headways'!$A:$G,6,FALSE))</f>
        <v>45</v>
      </c>
      <c r="M128" s="19">
        <f t="shared" si="7"/>
        <v>0.53846153846153844</v>
      </c>
      <c r="N128" s="20">
        <f t="shared" si="8"/>
        <v>0</v>
      </c>
      <c r="O128" s="20">
        <f t="shared" si="9"/>
        <v>0</v>
      </c>
      <c r="P128" s="20">
        <f t="shared" si="10"/>
        <v>-0.4</v>
      </c>
      <c r="Q128" s="20">
        <f t="shared" si="11"/>
        <v>-0.25</v>
      </c>
    </row>
    <row r="129" spans="1:17" x14ac:dyDescent="0.25">
      <c r="A129" t="s">
        <v>1097</v>
      </c>
      <c r="B129" s="8" t="s">
        <v>300</v>
      </c>
      <c r="C129" s="18">
        <f>VLOOKUP($B129,[2]all!$E$6:$AO$502,11,FALSE)</f>
        <v>23</v>
      </c>
      <c r="D129">
        <f>VLOOKUP($B129,[2]all!$E$6:$AO$502,15,FALSE)</f>
        <v>23</v>
      </c>
      <c r="E129">
        <f>VLOOKUP($B129,[2]all!$E$6:$AO$502,19,FALSE)</f>
        <v>30</v>
      </c>
      <c r="F129">
        <f>VLOOKUP($B129,[2]all!$E$6:$AO$502,23,FALSE)</f>
        <v>0</v>
      </c>
      <c r="G129">
        <f>VLOOKUP($B129,[2]all!$E$6:$AO$502,27,FALSE)</f>
        <v>0</v>
      </c>
      <c r="H129" s="18">
        <f>IF(SUM($C129:$G129)=0,0,VLOOKUP($A129,'2016_headways'!$A:$G,2,FALSE))</f>
        <v>30</v>
      </c>
      <c r="I129">
        <f>IF(SUM($C129:$G129)=0,0,VLOOKUP($A129,'2016_headways'!$A:$G,3,FALSE))</f>
        <v>22.5</v>
      </c>
      <c r="J129">
        <f>IF(SUM($C129:$G129)=0,0,VLOOKUP($A129,'2016_headways'!$A:$G,4,FALSE))</f>
        <v>30</v>
      </c>
      <c r="K129">
        <f>IF(SUM($C129:$G129)=0,0,VLOOKUP($A129,'2016_headways'!$A:$G,5,FALSE))</f>
        <v>0</v>
      </c>
      <c r="L129">
        <f>IF(SUM($C129:$G129)=0,0,VLOOKUP($A129,'2016_headways'!$A:$G,6,FALSE))</f>
        <v>0</v>
      </c>
      <c r="M129" s="19">
        <f t="shared" si="7"/>
        <v>0.30434782608695654</v>
      </c>
      <c r="N129" s="20">
        <f t="shared" si="8"/>
        <v>-2.1739130434782608E-2</v>
      </c>
      <c r="O129" s="20">
        <f t="shared" si="9"/>
        <v>0</v>
      </c>
      <c r="P129" s="20">
        <f t="shared" si="10"/>
        <v>0</v>
      </c>
      <c r="Q129" s="20">
        <f t="shared" si="11"/>
        <v>0</v>
      </c>
    </row>
    <row r="130" spans="1:17" x14ac:dyDescent="0.25">
      <c r="A130" t="s">
        <v>1098</v>
      </c>
      <c r="B130" s="8" t="s">
        <v>300</v>
      </c>
      <c r="C130" s="18">
        <f>VLOOKUP($B130,[2]all!$E$6:$AO$502,11,FALSE)</f>
        <v>23</v>
      </c>
      <c r="D130">
        <f>VLOOKUP($B130,[2]all!$E$6:$AO$502,15,FALSE)</f>
        <v>23</v>
      </c>
      <c r="E130">
        <f>VLOOKUP($B130,[2]all!$E$6:$AO$502,19,FALSE)</f>
        <v>30</v>
      </c>
      <c r="F130">
        <f>VLOOKUP($B130,[2]all!$E$6:$AO$502,23,FALSE)</f>
        <v>0</v>
      </c>
      <c r="G130">
        <f>VLOOKUP($B130,[2]all!$E$6:$AO$502,27,FALSE)</f>
        <v>0</v>
      </c>
      <c r="H130" s="18">
        <f>IF(SUM($C130:$G130)=0,0,VLOOKUP($A130,'2016_headways'!$A:$G,2,FALSE))</f>
        <v>34.285714285714199</v>
      </c>
      <c r="I130">
        <f>IF(SUM($C130:$G130)=0,0,VLOOKUP($A130,'2016_headways'!$A:$G,3,FALSE))</f>
        <v>22.5</v>
      </c>
      <c r="J130">
        <f>IF(SUM($C130:$G130)=0,0,VLOOKUP($A130,'2016_headways'!$A:$G,4,FALSE))</f>
        <v>25.714285714285701</v>
      </c>
      <c r="K130">
        <f>IF(SUM($C130:$G130)=0,0,VLOOKUP($A130,'2016_headways'!$A:$G,5,FALSE))</f>
        <v>0</v>
      </c>
      <c r="L130">
        <f>IF(SUM($C130:$G130)=0,0,VLOOKUP($A130,'2016_headways'!$A:$G,6,FALSE))</f>
        <v>0</v>
      </c>
      <c r="M130" s="19">
        <f t="shared" si="7"/>
        <v>0.49068322981366086</v>
      </c>
      <c r="N130" s="20">
        <f t="shared" si="8"/>
        <v>-2.1739130434782608E-2</v>
      </c>
      <c r="O130" s="20">
        <f t="shared" si="9"/>
        <v>-0.14285714285714329</v>
      </c>
      <c r="P130" s="20">
        <f t="shared" si="10"/>
        <v>0</v>
      </c>
      <c r="Q130" s="20">
        <f t="shared" si="11"/>
        <v>0</v>
      </c>
    </row>
    <row r="131" spans="1:17" x14ac:dyDescent="0.25">
      <c r="A131" t="s">
        <v>1099</v>
      </c>
      <c r="B131" s="8" t="s">
        <v>433</v>
      </c>
      <c r="C131" s="18">
        <f>VLOOKUP($B131,[2]all!$E$6:$AO$502,11,FALSE)</f>
        <v>45</v>
      </c>
      <c r="D131">
        <f>VLOOKUP($B131,[2]all!$E$6:$AO$502,15,FALSE)</f>
        <v>45</v>
      </c>
      <c r="E131">
        <f>VLOOKUP($B131,[2]all!$E$6:$AO$502,19,FALSE)</f>
        <v>60</v>
      </c>
      <c r="F131">
        <f>VLOOKUP($B131,[2]all!$E$6:$AO$502,23,FALSE)</f>
        <v>120</v>
      </c>
      <c r="G131">
        <f>VLOOKUP($B131,[2]all!$E$6:$AO$502,27,FALSE)</f>
        <v>0</v>
      </c>
      <c r="H131" s="18">
        <f>IF(SUM($C131:$G131)=0,0,VLOOKUP($A131,'2016_headways'!$A:$G,2,FALSE))</f>
        <v>60</v>
      </c>
      <c r="I131">
        <f>IF(SUM($C131:$G131)=0,0,VLOOKUP($A131,'2016_headways'!$A:$G,3,FALSE))</f>
        <v>60</v>
      </c>
      <c r="J131">
        <f>IF(SUM($C131:$G131)=0,0,VLOOKUP($A131,'2016_headways'!$A:$G,4,FALSE))</f>
        <v>60</v>
      </c>
      <c r="K131">
        <f>IF(SUM($C131:$G131)=0,0,VLOOKUP($A131,'2016_headways'!$A:$G,5,FALSE))</f>
        <v>120</v>
      </c>
      <c r="L131">
        <f>IF(SUM($C131:$G131)=0,0,VLOOKUP($A131,'2016_headways'!$A:$G,6,FALSE))</f>
        <v>0</v>
      </c>
      <c r="M131" s="19">
        <f t="shared" ref="M131:M194" si="12">IF(C131=0,0,(H131-C131)/C131)</f>
        <v>0.33333333333333331</v>
      </c>
      <c r="N131" s="20">
        <f t="shared" ref="N131:N194" si="13">IF(D131=0,0,(I131-D131)/D131)</f>
        <v>0.33333333333333331</v>
      </c>
      <c r="O131" s="20">
        <f t="shared" ref="O131:O194" si="14">IF(E131=0,0,(J131-E131)/E131)</f>
        <v>0</v>
      </c>
      <c r="P131" s="20">
        <f t="shared" ref="P131:P194" si="15">IF(F131=0,0,(K131-F131)/F131)</f>
        <v>0</v>
      </c>
      <c r="Q131" s="20">
        <f t="shared" ref="Q131:Q194" si="16">IF(G131=0,0,(L131-G131)/G131)</f>
        <v>0</v>
      </c>
    </row>
    <row r="132" spans="1:17" x14ac:dyDescent="0.25">
      <c r="A132" t="s">
        <v>1100</v>
      </c>
      <c r="B132" s="8" t="s">
        <v>434</v>
      </c>
      <c r="C132" s="18">
        <f>VLOOKUP($B132,[2]all!$E$6:$AO$502,11,FALSE)</f>
        <v>45</v>
      </c>
      <c r="D132">
        <f>VLOOKUP($B132,[2]all!$E$6:$AO$502,15,FALSE)</f>
        <v>45</v>
      </c>
      <c r="E132">
        <f>VLOOKUP($B132,[2]all!$E$6:$AO$502,19,FALSE)</f>
        <v>60</v>
      </c>
      <c r="F132">
        <f>VLOOKUP($B132,[2]all!$E$6:$AO$502,23,FALSE)</f>
        <v>120</v>
      </c>
      <c r="G132">
        <f>VLOOKUP($B132,[2]all!$E$6:$AO$502,27,FALSE)</f>
        <v>0</v>
      </c>
      <c r="H132" s="18">
        <f>IF(SUM($C132:$G132)=0,0,VLOOKUP($A132,'2016_headways'!$A:$G,2,FALSE))</f>
        <v>80</v>
      </c>
      <c r="I132">
        <f>IF(SUM($C132:$G132)=0,0,VLOOKUP($A132,'2016_headways'!$A:$G,3,FALSE))</f>
        <v>60</v>
      </c>
      <c r="J132">
        <f>IF(SUM($C132:$G132)=0,0,VLOOKUP($A132,'2016_headways'!$A:$G,4,FALSE))</f>
        <v>60</v>
      </c>
      <c r="K132">
        <f>IF(SUM($C132:$G132)=0,0,VLOOKUP($A132,'2016_headways'!$A:$G,5,FALSE))</f>
        <v>120</v>
      </c>
      <c r="L132">
        <f>IF(SUM($C132:$G132)=0,0,VLOOKUP($A132,'2016_headways'!$A:$G,6,FALSE))</f>
        <v>0</v>
      </c>
      <c r="M132" s="19">
        <f t="shared" si="12"/>
        <v>0.77777777777777779</v>
      </c>
      <c r="N132" s="20">
        <f t="shared" si="13"/>
        <v>0.33333333333333331</v>
      </c>
      <c r="O132" s="20">
        <f t="shared" si="14"/>
        <v>0</v>
      </c>
      <c r="P132" s="20">
        <f t="shared" si="15"/>
        <v>0</v>
      </c>
      <c r="Q132" s="20">
        <f t="shared" si="16"/>
        <v>0</v>
      </c>
    </row>
    <row r="133" spans="1:17" x14ac:dyDescent="0.25">
      <c r="A133" t="s">
        <v>1101</v>
      </c>
      <c r="B133" s="8" t="s">
        <v>437</v>
      </c>
      <c r="C133" s="18">
        <f>VLOOKUP($B133,[2]all!$E$6:$AO$502,11,FALSE)</f>
        <v>60</v>
      </c>
      <c r="D133">
        <f>VLOOKUP($B133,[2]all!$E$6:$AO$502,15,FALSE)</f>
        <v>60</v>
      </c>
      <c r="E133">
        <f>VLOOKUP($B133,[2]all!$E$6:$AO$502,19,FALSE)</f>
        <v>60</v>
      </c>
      <c r="F133">
        <f>VLOOKUP($B133,[2]all!$E$6:$AO$502,23,FALSE)</f>
        <v>120</v>
      </c>
      <c r="G133">
        <f>VLOOKUP($B133,[2]all!$E$6:$AO$502,27,FALSE)</f>
        <v>0</v>
      </c>
      <c r="H133" s="18">
        <f>IF(SUM($C133:$G133)=0,0,VLOOKUP($A133,'2016_headways'!$A:$G,2,FALSE))</f>
        <v>80</v>
      </c>
      <c r="I133">
        <f>IF(SUM($C133:$G133)=0,0,VLOOKUP($A133,'2016_headways'!$A:$G,3,FALSE))</f>
        <v>60</v>
      </c>
      <c r="J133">
        <f>IF(SUM($C133:$G133)=0,0,VLOOKUP($A133,'2016_headways'!$A:$G,4,FALSE))</f>
        <v>60</v>
      </c>
      <c r="K133">
        <f>IF(SUM($C133:$G133)=0,0,VLOOKUP($A133,'2016_headways'!$A:$G,5,FALSE))</f>
        <v>60</v>
      </c>
      <c r="L133">
        <f>IF(SUM($C133:$G133)=0,0,VLOOKUP($A133,'2016_headways'!$A:$G,6,FALSE))</f>
        <v>0</v>
      </c>
      <c r="M133" s="19">
        <f t="shared" si="12"/>
        <v>0.33333333333333331</v>
      </c>
      <c r="N133" s="20">
        <f t="shared" si="13"/>
        <v>0</v>
      </c>
      <c r="O133" s="20">
        <f t="shared" si="14"/>
        <v>0</v>
      </c>
      <c r="P133" s="20">
        <f t="shared" si="15"/>
        <v>-0.5</v>
      </c>
      <c r="Q133" s="20">
        <f t="shared" si="16"/>
        <v>0</v>
      </c>
    </row>
    <row r="134" spans="1:17" x14ac:dyDescent="0.25">
      <c r="A134" t="s">
        <v>1102</v>
      </c>
      <c r="B134" s="8" t="s">
        <v>438</v>
      </c>
      <c r="C134" s="18">
        <f>VLOOKUP($B134,[2]all!$E$6:$AO$502,11,FALSE)</f>
        <v>60</v>
      </c>
      <c r="D134">
        <f>VLOOKUP($B134,[2]all!$E$6:$AO$502,15,FALSE)</f>
        <v>60</v>
      </c>
      <c r="E134">
        <f>VLOOKUP($B134,[2]all!$E$6:$AO$502,19,FALSE)</f>
        <v>60</v>
      </c>
      <c r="F134">
        <f>VLOOKUP($B134,[2]all!$E$6:$AO$502,23,FALSE)</f>
        <v>120</v>
      </c>
      <c r="G134">
        <f>VLOOKUP($B134,[2]all!$E$6:$AO$502,27,FALSE)</f>
        <v>0</v>
      </c>
      <c r="H134" s="18">
        <f>IF(SUM($C134:$G134)=0,0,VLOOKUP($A134,'2016_headways'!$A:$G,2,FALSE))</f>
        <v>80</v>
      </c>
      <c r="I134">
        <f>IF(SUM($C134:$G134)=0,0,VLOOKUP($A134,'2016_headways'!$A:$G,3,FALSE))</f>
        <v>60</v>
      </c>
      <c r="J134">
        <f>IF(SUM($C134:$G134)=0,0,VLOOKUP($A134,'2016_headways'!$A:$G,4,FALSE))</f>
        <v>60</v>
      </c>
      <c r="K134">
        <f>IF(SUM($C134:$G134)=0,0,VLOOKUP($A134,'2016_headways'!$A:$G,5,FALSE))</f>
        <v>60</v>
      </c>
      <c r="L134">
        <f>IF(SUM($C134:$G134)=0,0,VLOOKUP($A134,'2016_headways'!$A:$G,6,FALSE))</f>
        <v>180</v>
      </c>
      <c r="M134" s="19">
        <f t="shared" si="12"/>
        <v>0.33333333333333331</v>
      </c>
      <c r="N134" s="20">
        <f t="shared" si="13"/>
        <v>0</v>
      </c>
      <c r="O134" s="20">
        <f t="shared" si="14"/>
        <v>0</v>
      </c>
      <c r="P134" s="20">
        <f t="shared" si="15"/>
        <v>-0.5</v>
      </c>
      <c r="Q134" s="20">
        <f t="shared" si="16"/>
        <v>0</v>
      </c>
    </row>
    <row r="135" spans="1:17" x14ac:dyDescent="0.25">
      <c r="A135" t="s">
        <v>1103</v>
      </c>
      <c r="B135" s="8" t="s">
        <v>417</v>
      </c>
      <c r="C135" s="18">
        <f>VLOOKUP($B135,[2]all!$E$6:$AO$502,11,FALSE)</f>
        <v>45</v>
      </c>
      <c r="D135">
        <f>VLOOKUP($B135,[2]all!$E$6:$AO$502,15,FALSE)</f>
        <v>0</v>
      </c>
      <c r="E135">
        <f>VLOOKUP($B135,[2]all!$E$6:$AO$502,19,FALSE)</f>
        <v>0</v>
      </c>
      <c r="F135">
        <f>VLOOKUP($B135,[2]all!$E$6:$AO$502,23,FALSE)</f>
        <v>0</v>
      </c>
      <c r="G135">
        <f>VLOOKUP($B135,[2]all!$E$6:$AO$502,27,FALSE)</f>
        <v>0</v>
      </c>
      <c r="H135" s="18">
        <f>IF(SUM($C135:$G135)=0,0,VLOOKUP($A135,'2016_headways'!$A:$G,2,FALSE))</f>
        <v>60</v>
      </c>
      <c r="I135">
        <f>IF(SUM($C135:$G135)=0,0,VLOOKUP($A135,'2016_headways'!$A:$G,3,FALSE))</f>
        <v>0</v>
      </c>
      <c r="J135">
        <f>IF(SUM($C135:$G135)=0,0,VLOOKUP($A135,'2016_headways'!$A:$G,4,FALSE))</f>
        <v>0</v>
      </c>
      <c r="K135">
        <f>IF(SUM($C135:$G135)=0,0,VLOOKUP($A135,'2016_headways'!$A:$G,5,FALSE))</f>
        <v>0</v>
      </c>
      <c r="L135">
        <f>IF(SUM($C135:$G135)=0,0,VLOOKUP($A135,'2016_headways'!$A:$G,6,FALSE))</f>
        <v>0</v>
      </c>
      <c r="M135" s="19">
        <f t="shared" si="12"/>
        <v>0.33333333333333331</v>
      </c>
      <c r="N135" s="20">
        <f t="shared" si="13"/>
        <v>0</v>
      </c>
      <c r="O135" s="20">
        <f t="shared" si="14"/>
        <v>0</v>
      </c>
      <c r="P135" s="20">
        <f t="shared" si="15"/>
        <v>0</v>
      </c>
      <c r="Q135" s="20">
        <f t="shared" si="16"/>
        <v>0</v>
      </c>
    </row>
    <row r="136" spans="1:17" x14ac:dyDescent="0.25">
      <c r="A136" t="s">
        <v>1104</v>
      </c>
      <c r="B136" s="8" t="s">
        <v>418</v>
      </c>
      <c r="C136" s="18">
        <f>VLOOKUP($B136,[2]all!$E$6:$AO$502,11,FALSE)</f>
        <v>0</v>
      </c>
      <c r="D136">
        <f>VLOOKUP($B136,[2]all!$E$6:$AO$502,15,FALSE)</f>
        <v>0</v>
      </c>
      <c r="E136">
        <f>VLOOKUP($B136,[2]all!$E$6:$AO$502,19,FALSE)</f>
        <v>45</v>
      </c>
      <c r="F136">
        <f>VLOOKUP($B136,[2]all!$E$6:$AO$502,23,FALSE)</f>
        <v>0</v>
      </c>
      <c r="G136">
        <f>VLOOKUP($B136,[2]all!$E$6:$AO$502,27,FALSE)</f>
        <v>0</v>
      </c>
      <c r="H136" s="18">
        <f>IF(SUM($C136:$G136)=0,0,VLOOKUP($A136,'2016_headways'!$A:$G,2,FALSE))</f>
        <v>0</v>
      </c>
      <c r="I136">
        <f>IF(SUM($C136:$G136)=0,0,VLOOKUP($A136,'2016_headways'!$A:$G,3,FALSE))</f>
        <v>0</v>
      </c>
      <c r="J136">
        <f>IF(SUM($C136:$G136)=0,0,VLOOKUP($A136,'2016_headways'!$A:$G,4,FALSE))</f>
        <v>45</v>
      </c>
      <c r="K136">
        <f>IF(SUM($C136:$G136)=0,0,VLOOKUP($A136,'2016_headways'!$A:$G,5,FALSE))</f>
        <v>0</v>
      </c>
      <c r="L136">
        <f>IF(SUM($C136:$G136)=0,0,VLOOKUP($A136,'2016_headways'!$A:$G,6,FALSE))</f>
        <v>0</v>
      </c>
      <c r="M136" s="19">
        <f t="shared" si="12"/>
        <v>0</v>
      </c>
      <c r="N136" s="20">
        <f t="shared" si="13"/>
        <v>0</v>
      </c>
      <c r="O136" s="20">
        <f t="shared" si="14"/>
        <v>0</v>
      </c>
      <c r="P136" s="20">
        <f t="shared" si="15"/>
        <v>0</v>
      </c>
      <c r="Q136" s="20">
        <f t="shared" si="16"/>
        <v>0</v>
      </c>
    </row>
    <row r="137" spans="1:17" x14ac:dyDescent="0.25">
      <c r="A137" t="s">
        <v>1105</v>
      </c>
      <c r="B137" s="8" t="s">
        <v>301</v>
      </c>
      <c r="C137" s="18">
        <f>VLOOKUP($B137,[2]all!$E$6:$AO$502,11,FALSE)</f>
        <v>60</v>
      </c>
      <c r="D137">
        <f>VLOOKUP($B137,[2]all!$E$6:$AO$502,15,FALSE)</f>
        <v>72</v>
      </c>
      <c r="E137">
        <f>VLOOKUP($B137,[2]all!$E$6:$AO$502,19,FALSE)</f>
        <v>60</v>
      </c>
      <c r="F137">
        <f>VLOOKUP($B137,[2]all!$E$6:$AO$502,23,FALSE)</f>
        <v>120</v>
      </c>
      <c r="G137">
        <f>VLOOKUP($B137,[2]all!$E$6:$AO$502,27,FALSE)</f>
        <v>0</v>
      </c>
      <c r="H137" s="18">
        <f>IF(SUM($C137:$G137)=0,0,VLOOKUP($A137,'2016_headways'!$A:$G,2,FALSE))</f>
        <v>80</v>
      </c>
      <c r="I137">
        <f>IF(SUM($C137:$G137)=0,0,VLOOKUP($A137,'2016_headways'!$A:$G,3,FALSE))</f>
        <v>72</v>
      </c>
      <c r="J137">
        <f>IF(SUM($C137:$G137)=0,0,VLOOKUP($A137,'2016_headways'!$A:$G,4,FALSE))</f>
        <v>60</v>
      </c>
      <c r="K137">
        <f>IF(SUM($C137:$G137)=0,0,VLOOKUP($A137,'2016_headways'!$A:$G,5,FALSE))</f>
        <v>120</v>
      </c>
      <c r="L137">
        <f>IF(SUM($C137:$G137)=0,0,VLOOKUP($A137,'2016_headways'!$A:$G,6,FALSE))</f>
        <v>0</v>
      </c>
      <c r="M137" s="19">
        <f t="shared" si="12"/>
        <v>0.33333333333333331</v>
      </c>
      <c r="N137" s="20">
        <f t="shared" si="13"/>
        <v>0</v>
      </c>
      <c r="O137" s="20">
        <f t="shared" si="14"/>
        <v>0</v>
      </c>
      <c r="P137" s="20">
        <f t="shared" si="15"/>
        <v>0</v>
      </c>
      <c r="Q137" s="20">
        <f t="shared" si="16"/>
        <v>0</v>
      </c>
    </row>
    <row r="138" spans="1:17" x14ac:dyDescent="0.25">
      <c r="A138" t="s">
        <v>1106</v>
      </c>
      <c r="B138" s="8" t="s">
        <v>301</v>
      </c>
      <c r="C138" s="18">
        <f>VLOOKUP($B138,[2]all!$E$6:$AO$502,11,FALSE)</f>
        <v>60</v>
      </c>
      <c r="D138">
        <f>VLOOKUP($B138,[2]all!$E$6:$AO$502,15,FALSE)</f>
        <v>72</v>
      </c>
      <c r="E138">
        <f>VLOOKUP($B138,[2]all!$E$6:$AO$502,19,FALSE)</f>
        <v>60</v>
      </c>
      <c r="F138">
        <f>VLOOKUP($B138,[2]all!$E$6:$AO$502,23,FALSE)</f>
        <v>120</v>
      </c>
      <c r="G138">
        <f>VLOOKUP($B138,[2]all!$E$6:$AO$502,27,FALSE)</f>
        <v>0</v>
      </c>
      <c r="H138" s="18">
        <f>IF(SUM($C138:$G138)=0,0,VLOOKUP($A138,'2016_headways'!$A:$G,2,FALSE))</f>
        <v>80</v>
      </c>
      <c r="I138">
        <f>IF(SUM($C138:$G138)=0,0,VLOOKUP($A138,'2016_headways'!$A:$G,3,FALSE))</f>
        <v>72</v>
      </c>
      <c r="J138">
        <f>IF(SUM($C138:$G138)=0,0,VLOOKUP($A138,'2016_headways'!$A:$G,4,FALSE))</f>
        <v>60</v>
      </c>
      <c r="K138">
        <f>IF(SUM($C138:$G138)=0,0,VLOOKUP($A138,'2016_headways'!$A:$G,5,FALSE))</f>
        <v>120</v>
      </c>
      <c r="L138">
        <f>IF(SUM($C138:$G138)=0,0,VLOOKUP($A138,'2016_headways'!$A:$G,6,FALSE))</f>
        <v>0</v>
      </c>
      <c r="M138" s="19">
        <f t="shared" si="12"/>
        <v>0.33333333333333331</v>
      </c>
      <c r="N138" s="20">
        <f t="shared" si="13"/>
        <v>0</v>
      </c>
      <c r="O138" s="20">
        <f t="shared" si="14"/>
        <v>0</v>
      </c>
      <c r="P138" s="20">
        <f t="shared" si="15"/>
        <v>0</v>
      </c>
      <c r="Q138" s="20">
        <f t="shared" si="16"/>
        <v>0</v>
      </c>
    </row>
    <row r="139" spans="1:17" x14ac:dyDescent="0.25">
      <c r="A139" t="s">
        <v>1107</v>
      </c>
      <c r="B139" s="8" t="s">
        <v>511</v>
      </c>
      <c r="C139" s="18">
        <f>VLOOKUP($B139,[2]all!$E$6:$AO$502,11,FALSE)</f>
        <v>23</v>
      </c>
      <c r="D139">
        <f>VLOOKUP($B139,[2]all!$E$6:$AO$502,15,FALSE)</f>
        <v>30</v>
      </c>
      <c r="E139">
        <f>VLOOKUP($B139,[2]all!$E$6:$AO$502,19,FALSE)</f>
        <v>30</v>
      </c>
      <c r="F139">
        <f>VLOOKUP($B139,[2]all!$E$6:$AO$502,23,FALSE)</f>
        <v>33</v>
      </c>
      <c r="G139">
        <f>VLOOKUP($B139,[2]all!$E$6:$AO$502,27,FALSE)</f>
        <v>45</v>
      </c>
      <c r="H139" s="18">
        <f>IF(SUM($C139:$G139)=0,0,VLOOKUP($A139,'2016_headways'!$A:$G,2,FALSE))</f>
        <v>30</v>
      </c>
      <c r="I139">
        <f>IF(SUM($C139:$G139)=0,0,VLOOKUP($A139,'2016_headways'!$A:$G,3,FALSE))</f>
        <v>30</v>
      </c>
      <c r="J139">
        <f>IF(SUM($C139:$G139)=0,0,VLOOKUP($A139,'2016_headways'!$A:$G,4,FALSE))</f>
        <v>30</v>
      </c>
      <c r="K139">
        <f>IF(SUM($C139:$G139)=0,0,VLOOKUP($A139,'2016_headways'!$A:$G,5,FALSE))</f>
        <v>40</v>
      </c>
      <c r="L139">
        <f>IF(SUM($C139:$G139)=0,0,VLOOKUP($A139,'2016_headways'!$A:$G,6,FALSE))</f>
        <v>30</v>
      </c>
      <c r="M139" s="19">
        <f t="shared" si="12"/>
        <v>0.30434782608695654</v>
      </c>
      <c r="N139" s="20">
        <f t="shared" si="13"/>
        <v>0</v>
      </c>
      <c r="O139" s="20">
        <f t="shared" si="14"/>
        <v>0</v>
      </c>
      <c r="P139" s="20">
        <f t="shared" si="15"/>
        <v>0.21212121212121213</v>
      </c>
      <c r="Q139" s="20">
        <f t="shared" si="16"/>
        <v>-0.33333333333333331</v>
      </c>
    </row>
    <row r="140" spans="1:17" x14ac:dyDescent="0.25">
      <c r="A140" t="s">
        <v>1108</v>
      </c>
      <c r="B140" s="8" t="s">
        <v>511</v>
      </c>
      <c r="C140" s="18">
        <f>VLOOKUP($B140,[2]all!$E$6:$AO$502,11,FALSE)</f>
        <v>23</v>
      </c>
      <c r="D140">
        <f>VLOOKUP($B140,[2]all!$E$6:$AO$502,15,FALSE)</f>
        <v>30</v>
      </c>
      <c r="E140">
        <f>VLOOKUP($B140,[2]all!$E$6:$AO$502,19,FALSE)</f>
        <v>30</v>
      </c>
      <c r="F140">
        <f>VLOOKUP($B140,[2]all!$E$6:$AO$502,23,FALSE)</f>
        <v>33</v>
      </c>
      <c r="G140">
        <f>VLOOKUP($B140,[2]all!$E$6:$AO$502,27,FALSE)</f>
        <v>45</v>
      </c>
      <c r="H140" s="18">
        <f>IF(SUM($C140:$G140)=0,0,VLOOKUP($A140,'2016_headways'!$A:$G,2,FALSE))</f>
        <v>30</v>
      </c>
      <c r="I140">
        <f>IF(SUM($C140:$G140)=0,0,VLOOKUP($A140,'2016_headways'!$A:$G,3,FALSE))</f>
        <v>30</v>
      </c>
      <c r="J140">
        <f>IF(SUM($C140:$G140)=0,0,VLOOKUP($A140,'2016_headways'!$A:$G,4,FALSE))</f>
        <v>30</v>
      </c>
      <c r="K140">
        <f>IF(SUM($C140:$G140)=0,0,VLOOKUP($A140,'2016_headways'!$A:$G,5,FALSE))</f>
        <v>30</v>
      </c>
      <c r="L140">
        <f>IF(SUM($C140:$G140)=0,0,VLOOKUP($A140,'2016_headways'!$A:$G,6,FALSE))</f>
        <v>30</v>
      </c>
      <c r="M140" s="19">
        <f t="shared" si="12"/>
        <v>0.30434782608695654</v>
      </c>
      <c r="N140" s="20">
        <f t="shared" si="13"/>
        <v>0</v>
      </c>
      <c r="O140" s="20">
        <f t="shared" si="14"/>
        <v>0</v>
      </c>
      <c r="P140" s="20">
        <f t="shared" si="15"/>
        <v>-9.0909090909090912E-2</v>
      </c>
      <c r="Q140" s="20">
        <f t="shared" si="16"/>
        <v>-0.33333333333333331</v>
      </c>
    </row>
    <row r="141" spans="1:17" x14ac:dyDescent="0.25">
      <c r="A141" t="s">
        <v>1109</v>
      </c>
      <c r="B141" s="8" t="s">
        <v>512</v>
      </c>
      <c r="C141" s="18">
        <f>VLOOKUP($B141,[2]all!$E$6:$AO$502,11,FALSE)</f>
        <v>23</v>
      </c>
      <c r="D141">
        <f>VLOOKUP($B141,[2]all!$E$6:$AO$502,15,FALSE)</f>
        <v>30</v>
      </c>
      <c r="E141">
        <f>VLOOKUP($B141,[2]all!$E$6:$AO$502,19,FALSE)</f>
        <v>23</v>
      </c>
      <c r="F141">
        <f>VLOOKUP($B141,[2]all!$E$6:$AO$502,23,FALSE)</f>
        <v>30</v>
      </c>
      <c r="G141">
        <f>VLOOKUP($B141,[2]all!$E$6:$AO$502,27,FALSE)</f>
        <v>60</v>
      </c>
      <c r="H141" s="18">
        <f>IF(SUM($C141:$G141)=0,0,VLOOKUP($A141,'2016_headways'!$A:$G,2,FALSE))</f>
        <v>30</v>
      </c>
      <c r="I141">
        <f>IF(SUM($C141:$G141)=0,0,VLOOKUP($A141,'2016_headways'!$A:$G,3,FALSE))</f>
        <v>30</v>
      </c>
      <c r="J141">
        <f>IF(SUM($C141:$G141)=0,0,VLOOKUP($A141,'2016_headways'!$A:$G,4,FALSE))</f>
        <v>30</v>
      </c>
      <c r="K141">
        <f>IF(SUM($C141:$G141)=0,0,VLOOKUP($A141,'2016_headways'!$A:$G,5,FALSE))</f>
        <v>40</v>
      </c>
      <c r="L141">
        <f>IF(SUM($C141:$G141)=0,0,VLOOKUP($A141,'2016_headways'!$A:$G,6,FALSE))</f>
        <v>0</v>
      </c>
      <c r="M141" s="19">
        <f t="shared" si="12"/>
        <v>0.30434782608695654</v>
      </c>
      <c r="N141" s="20">
        <f t="shared" si="13"/>
        <v>0</v>
      </c>
      <c r="O141" s="20">
        <f t="shared" si="14"/>
        <v>0.30434782608695654</v>
      </c>
      <c r="P141" s="20">
        <f t="shared" si="15"/>
        <v>0.33333333333333331</v>
      </c>
      <c r="Q141" s="20">
        <f t="shared" si="16"/>
        <v>-1</v>
      </c>
    </row>
    <row r="142" spans="1:17" x14ac:dyDescent="0.25">
      <c r="A142" t="s">
        <v>1110</v>
      </c>
      <c r="B142" s="8" t="s">
        <v>512</v>
      </c>
      <c r="C142" s="18">
        <f>VLOOKUP($B142,[2]all!$E$6:$AO$502,11,FALSE)</f>
        <v>23</v>
      </c>
      <c r="D142">
        <f>VLOOKUP($B142,[2]all!$E$6:$AO$502,15,FALSE)</f>
        <v>30</v>
      </c>
      <c r="E142">
        <f>VLOOKUP($B142,[2]all!$E$6:$AO$502,19,FALSE)</f>
        <v>23</v>
      </c>
      <c r="F142">
        <f>VLOOKUP($B142,[2]all!$E$6:$AO$502,23,FALSE)</f>
        <v>30</v>
      </c>
      <c r="G142">
        <f>VLOOKUP($B142,[2]all!$E$6:$AO$502,27,FALSE)</f>
        <v>60</v>
      </c>
      <c r="H142" s="18">
        <f>IF(SUM($C142:$G142)=0,0,VLOOKUP($A142,'2016_headways'!$A:$G,2,FALSE))</f>
        <v>30</v>
      </c>
      <c r="I142">
        <f>IF(SUM($C142:$G142)=0,0,VLOOKUP($A142,'2016_headways'!$A:$G,3,FALSE))</f>
        <v>30</v>
      </c>
      <c r="J142">
        <f>IF(SUM($C142:$G142)=0,0,VLOOKUP($A142,'2016_headways'!$A:$G,4,FALSE))</f>
        <v>30</v>
      </c>
      <c r="K142">
        <f>IF(SUM($C142:$G142)=0,0,VLOOKUP($A142,'2016_headways'!$A:$G,5,FALSE))</f>
        <v>120</v>
      </c>
      <c r="L142">
        <f>IF(SUM($C142:$G142)=0,0,VLOOKUP($A142,'2016_headways'!$A:$G,6,FALSE))</f>
        <v>0</v>
      </c>
      <c r="M142" s="19">
        <f t="shared" si="12"/>
        <v>0.30434782608695654</v>
      </c>
      <c r="N142" s="20">
        <f t="shared" si="13"/>
        <v>0</v>
      </c>
      <c r="O142" s="20">
        <f t="shared" si="14"/>
        <v>0.30434782608695654</v>
      </c>
      <c r="P142" s="20">
        <f t="shared" si="15"/>
        <v>3</v>
      </c>
      <c r="Q142" s="20">
        <f t="shared" si="16"/>
        <v>-1</v>
      </c>
    </row>
    <row r="143" spans="1:17" x14ac:dyDescent="0.25">
      <c r="A143" t="s">
        <v>1111</v>
      </c>
      <c r="B143" s="8" t="s">
        <v>317</v>
      </c>
      <c r="C143" s="18">
        <f>VLOOKUP($B143,[2]all!$E$6:$AO$502,11,FALSE)</f>
        <v>30</v>
      </c>
      <c r="D143">
        <f>VLOOKUP($B143,[2]all!$E$6:$AO$502,15,FALSE)</f>
        <v>30</v>
      </c>
      <c r="E143">
        <f>VLOOKUP($B143,[2]all!$E$6:$AO$502,19,FALSE)</f>
        <v>30</v>
      </c>
      <c r="F143">
        <f>VLOOKUP($B143,[2]all!$E$6:$AO$502,23,FALSE)</f>
        <v>30</v>
      </c>
      <c r="G143">
        <f>VLOOKUP($B143,[2]all!$E$6:$AO$502,27,FALSE)</f>
        <v>0</v>
      </c>
      <c r="H143" s="18">
        <f>IF(SUM($C143:$G143)=0,0,VLOOKUP($A143,'2016_headways'!$A:$G,2,FALSE))</f>
        <v>34.285714285714199</v>
      </c>
      <c r="I143">
        <f>IF(SUM($C143:$G143)=0,0,VLOOKUP($A143,'2016_headways'!$A:$G,3,FALSE))</f>
        <v>30</v>
      </c>
      <c r="J143">
        <f>IF(SUM($C143:$G143)=0,0,VLOOKUP($A143,'2016_headways'!$A:$G,4,FALSE))</f>
        <v>30</v>
      </c>
      <c r="K143">
        <f>IF(SUM($C143:$G143)=0,0,VLOOKUP($A143,'2016_headways'!$A:$G,5,FALSE))</f>
        <v>30</v>
      </c>
      <c r="L143">
        <f>IF(SUM($C143:$G143)=0,0,VLOOKUP($A143,'2016_headways'!$A:$G,6,FALSE))</f>
        <v>180</v>
      </c>
      <c r="M143" s="19">
        <f t="shared" si="12"/>
        <v>0.14285714285713999</v>
      </c>
      <c r="N143" s="20">
        <f t="shared" si="13"/>
        <v>0</v>
      </c>
      <c r="O143" s="20">
        <f t="shared" si="14"/>
        <v>0</v>
      </c>
      <c r="P143" s="20">
        <f t="shared" si="15"/>
        <v>0</v>
      </c>
      <c r="Q143" s="20">
        <f t="shared" si="16"/>
        <v>0</v>
      </c>
    </row>
    <row r="144" spans="1:17" x14ac:dyDescent="0.25">
      <c r="A144" t="s">
        <v>1112</v>
      </c>
      <c r="B144" s="8" t="s">
        <v>317</v>
      </c>
      <c r="C144" s="18">
        <f>VLOOKUP($B144,[2]all!$E$6:$AO$502,11,FALSE)</f>
        <v>30</v>
      </c>
      <c r="D144">
        <f>VLOOKUP($B144,[2]all!$E$6:$AO$502,15,FALSE)</f>
        <v>30</v>
      </c>
      <c r="E144">
        <f>VLOOKUP($B144,[2]all!$E$6:$AO$502,19,FALSE)</f>
        <v>30</v>
      </c>
      <c r="F144">
        <f>VLOOKUP($B144,[2]all!$E$6:$AO$502,23,FALSE)</f>
        <v>30</v>
      </c>
      <c r="G144">
        <f>VLOOKUP($B144,[2]all!$E$6:$AO$502,27,FALSE)</f>
        <v>0</v>
      </c>
      <c r="H144" s="18">
        <f>IF(SUM($C144:$G144)=0,0,VLOOKUP($A144,'2016_headways'!$A:$G,2,FALSE))</f>
        <v>40</v>
      </c>
      <c r="I144">
        <f>IF(SUM($C144:$G144)=0,0,VLOOKUP($A144,'2016_headways'!$A:$G,3,FALSE))</f>
        <v>30</v>
      </c>
      <c r="J144">
        <f>IF(SUM($C144:$G144)=0,0,VLOOKUP($A144,'2016_headways'!$A:$G,4,FALSE))</f>
        <v>30</v>
      </c>
      <c r="K144">
        <f>IF(SUM($C144:$G144)=0,0,VLOOKUP($A144,'2016_headways'!$A:$G,5,FALSE))</f>
        <v>30</v>
      </c>
      <c r="L144">
        <f>IF(SUM($C144:$G144)=0,0,VLOOKUP($A144,'2016_headways'!$A:$G,6,FALSE))</f>
        <v>90</v>
      </c>
      <c r="M144" s="19">
        <f t="shared" si="12"/>
        <v>0.33333333333333331</v>
      </c>
      <c r="N144" s="20">
        <f t="shared" si="13"/>
        <v>0</v>
      </c>
      <c r="O144" s="20">
        <f t="shared" si="14"/>
        <v>0</v>
      </c>
      <c r="P144" s="20">
        <f t="shared" si="15"/>
        <v>0</v>
      </c>
      <c r="Q144" s="20">
        <f t="shared" si="16"/>
        <v>0</v>
      </c>
    </row>
    <row r="145" spans="1:17" x14ac:dyDescent="0.25">
      <c r="A145" t="s">
        <v>1113</v>
      </c>
      <c r="B145" s="8" t="s">
        <v>441</v>
      </c>
      <c r="C145" s="18">
        <f>VLOOKUP($B145,[2]all!$E$6:$AO$502,11,FALSE)</f>
        <v>10</v>
      </c>
      <c r="D145">
        <f>VLOOKUP($B145,[2]all!$E$6:$AO$502,15,FALSE)</f>
        <v>12</v>
      </c>
      <c r="E145">
        <f>VLOOKUP($B145,[2]all!$E$6:$AO$502,19,FALSE)</f>
        <v>12</v>
      </c>
      <c r="F145">
        <f>VLOOKUP($B145,[2]all!$E$6:$AO$502,23,FALSE)</f>
        <v>33</v>
      </c>
      <c r="G145">
        <f>VLOOKUP($B145,[2]all!$E$6:$AO$502,27,FALSE)</f>
        <v>60</v>
      </c>
      <c r="H145" s="18">
        <f>IF(SUM($C145:$G145)=0,0,VLOOKUP($A145,'2016_headways'!$A:$G,2,FALSE))</f>
        <v>16</v>
      </c>
      <c r="I145">
        <f>IF(SUM($C145:$G145)=0,0,VLOOKUP($A145,'2016_headways'!$A:$G,3,FALSE))</f>
        <v>14.4</v>
      </c>
      <c r="J145">
        <f>IF(SUM($C145:$G145)=0,0,VLOOKUP($A145,'2016_headways'!$A:$G,4,FALSE))</f>
        <v>13.846153846153801</v>
      </c>
      <c r="K145">
        <f>IF(SUM($C145:$G145)=0,0,VLOOKUP($A145,'2016_headways'!$A:$G,5,FALSE))</f>
        <v>17.1428571428571</v>
      </c>
      <c r="L145">
        <f>IF(SUM($C145:$G145)=0,0,VLOOKUP($A145,'2016_headways'!$A:$G,6,FALSE))</f>
        <v>45</v>
      </c>
      <c r="M145" s="19">
        <f t="shared" si="12"/>
        <v>0.6</v>
      </c>
      <c r="N145" s="20">
        <f t="shared" si="13"/>
        <v>0.20000000000000004</v>
      </c>
      <c r="O145" s="20">
        <f t="shared" si="14"/>
        <v>0.15384615384615005</v>
      </c>
      <c r="P145" s="20">
        <f t="shared" si="15"/>
        <v>-0.48051948051948185</v>
      </c>
      <c r="Q145" s="20">
        <f t="shared" si="16"/>
        <v>-0.25</v>
      </c>
    </row>
    <row r="146" spans="1:17" x14ac:dyDescent="0.25">
      <c r="A146" t="s">
        <v>1114</v>
      </c>
      <c r="B146" s="8" t="s">
        <v>442</v>
      </c>
      <c r="C146" s="18">
        <f>VLOOKUP($B146,[2]all!$E$6:$AO$502,11,FALSE)</f>
        <v>10</v>
      </c>
      <c r="D146">
        <f>VLOOKUP($B146,[2]all!$E$6:$AO$502,15,FALSE)</f>
        <v>12</v>
      </c>
      <c r="E146">
        <f>VLOOKUP($B146,[2]all!$E$6:$AO$502,19,FALSE)</f>
        <v>12</v>
      </c>
      <c r="F146">
        <f>VLOOKUP($B146,[2]all!$E$6:$AO$502,23,FALSE)</f>
        <v>33</v>
      </c>
      <c r="G146">
        <f>VLOOKUP($B146,[2]all!$E$6:$AO$502,27,FALSE)</f>
        <v>60</v>
      </c>
      <c r="H146" s="18">
        <f>IF(SUM($C146:$G146)=0,0,VLOOKUP($A146,'2016_headways'!$A:$G,2,FALSE))</f>
        <v>18.4615384615384</v>
      </c>
      <c r="I146">
        <f>IF(SUM($C146:$G146)=0,0,VLOOKUP($A146,'2016_headways'!$A:$G,3,FALSE))</f>
        <v>15</v>
      </c>
      <c r="J146">
        <f>IF(SUM($C146:$G146)=0,0,VLOOKUP($A146,'2016_headways'!$A:$G,4,FALSE))</f>
        <v>12.857142857142801</v>
      </c>
      <c r="K146">
        <f>IF(SUM($C146:$G146)=0,0,VLOOKUP($A146,'2016_headways'!$A:$G,5,FALSE))</f>
        <v>24</v>
      </c>
      <c r="L146">
        <f>IF(SUM($C146:$G146)=0,0,VLOOKUP($A146,'2016_headways'!$A:$G,6,FALSE))</f>
        <v>45</v>
      </c>
      <c r="M146" s="19">
        <f t="shared" si="12"/>
        <v>0.84615384615383993</v>
      </c>
      <c r="N146" s="20">
        <f t="shared" si="13"/>
        <v>0.25</v>
      </c>
      <c r="O146" s="20">
        <f t="shared" si="14"/>
        <v>7.1428571428566734E-2</v>
      </c>
      <c r="P146" s="20">
        <f t="shared" si="15"/>
        <v>-0.27272727272727271</v>
      </c>
      <c r="Q146" s="20">
        <f t="shared" si="16"/>
        <v>-0.25</v>
      </c>
    </row>
    <row r="147" spans="1:17" x14ac:dyDescent="0.25">
      <c r="A147" t="s">
        <v>1115</v>
      </c>
      <c r="B147" s="8" t="s">
        <v>389</v>
      </c>
      <c r="C147" s="18">
        <f>VLOOKUP($B147,[2]all!$E$6:$AO$502,11,FALSE)</f>
        <v>11</v>
      </c>
      <c r="D147">
        <f>VLOOKUP($B147,[2]all!$E$6:$AO$502,15,FALSE)</f>
        <v>15</v>
      </c>
      <c r="E147">
        <f>VLOOKUP($B147,[2]all!$E$6:$AO$502,19,FALSE)</f>
        <v>15</v>
      </c>
      <c r="F147">
        <f>VLOOKUP($B147,[2]all!$E$6:$AO$502,23,FALSE)</f>
        <v>33</v>
      </c>
      <c r="G147">
        <f>VLOOKUP($B147,[2]all!$E$6:$AO$502,27,FALSE)</f>
        <v>45</v>
      </c>
      <c r="H147" s="18">
        <f>IF(SUM($C147:$G147)=0,0,VLOOKUP($A147,'2016_headways'!$A:$G,2,FALSE))</f>
        <v>15</v>
      </c>
      <c r="I147">
        <f>IF(SUM($C147:$G147)=0,0,VLOOKUP($A147,'2016_headways'!$A:$G,3,FALSE))</f>
        <v>15</v>
      </c>
      <c r="J147">
        <f>IF(SUM($C147:$G147)=0,0,VLOOKUP($A147,'2016_headways'!$A:$G,4,FALSE))</f>
        <v>15</v>
      </c>
      <c r="K147">
        <f>IF(SUM($C147:$G147)=0,0,VLOOKUP($A147,'2016_headways'!$A:$G,5,FALSE))</f>
        <v>30</v>
      </c>
      <c r="L147">
        <f>IF(SUM($C147:$G147)=0,0,VLOOKUP($A147,'2016_headways'!$A:$G,6,FALSE))</f>
        <v>30</v>
      </c>
      <c r="M147" s="19">
        <f t="shared" si="12"/>
        <v>0.36363636363636365</v>
      </c>
      <c r="N147" s="20">
        <f t="shared" si="13"/>
        <v>0</v>
      </c>
      <c r="O147" s="20">
        <f t="shared" si="14"/>
        <v>0</v>
      </c>
      <c r="P147" s="20">
        <f t="shared" si="15"/>
        <v>-9.0909090909090912E-2</v>
      </c>
      <c r="Q147" s="20">
        <f t="shared" si="16"/>
        <v>-0.33333333333333331</v>
      </c>
    </row>
    <row r="148" spans="1:17" x14ac:dyDescent="0.25">
      <c r="A148" t="s">
        <v>1116</v>
      </c>
      <c r="B148" s="8" t="s">
        <v>389</v>
      </c>
      <c r="C148" s="18">
        <f>VLOOKUP($B148,[2]all!$E$6:$AO$502,11,FALSE)</f>
        <v>11</v>
      </c>
      <c r="D148">
        <f>VLOOKUP($B148,[2]all!$E$6:$AO$502,15,FALSE)</f>
        <v>15</v>
      </c>
      <c r="E148">
        <f>VLOOKUP($B148,[2]all!$E$6:$AO$502,19,FALSE)</f>
        <v>15</v>
      </c>
      <c r="F148">
        <f>VLOOKUP($B148,[2]all!$E$6:$AO$502,23,FALSE)</f>
        <v>33</v>
      </c>
      <c r="G148">
        <f>VLOOKUP($B148,[2]all!$E$6:$AO$502,27,FALSE)</f>
        <v>45</v>
      </c>
      <c r="H148" s="18">
        <f>IF(SUM($C148:$G148)=0,0,VLOOKUP($A148,'2016_headways'!$A:$G,2,FALSE))</f>
        <v>15</v>
      </c>
      <c r="I148">
        <f>IF(SUM($C148:$G148)=0,0,VLOOKUP($A148,'2016_headways'!$A:$G,3,FALSE))</f>
        <v>15</v>
      </c>
      <c r="J148">
        <f>IF(SUM($C148:$G148)=0,0,VLOOKUP($A148,'2016_headways'!$A:$G,4,FALSE))</f>
        <v>15</v>
      </c>
      <c r="K148">
        <f>IF(SUM($C148:$G148)=0,0,VLOOKUP($A148,'2016_headways'!$A:$G,5,FALSE))</f>
        <v>17.1428571428571</v>
      </c>
      <c r="L148">
        <f>IF(SUM($C148:$G148)=0,0,VLOOKUP($A148,'2016_headways'!$A:$G,6,FALSE))</f>
        <v>30</v>
      </c>
      <c r="M148" s="19">
        <f t="shared" si="12"/>
        <v>0.36363636363636365</v>
      </c>
      <c r="N148" s="20">
        <f t="shared" si="13"/>
        <v>0</v>
      </c>
      <c r="O148" s="20">
        <f t="shared" si="14"/>
        <v>0</v>
      </c>
      <c r="P148" s="20">
        <f t="shared" si="15"/>
        <v>-0.48051948051948185</v>
      </c>
      <c r="Q148" s="20">
        <f t="shared" si="16"/>
        <v>-0.33333333333333331</v>
      </c>
    </row>
    <row r="149" spans="1:17" x14ac:dyDescent="0.25">
      <c r="A149" t="s">
        <v>1117</v>
      </c>
      <c r="B149" s="8" t="s">
        <v>302</v>
      </c>
      <c r="C149" s="18">
        <f>VLOOKUP($B149,[2]all!$E$6:$AO$502,11,FALSE)</f>
        <v>36</v>
      </c>
      <c r="D149">
        <f>VLOOKUP($B149,[2]all!$E$6:$AO$502,15,FALSE)</f>
        <v>60</v>
      </c>
      <c r="E149">
        <f>VLOOKUP($B149,[2]all!$E$6:$AO$502,19,FALSE)</f>
        <v>60</v>
      </c>
      <c r="F149">
        <f>VLOOKUP($B149,[2]all!$E$6:$AO$502,23,FALSE)</f>
        <v>120</v>
      </c>
      <c r="G149">
        <f>VLOOKUP($B149,[2]all!$E$6:$AO$502,27,FALSE)</f>
        <v>120</v>
      </c>
      <c r="H149" s="18">
        <f>IF(SUM($C149:$G149)=0,0,VLOOKUP($A149,'2016_headways'!$A:$G,2,FALSE))</f>
        <v>40</v>
      </c>
      <c r="I149">
        <f>IF(SUM($C149:$G149)=0,0,VLOOKUP($A149,'2016_headways'!$A:$G,3,FALSE))</f>
        <v>72</v>
      </c>
      <c r="J149">
        <f>IF(SUM($C149:$G149)=0,0,VLOOKUP($A149,'2016_headways'!$A:$G,4,FALSE))</f>
        <v>45</v>
      </c>
      <c r="K149">
        <f>IF(SUM($C149:$G149)=0,0,VLOOKUP($A149,'2016_headways'!$A:$G,5,FALSE))</f>
        <v>0</v>
      </c>
      <c r="L149">
        <f>IF(SUM($C149:$G149)=0,0,VLOOKUP($A149,'2016_headways'!$A:$G,6,FALSE))</f>
        <v>0</v>
      </c>
      <c r="M149" s="19">
        <f t="shared" si="12"/>
        <v>0.1111111111111111</v>
      </c>
      <c r="N149" s="20">
        <f t="shared" si="13"/>
        <v>0.2</v>
      </c>
      <c r="O149" s="20">
        <f t="shared" si="14"/>
        <v>-0.25</v>
      </c>
      <c r="P149" s="20">
        <f t="shared" si="15"/>
        <v>-1</v>
      </c>
      <c r="Q149" s="20">
        <f t="shared" si="16"/>
        <v>-1</v>
      </c>
    </row>
    <row r="150" spans="1:17" x14ac:dyDescent="0.25">
      <c r="A150" t="s">
        <v>1118</v>
      </c>
      <c r="B150" s="8" t="s">
        <v>302</v>
      </c>
      <c r="C150" s="18">
        <f>VLOOKUP($B150,[2]all!$E$6:$AO$502,11,FALSE)</f>
        <v>36</v>
      </c>
      <c r="D150">
        <f>VLOOKUP($B150,[2]all!$E$6:$AO$502,15,FALSE)</f>
        <v>60</v>
      </c>
      <c r="E150">
        <f>VLOOKUP($B150,[2]all!$E$6:$AO$502,19,FALSE)</f>
        <v>60</v>
      </c>
      <c r="F150">
        <f>VLOOKUP($B150,[2]all!$E$6:$AO$502,23,FALSE)</f>
        <v>120</v>
      </c>
      <c r="G150">
        <f>VLOOKUP($B150,[2]all!$E$6:$AO$502,27,FALSE)</f>
        <v>120</v>
      </c>
      <c r="H150" s="18">
        <f>IF(SUM($C150:$G150)=0,0,VLOOKUP($A150,'2016_headways'!$A:$G,2,FALSE))</f>
        <v>48</v>
      </c>
      <c r="I150">
        <f>IF(SUM($C150:$G150)=0,0,VLOOKUP($A150,'2016_headways'!$A:$G,3,FALSE))</f>
        <v>60</v>
      </c>
      <c r="J150">
        <f>IF(SUM($C150:$G150)=0,0,VLOOKUP($A150,'2016_headways'!$A:$G,4,FALSE))</f>
        <v>60</v>
      </c>
      <c r="K150">
        <f>IF(SUM($C150:$G150)=0,0,VLOOKUP($A150,'2016_headways'!$A:$G,5,FALSE))</f>
        <v>60</v>
      </c>
      <c r="L150">
        <f>IF(SUM($C150:$G150)=0,0,VLOOKUP($A150,'2016_headways'!$A:$G,6,FALSE))</f>
        <v>0</v>
      </c>
      <c r="M150" s="19">
        <f t="shared" si="12"/>
        <v>0.33333333333333331</v>
      </c>
      <c r="N150" s="20">
        <f t="shared" si="13"/>
        <v>0</v>
      </c>
      <c r="O150" s="20">
        <f t="shared" si="14"/>
        <v>0</v>
      </c>
      <c r="P150" s="20">
        <f t="shared" si="15"/>
        <v>-0.5</v>
      </c>
      <c r="Q150" s="20">
        <f t="shared" si="16"/>
        <v>-1</v>
      </c>
    </row>
    <row r="151" spans="1:17" x14ac:dyDescent="0.25">
      <c r="A151" t="s">
        <v>1119</v>
      </c>
      <c r="B151" s="8" t="s">
        <v>303</v>
      </c>
      <c r="C151" s="18">
        <f>VLOOKUP($B151,[2]all!$E$6:$AO$502,11,FALSE)</f>
        <v>30</v>
      </c>
      <c r="D151">
        <f>VLOOKUP($B151,[2]all!$E$6:$AO$502,15,FALSE)</f>
        <v>30</v>
      </c>
      <c r="E151">
        <f>VLOOKUP($B151,[2]all!$E$6:$AO$502,19,FALSE)</f>
        <v>30</v>
      </c>
      <c r="F151">
        <f>VLOOKUP($B151,[2]all!$E$6:$AO$502,23,FALSE)</f>
        <v>120</v>
      </c>
      <c r="G151">
        <f>VLOOKUP($B151,[2]all!$E$6:$AO$502,27,FALSE)</f>
        <v>120</v>
      </c>
      <c r="H151" s="18">
        <f>IF(SUM($C151:$G151)=0,0,VLOOKUP($A151,'2016_headways'!$A:$G,2,FALSE))</f>
        <v>40</v>
      </c>
      <c r="I151">
        <f>IF(SUM($C151:$G151)=0,0,VLOOKUP($A151,'2016_headways'!$A:$G,3,FALSE))</f>
        <v>30</v>
      </c>
      <c r="J151">
        <f>IF(SUM($C151:$G151)=0,0,VLOOKUP($A151,'2016_headways'!$A:$G,4,FALSE))</f>
        <v>30</v>
      </c>
      <c r="K151">
        <f>IF(SUM($C151:$G151)=0,0,VLOOKUP($A151,'2016_headways'!$A:$G,5,FALSE))</f>
        <v>40</v>
      </c>
      <c r="L151">
        <f>IF(SUM($C151:$G151)=0,0,VLOOKUP($A151,'2016_headways'!$A:$G,6,FALSE))</f>
        <v>0</v>
      </c>
      <c r="M151" s="19">
        <f t="shared" si="12"/>
        <v>0.33333333333333331</v>
      </c>
      <c r="N151" s="20">
        <f t="shared" si="13"/>
        <v>0</v>
      </c>
      <c r="O151" s="20">
        <f t="shared" si="14"/>
        <v>0</v>
      </c>
      <c r="P151" s="20">
        <f t="shared" si="15"/>
        <v>-0.66666666666666663</v>
      </c>
      <c r="Q151" s="20">
        <f t="shared" si="16"/>
        <v>-1</v>
      </c>
    </row>
    <row r="152" spans="1:17" x14ac:dyDescent="0.25">
      <c r="A152" t="s">
        <v>1120</v>
      </c>
      <c r="B152" s="8" t="s">
        <v>303</v>
      </c>
      <c r="C152" s="18">
        <f>VLOOKUP($B152,[2]all!$E$6:$AO$502,11,FALSE)</f>
        <v>30</v>
      </c>
      <c r="D152">
        <f>VLOOKUP($B152,[2]all!$E$6:$AO$502,15,FALSE)</f>
        <v>30</v>
      </c>
      <c r="E152">
        <f>VLOOKUP($B152,[2]all!$E$6:$AO$502,19,FALSE)</f>
        <v>30</v>
      </c>
      <c r="F152">
        <f>VLOOKUP($B152,[2]all!$E$6:$AO$502,23,FALSE)</f>
        <v>120</v>
      </c>
      <c r="G152">
        <f>VLOOKUP($B152,[2]all!$E$6:$AO$502,27,FALSE)</f>
        <v>120</v>
      </c>
      <c r="H152" s="18">
        <f>IF(SUM($C152:$G152)=0,0,VLOOKUP($A152,'2016_headways'!$A:$G,2,FALSE))</f>
        <v>60</v>
      </c>
      <c r="I152">
        <f>IF(SUM($C152:$G152)=0,0,VLOOKUP($A152,'2016_headways'!$A:$G,3,FALSE))</f>
        <v>30</v>
      </c>
      <c r="J152">
        <f>IF(SUM($C152:$G152)=0,0,VLOOKUP($A152,'2016_headways'!$A:$G,4,FALSE))</f>
        <v>25.714285714285701</v>
      </c>
      <c r="K152">
        <f>IF(SUM($C152:$G152)=0,0,VLOOKUP($A152,'2016_headways'!$A:$G,5,FALSE))</f>
        <v>60</v>
      </c>
      <c r="L152">
        <f>IF(SUM($C152:$G152)=0,0,VLOOKUP($A152,'2016_headways'!$A:$G,6,FALSE))</f>
        <v>0</v>
      </c>
      <c r="M152" s="19">
        <f t="shared" si="12"/>
        <v>1</v>
      </c>
      <c r="N152" s="20">
        <f t="shared" si="13"/>
        <v>0</v>
      </c>
      <c r="O152" s="20">
        <f t="shared" si="14"/>
        <v>-0.14285714285714329</v>
      </c>
      <c r="P152" s="20">
        <f t="shared" si="15"/>
        <v>-0.5</v>
      </c>
      <c r="Q152" s="20">
        <f t="shared" si="16"/>
        <v>-1</v>
      </c>
    </row>
    <row r="153" spans="1:17" x14ac:dyDescent="0.25">
      <c r="A153" t="s">
        <v>1121</v>
      </c>
      <c r="B153" s="8" t="s">
        <v>304</v>
      </c>
      <c r="C153" s="18">
        <f>VLOOKUP($B153,[2]all!$E$6:$AO$502,11,FALSE)</f>
        <v>26</v>
      </c>
      <c r="D153">
        <f>VLOOKUP($B153,[2]all!$E$6:$AO$502,15,FALSE)</f>
        <v>30</v>
      </c>
      <c r="E153">
        <f>VLOOKUP($B153,[2]all!$E$6:$AO$502,19,FALSE)</f>
        <v>30</v>
      </c>
      <c r="F153">
        <f>VLOOKUP($B153,[2]all!$E$6:$AO$502,23,FALSE)</f>
        <v>30</v>
      </c>
      <c r="G153">
        <f>VLOOKUP($B153,[2]all!$E$6:$AO$502,27,FALSE)</f>
        <v>120</v>
      </c>
      <c r="H153" s="18">
        <f>IF(SUM($C153:$G153)=0,0,VLOOKUP($A153,'2016_headways'!$A:$G,2,FALSE))</f>
        <v>34.285714285714199</v>
      </c>
      <c r="I153">
        <f>IF(SUM($C153:$G153)=0,0,VLOOKUP($A153,'2016_headways'!$A:$G,3,FALSE))</f>
        <v>30</v>
      </c>
      <c r="J153">
        <f>IF(SUM($C153:$G153)=0,0,VLOOKUP($A153,'2016_headways'!$A:$G,4,FALSE))</f>
        <v>30</v>
      </c>
      <c r="K153">
        <f>IF(SUM($C153:$G153)=0,0,VLOOKUP($A153,'2016_headways'!$A:$G,5,FALSE))</f>
        <v>30</v>
      </c>
      <c r="L153">
        <f>IF(SUM($C153:$G153)=0,0,VLOOKUP($A153,'2016_headways'!$A:$G,6,FALSE))</f>
        <v>45</v>
      </c>
      <c r="M153" s="19">
        <f t="shared" si="12"/>
        <v>0.31868131868131538</v>
      </c>
      <c r="N153" s="20">
        <f t="shared" si="13"/>
        <v>0</v>
      </c>
      <c r="O153" s="20">
        <f t="shared" si="14"/>
        <v>0</v>
      </c>
      <c r="P153" s="20">
        <f t="shared" si="15"/>
        <v>0</v>
      </c>
      <c r="Q153" s="20">
        <f t="shared" si="16"/>
        <v>-0.625</v>
      </c>
    </row>
    <row r="154" spans="1:17" x14ac:dyDescent="0.25">
      <c r="A154" t="s">
        <v>1122</v>
      </c>
      <c r="B154" s="8" t="s">
        <v>304</v>
      </c>
      <c r="C154" s="18">
        <f>VLOOKUP($B154,[2]all!$E$6:$AO$502,11,FALSE)</f>
        <v>26</v>
      </c>
      <c r="D154">
        <f>VLOOKUP($B154,[2]all!$E$6:$AO$502,15,FALSE)</f>
        <v>30</v>
      </c>
      <c r="E154">
        <f>VLOOKUP($B154,[2]all!$E$6:$AO$502,19,FALSE)</f>
        <v>30</v>
      </c>
      <c r="F154">
        <f>VLOOKUP($B154,[2]all!$E$6:$AO$502,23,FALSE)</f>
        <v>30</v>
      </c>
      <c r="G154">
        <f>VLOOKUP($B154,[2]all!$E$6:$AO$502,27,FALSE)</f>
        <v>120</v>
      </c>
      <c r="H154" s="18">
        <f>IF(SUM($C154:$G154)=0,0,VLOOKUP($A154,'2016_headways'!$A:$G,2,FALSE))</f>
        <v>34.285714285714199</v>
      </c>
      <c r="I154">
        <f>IF(SUM($C154:$G154)=0,0,VLOOKUP($A154,'2016_headways'!$A:$G,3,FALSE))</f>
        <v>30</v>
      </c>
      <c r="J154">
        <f>IF(SUM($C154:$G154)=0,0,VLOOKUP($A154,'2016_headways'!$A:$G,4,FALSE))</f>
        <v>30</v>
      </c>
      <c r="K154">
        <f>IF(SUM($C154:$G154)=0,0,VLOOKUP($A154,'2016_headways'!$A:$G,5,FALSE))</f>
        <v>30</v>
      </c>
      <c r="L154">
        <f>IF(SUM($C154:$G154)=0,0,VLOOKUP($A154,'2016_headways'!$A:$G,6,FALSE))</f>
        <v>45</v>
      </c>
      <c r="M154" s="19">
        <f t="shared" si="12"/>
        <v>0.31868131868131538</v>
      </c>
      <c r="N154" s="20">
        <f t="shared" si="13"/>
        <v>0</v>
      </c>
      <c r="O154" s="20">
        <f t="shared" si="14"/>
        <v>0</v>
      </c>
      <c r="P154" s="20">
        <f t="shared" si="15"/>
        <v>0</v>
      </c>
      <c r="Q154" s="20">
        <f t="shared" si="16"/>
        <v>-0.625</v>
      </c>
    </row>
    <row r="155" spans="1:17" x14ac:dyDescent="0.25">
      <c r="A155" t="s">
        <v>1123</v>
      </c>
      <c r="B155" s="8" t="s">
        <v>290</v>
      </c>
      <c r="C155" s="18">
        <f>VLOOKUP($B155,[2]all!$E$6:$AO$502,11,FALSE)</f>
        <v>45</v>
      </c>
      <c r="D155">
        <f>VLOOKUP($B155,[2]all!$E$6:$AO$502,15,FALSE)</f>
        <v>60</v>
      </c>
      <c r="E155">
        <f>VLOOKUP($B155,[2]all!$E$6:$AO$502,19,FALSE)</f>
        <v>60</v>
      </c>
      <c r="F155">
        <f>VLOOKUP($B155,[2]all!$E$6:$AO$502,23,FALSE)</f>
        <v>120</v>
      </c>
      <c r="G155">
        <f>VLOOKUP($B155,[2]all!$E$6:$AO$502,27,FALSE)</f>
        <v>120</v>
      </c>
      <c r="H155" s="18">
        <f>IF(SUM($C155:$G155)=0,0,VLOOKUP($A155,'2016_headways'!$A:$G,2,FALSE))</f>
        <v>60</v>
      </c>
      <c r="I155">
        <f>IF(SUM($C155:$G155)=0,0,VLOOKUP($A155,'2016_headways'!$A:$G,3,FALSE))</f>
        <v>60</v>
      </c>
      <c r="J155">
        <f>IF(SUM($C155:$G155)=0,0,VLOOKUP($A155,'2016_headways'!$A:$G,4,FALSE))</f>
        <v>60</v>
      </c>
      <c r="K155">
        <f>IF(SUM($C155:$G155)=0,0,VLOOKUP($A155,'2016_headways'!$A:$G,5,FALSE))</f>
        <v>60</v>
      </c>
      <c r="L155">
        <f>IF(SUM($C155:$G155)=0,0,VLOOKUP($A155,'2016_headways'!$A:$G,6,FALSE))</f>
        <v>180</v>
      </c>
      <c r="M155" s="19">
        <f t="shared" si="12"/>
        <v>0.33333333333333331</v>
      </c>
      <c r="N155" s="20">
        <f t="shared" si="13"/>
        <v>0</v>
      </c>
      <c r="O155" s="20">
        <f t="shared" si="14"/>
        <v>0</v>
      </c>
      <c r="P155" s="20">
        <f t="shared" si="15"/>
        <v>-0.5</v>
      </c>
      <c r="Q155" s="20">
        <f t="shared" si="16"/>
        <v>0.5</v>
      </c>
    </row>
    <row r="156" spans="1:17" x14ac:dyDescent="0.25">
      <c r="A156" t="s">
        <v>1124</v>
      </c>
      <c r="B156" s="8" t="s">
        <v>290</v>
      </c>
      <c r="C156" s="18">
        <f>VLOOKUP($B156,[2]all!$E$6:$AO$502,11,FALSE)</f>
        <v>45</v>
      </c>
      <c r="D156">
        <f>VLOOKUP($B156,[2]all!$E$6:$AO$502,15,FALSE)</f>
        <v>60</v>
      </c>
      <c r="E156">
        <f>VLOOKUP($B156,[2]all!$E$6:$AO$502,19,FALSE)</f>
        <v>60</v>
      </c>
      <c r="F156">
        <f>VLOOKUP($B156,[2]all!$E$6:$AO$502,23,FALSE)</f>
        <v>120</v>
      </c>
      <c r="G156">
        <f>VLOOKUP($B156,[2]all!$E$6:$AO$502,27,FALSE)</f>
        <v>120</v>
      </c>
      <c r="H156" s="18">
        <f>IF(SUM($C156:$G156)=0,0,VLOOKUP($A156,'2016_headways'!$A:$G,2,FALSE))</f>
        <v>80</v>
      </c>
      <c r="I156">
        <f>IF(SUM($C156:$G156)=0,0,VLOOKUP($A156,'2016_headways'!$A:$G,3,FALSE))</f>
        <v>60</v>
      </c>
      <c r="J156">
        <f>IF(SUM($C156:$G156)=0,0,VLOOKUP($A156,'2016_headways'!$A:$G,4,FALSE))</f>
        <v>60</v>
      </c>
      <c r="K156">
        <f>IF(SUM($C156:$G156)=0,0,VLOOKUP($A156,'2016_headways'!$A:$G,5,FALSE))</f>
        <v>60</v>
      </c>
      <c r="L156">
        <f>IF(SUM($C156:$G156)=0,0,VLOOKUP($A156,'2016_headways'!$A:$G,6,FALSE))</f>
        <v>180</v>
      </c>
      <c r="M156" s="19">
        <f t="shared" si="12"/>
        <v>0.77777777777777779</v>
      </c>
      <c r="N156" s="20">
        <f t="shared" si="13"/>
        <v>0</v>
      </c>
      <c r="O156" s="20">
        <f t="shared" si="14"/>
        <v>0</v>
      </c>
      <c r="P156" s="20">
        <f t="shared" si="15"/>
        <v>-0.5</v>
      </c>
      <c r="Q156" s="20">
        <f t="shared" si="16"/>
        <v>0.5</v>
      </c>
    </row>
    <row r="157" spans="1:17" x14ac:dyDescent="0.25">
      <c r="A157" t="s">
        <v>1125</v>
      </c>
      <c r="B157" s="8" t="s">
        <v>305</v>
      </c>
      <c r="C157" s="18">
        <f>VLOOKUP($B157,[2]all!$E$6:$AO$502,11,FALSE)</f>
        <v>60</v>
      </c>
      <c r="D157">
        <f>VLOOKUP($B157,[2]all!$E$6:$AO$502,15,FALSE)</f>
        <v>60</v>
      </c>
      <c r="E157">
        <f>VLOOKUP($B157,[2]all!$E$6:$AO$502,19,FALSE)</f>
        <v>60</v>
      </c>
      <c r="F157">
        <f>VLOOKUP($B157,[2]all!$E$6:$AO$502,23,FALSE)</f>
        <v>80</v>
      </c>
      <c r="G157">
        <f>VLOOKUP($B157,[2]all!$E$6:$AO$502,27,FALSE)</f>
        <v>120</v>
      </c>
      <c r="H157" s="18">
        <f>IF(SUM($C157:$G157)=0,0,VLOOKUP($A157,'2016_headways'!$A:$G,2,FALSE))</f>
        <v>60</v>
      </c>
      <c r="I157">
        <f>IF(SUM($C157:$G157)=0,0,VLOOKUP($A157,'2016_headways'!$A:$G,3,FALSE))</f>
        <v>60</v>
      </c>
      <c r="J157">
        <f>IF(SUM($C157:$G157)=0,0,VLOOKUP($A157,'2016_headways'!$A:$G,4,FALSE))</f>
        <v>60</v>
      </c>
      <c r="K157">
        <f>IF(SUM($C157:$G157)=0,0,VLOOKUP($A157,'2016_headways'!$A:$G,5,FALSE))</f>
        <v>60</v>
      </c>
      <c r="L157">
        <f>IF(SUM($C157:$G157)=0,0,VLOOKUP($A157,'2016_headways'!$A:$G,6,FALSE))</f>
        <v>0</v>
      </c>
      <c r="M157" s="19">
        <f t="shared" si="12"/>
        <v>0</v>
      </c>
      <c r="N157" s="20">
        <f t="shared" si="13"/>
        <v>0</v>
      </c>
      <c r="O157" s="20">
        <f t="shared" si="14"/>
        <v>0</v>
      </c>
      <c r="P157" s="20">
        <f t="shared" si="15"/>
        <v>-0.25</v>
      </c>
      <c r="Q157" s="20">
        <f t="shared" si="16"/>
        <v>-1</v>
      </c>
    </row>
    <row r="158" spans="1:17" x14ac:dyDescent="0.25">
      <c r="A158" t="s">
        <v>1126</v>
      </c>
      <c r="B158" s="8" t="s">
        <v>305</v>
      </c>
      <c r="C158" s="18">
        <f>VLOOKUP($B158,[2]all!$E$6:$AO$502,11,FALSE)</f>
        <v>60</v>
      </c>
      <c r="D158">
        <f>VLOOKUP($B158,[2]all!$E$6:$AO$502,15,FALSE)</f>
        <v>60</v>
      </c>
      <c r="E158">
        <f>VLOOKUP($B158,[2]all!$E$6:$AO$502,19,FALSE)</f>
        <v>60</v>
      </c>
      <c r="F158">
        <f>VLOOKUP($B158,[2]all!$E$6:$AO$502,23,FALSE)</f>
        <v>80</v>
      </c>
      <c r="G158">
        <f>VLOOKUP($B158,[2]all!$E$6:$AO$502,27,FALSE)</f>
        <v>120</v>
      </c>
      <c r="H158" s="18">
        <f>IF(SUM($C158:$G158)=0,0,VLOOKUP($A158,'2016_headways'!$A:$G,2,FALSE))</f>
        <v>60</v>
      </c>
      <c r="I158">
        <f>IF(SUM($C158:$G158)=0,0,VLOOKUP($A158,'2016_headways'!$A:$G,3,FALSE))</f>
        <v>60</v>
      </c>
      <c r="J158">
        <f>IF(SUM($C158:$G158)=0,0,VLOOKUP($A158,'2016_headways'!$A:$G,4,FALSE))</f>
        <v>60</v>
      </c>
      <c r="K158">
        <f>IF(SUM($C158:$G158)=0,0,VLOOKUP($A158,'2016_headways'!$A:$G,5,FALSE))</f>
        <v>60</v>
      </c>
      <c r="L158">
        <f>IF(SUM($C158:$G158)=0,0,VLOOKUP($A158,'2016_headways'!$A:$G,6,FALSE))</f>
        <v>180</v>
      </c>
      <c r="M158" s="19">
        <f t="shared" si="12"/>
        <v>0</v>
      </c>
      <c r="N158" s="20">
        <f t="shared" si="13"/>
        <v>0</v>
      </c>
      <c r="O158" s="20">
        <f t="shared" si="14"/>
        <v>0</v>
      </c>
      <c r="P158" s="20">
        <f t="shared" si="15"/>
        <v>-0.25</v>
      </c>
      <c r="Q158" s="20">
        <f t="shared" si="16"/>
        <v>0.5</v>
      </c>
    </row>
    <row r="159" spans="1:17" x14ac:dyDescent="0.25">
      <c r="A159" t="s">
        <v>1127</v>
      </c>
      <c r="B159" s="8" t="s">
        <v>443</v>
      </c>
      <c r="C159" s="18">
        <f>VLOOKUP($B159,[2]all!$E$6:$AO$502,11,FALSE)</f>
        <v>26</v>
      </c>
      <c r="D159">
        <f>VLOOKUP($B159,[2]all!$E$6:$AO$502,15,FALSE)</f>
        <v>30</v>
      </c>
      <c r="E159">
        <f>VLOOKUP($B159,[2]all!$E$6:$AO$502,19,FALSE)</f>
        <v>30</v>
      </c>
      <c r="F159">
        <f>VLOOKUP($B159,[2]all!$E$6:$AO$502,23,FALSE)</f>
        <v>40</v>
      </c>
      <c r="G159">
        <f>VLOOKUP($B159,[2]all!$E$6:$AO$502,27,FALSE)</f>
        <v>60</v>
      </c>
      <c r="H159" s="18">
        <f>IF(SUM($C159:$G159)=0,0,VLOOKUP($A159,'2016_headways'!$A:$G,2,FALSE))</f>
        <v>34.285714285714199</v>
      </c>
      <c r="I159">
        <f>IF(SUM($C159:$G159)=0,0,VLOOKUP($A159,'2016_headways'!$A:$G,3,FALSE))</f>
        <v>30</v>
      </c>
      <c r="J159">
        <f>IF(SUM($C159:$G159)=0,0,VLOOKUP($A159,'2016_headways'!$A:$G,4,FALSE))</f>
        <v>30</v>
      </c>
      <c r="K159">
        <f>IF(SUM($C159:$G159)=0,0,VLOOKUP($A159,'2016_headways'!$A:$G,5,FALSE))</f>
        <v>30</v>
      </c>
      <c r="L159">
        <f>IF(SUM($C159:$G159)=0,0,VLOOKUP($A159,'2016_headways'!$A:$G,6,FALSE))</f>
        <v>90</v>
      </c>
      <c r="M159" s="19">
        <f t="shared" si="12"/>
        <v>0.31868131868131538</v>
      </c>
      <c r="N159" s="20">
        <f t="shared" si="13"/>
        <v>0</v>
      </c>
      <c r="O159" s="20">
        <f t="shared" si="14"/>
        <v>0</v>
      </c>
      <c r="P159" s="20">
        <f t="shared" si="15"/>
        <v>-0.25</v>
      </c>
      <c r="Q159" s="20">
        <f t="shared" si="16"/>
        <v>0.5</v>
      </c>
    </row>
    <row r="160" spans="1:17" x14ac:dyDescent="0.25">
      <c r="A160" t="s">
        <v>1128</v>
      </c>
      <c r="B160" s="8" t="s">
        <v>444</v>
      </c>
      <c r="C160" s="18">
        <f>VLOOKUP($B160,[2]all!$E$6:$AO$502,11,FALSE)</f>
        <v>26</v>
      </c>
      <c r="D160">
        <f>VLOOKUP($B160,[2]all!$E$6:$AO$502,15,FALSE)</f>
        <v>30</v>
      </c>
      <c r="E160">
        <f>VLOOKUP($B160,[2]all!$E$6:$AO$502,19,FALSE)</f>
        <v>30</v>
      </c>
      <c r="F160">
        <f>VLOOKUP($B160,[2]all!$E$6:$AO$502,23,FALSE)</f>
        <v>40</v>
      </c>
      <c r="G160">
        <f>VLOOKUP($B160,[2]all!$E$6:$AO$502,27,FALSE)</f>
        <v>60</v>
      </c>
      <c r="H160" s="18">
        <f>IF(SUM($C160:$G160)=0,0,VLOOKUP($A160,'2016_headways'!$A:$G,2,FALSE))</f>
        <v>48</v>
      </c>
      <c r="I160">
        <f>IF(SUM($C160:$G160)=0,0,VLOOKUP($A160,'2016_headways'!$A:$G,3,FALSE))</f>
        <v>30</v>
      </c>
      <c r="J160">
        <f>IF(SUM($C160:$G160)=0,0,VLOOKUP($A160,'2016_headways'!$A:$G,4,FALSE))</f>
        <v>30</v>
      </c>
      <c r="K160">
        <f>IF(SUM($C160:$G160)=0,0,VLOOKUP($A160,'2016_headways'!$A:$G,5,FALSE))</f>
        <v>30</v>
      </c>
      <c r="L160">
        <f>IF(SUM($C160:$G160)=0,0,VLOOKUP($A160,'2016_headways'!$A:$G,6,FALSE))</f>
        <v>90</v>
      </c>
      <c r="M160" s="19">
        <f t="shared" si="12"/>
        <v>0.84615384615384615</v>
      </c>
      <c r="N160" s="20">
        <f t="shared" si="13"/>
        <v>0</v>
      </c>
      <c r="O160" s="20">
        <f t="shared" si="14"/>
        <v>0</v>
      </c>
      <c r="P160" s="20">
        <f t="shared" si="15"/>
        <v>-0.25</v>
      </c>
      <c r="Q160" s="20">
        <f t="shared" si="16"/>
        <v>0.5</v>
      </c>
    </row>
    <row r="161" spans="1:17" x14ac:dyDescent="0.25">
      <c r="A161" t="s">
        <v>1129</v>
      </c>
      <c r="B161" s="8" t="s">
        <v>306</v>
      </c>
      <c r="C161" s="18">
        <f>VLOOKUP($B161,[2]all!$E$6:$AO$502,11,FALSE)</f>
        <v>60</v>
      </c>
      <c r="D161">
        <f>VLOOKUP($B161,[2]all!$E$6:$AO$502,15,FALSE)</f>
        <v>51</v>
      </c>
      <c r="E161">
        <f>VLOOKUP($B161,[2]all!$E$6:$AO$502,19,FALSE)</f>
        <v>90</v>
      </c>
      <c r="F161">
        <f>VLOOKUP($B161,[2]all!$E$6:$AO$502,23,FALSE)</f>
        <v>120</v>
      </c>
      <c r="G161">
        <f>VLOOKUP($B161,[2]all!$E$6:$AO$502,27,FALSE)</f>
        <v>120</v>
      </c>
      <c r="H161" s="18">
        <f>IF(SUM($C161:$G161)=0,0,VLOOKUP($A161,'2016_headways'!$A:$G,2,FALSE))</f>
        <v>80</v>
      </c>
      <c r="I161">
        <f>IF(SUM($C161:$G161)=0,0,VLOOKUP($A161,'2016_headways'!$A:$G,3,FALSE))</f>
        <v>60</v>
      </c>
      <c r="J161">
        <f>IF(SUM($C161:$G161)=0,0,VLOOKUP($A161,'2016_headways'!$A:$G,4,FALSE))</f>
        <v>60</v>
      </c>
      <c r="K161">
        <f>IF(SUM($C161:$G161)=0,0,VLOOKUP($A161,'2016_headways'!$A:$G,5,FALSE))</f>
        <v>60</v>
      </c>
      <c r="L161">
        <f>IF(SUM($C161:$G161)=0,0,VLOOKUP($A161,'2016_headways'!$A:$G,6,FALSE))</f>
        <v>0</v>
      </c>
      <c r="M161" s="19">
        <f t="shared" si="12"/>
        <v>0.33333333333333331</v>
      </c>
      <c r="N161" s="20">
        <f t="shared" si="13"/>
        <v>0.17647058823529413</v>
      </c>
      <c r="O161" s="20">
        <f t="shared" si="14"/>
        <v>-0.33333333333333331</v>
      </c>
      <c r="P161" s="20">
        <f t="shared" si="15"/>
        <v>-0.5</v>
      </c>
      <c r="Q161" s="20">
        <f t="shared" si="16"/>
        <v>-1</v>
      </c>
    </row>
    <row r="162" spans="1:17" x14ac:dyDescent="0.25">
      <c r="A162" t="s">
        <v>1130</v>
      </c>
      <c r="B162" s="8" t="s">
        <v>306</v>
      </c>
      <c r="C162" s="18">
        <f>VLOOKUP($B162,[2]all!$E$6:$AO$502,11,FALSE)</f>
        <v>60</v>
      </c>
      <c r="D162">
        <f>VLOOKUP($B162,[2]all!$E$6:$AO$502,15,FALSE)</f>
        <v>51</v>
      </c>
      <c r="E162">
        <f>VLOOKUP($B162,[2]all!$E$6:$AO$502,19,FALSE)</f>
        <v>90</v>
      </c>
      <c r="F162">
        <f>VLOOKUP($B162,[2]all!$E$6:$AO$502,23,FALSE)</f>
        <v>120</v>
      </c>
      <c r="G162">
        <f>VLOOKUP($B162,[2]all!$E$6:$AO$502,27,FALSE)</f>
        <v>120</v>
      </c>
      <c r="H162" s="18">
        <f>IF(SUM($C162:$G162)=0,0,VLOOKUP($A162,'2016_headways'!$A:$G,2,FALSE))</f>
        <v>80</v>
      </c>
      <c r="I162">
        <f>IF(SUM($C162:$G162)=0,0,VLOOKUP($A162,'2016_headways'!$A:$G,3,FALSE))</f>
        <v>60</v>
      </c>
      <c r="J162">
        <f>IF(SUM($C162:$G162)=0,0,VLOOKUP($A162,'2016_headways'!$A:$G,4,FALSE))</f>
        <v>60</v>
      </c>
      <c r="K162">
        <f>IF(SUM($C162:$G162)=0,0,VLOOKUP($A162,'2016_headways'!$A:$G,5,FALSE))</f>
        <v>60</v>
      </c>
      <c r="L162">
        <f>IF(SUM($C162:$G162)=0,0,VLOOKUP($A162,'2016_headways'!$A:$G,6,FALSE))</f>
        <v>0</v>
      </c>
      <c r="M162" s="19">
        <f t="shared" si="12"/>
        <v>0.33333333333333331</v>
      </c>
      <c r="N162" s="20">
        <f t="shared" si="13"/>
        <v>0.17647058823529413</v>
      </c>
      <c r="O162" s="20">
        <f t="shared" si="14"/>
        <v>-0.33333333333333331</v>
      </c>
      <c r="P162" s="20">
        <f t="shared" si="15"/>
        <v>-0.5</v>
      </c>
      <c r="Q162" s="20">
        <f t="shared" si="16"/>
        <v>-1</v>
      </c>
    </row>
    <row r="163" spans="1:17" x14ac:dyDescent="0.25">
      <c r="A163" t="s">
        <v>1131</v>
      </c>
      <c r="B163" s="8" t="s">
        <v>307</v>
      </c>
      <c r="C163" s="18">
        <f>VLOOKUP($B163,[2]all!$E$6:$AO$502,11,FALSE)</f>
        <v>23</v>
      </c>
      <c r="D163">
        <f>VLOOKUP($B163,[2]all!$E$6:$AO$502,15,FALSE)</f>
        <v>30</v>
      </c>
      <c r="E163">
        <f>VLOOKUP($B163,[2]all!$E$6:$AO$502,19,FALSE)</f>
        <v>30</v>
      </c>
      <c r="F163">
        <f>VLOOKUP($B163,[2]all!$E$6:$AO$502,23,FALSE)</f>
        <v>60</v>
      </c>
      <c r="G163">
        <f>VLOOKUP($B163,[2]all!$E$6:$AO$502,27,FALSE)</f>
        <v>60</v>
      </c>
      <c r="H163" s="18">
        <f>IF(SUM($C163:$G163)=0,0,VLOOKUP($A163,'2016_headways'!$A:$G,2,FALSE))</f>
        <v>30</v>
      </c>
      <c r="I163">
        <f>IF(SUM($C163:$G163)=0,0,VLOOKUP($A163,'2016_headways'!$A:$G,3,FALSE))</f>
        <v>30</v>
      </c>
      <c r="J163">
        <f>IF(SUM($C163:$G163)=0,0,VLOOKUP($A163,'2016_headways'!$A:$G,4,FALSE))</f>
        <v>30</v>
      </c>
      <c r="K163">
        <f>IF(SUM($C163:$G163)=0,0,VLOOKUP($A163,'2016_headways'!$A:$G,5,FALSE))</f>
        <v>60</v>
      </c>
      <c r="L163">
        <f>IF(SUM($C163:$G163)=0,0,VLOOKUP($A163,'2016_headways'!$A:$G,6,FALSE))</f>
        <v>90</v>
      </c>
      <c r="M163" s="19">
        <f t="shared" si="12"/>
        <v>0.30434782608695654</v>
      </c>
      <c r="N163" s="20">
        <f t="shared" si="13"/>
        <v>0</v>
      </c>
      <c r="O163" s="20">
        <f t="shared" si="14"/>
        <v>0</v>
      </c>
      <c r="P163" s="20">
        <f t="shared" si="15"/>
        <v>0</v>
      </c>
      <c r="Q163" s="20">
        <f t="shared" si="16"/>
        <v>0.5</v>
      </c>
    </row>
    <row r="164" spans="1:17" x14ac:dyDescent="0.25">
      <c r="A164" t="s">
        <v>1132</v>
      </c>
      <c r="B164" s="8" t="s">
        <v>307</v>
      </c>
      <c r="C164" s="18">
        <f>VLOOKUP($B164,[2]all!$E$6:$AO$502,11,FALSE)</f>
        <v>23</v>
      </c>
      <c r="D164">
        <f>VLOOKUP($B164,[2]all!$E$6:$AO$502,15,FALSE)</f>
        <v>30</v>
      </c>
      <c r="E164">
        <f>VLOOKUP($B164,[2]all!$E$6:$AO$502,19,FALSE)</f>
        <v>30</v>
      </c>
      <c r="F164">
        <f>VLOOKUP($B164,[2]all!$E$6:$AO$502,23,FALSE)</f>
        <v>60</v>
      </c>
      <c r="G164">
        <f>VLOOKUP($B164,[2]all!$E$6:$AO$502,27,FALSE)</f>
        <v>60</v>
      </c>
      <c r="H164" s="18">
        <f>IF(SUM($C164:$G164)=0,0,VLOOKUP($A164,'2016_headways'!$A:$G,2,FALSE))</f>
        <v>40</v>
      </c>
      <c r="I164">
        <f>IF(SUM($C164:$G164)=0,0,VLOOKUP($A164,'2016_headways'!$A:$G,3,FALSE))</f>
        <v>30</v>
      </c>
      <c r="J164">
        <f>IF(SUM($C164:$G164)=0,0,VLOOKUP($A164,'2016_headways'!$A:$G,4,FALSE))</f>
        <v>30</v>
      </c>
      <c r="K164">
        <f>IF(SUM($C164:$G164)=0,0,VLOOKUP($A164,'2016_headways'!$A:$G,5,FALSE))</f>
        <v>60</v>
      </c>
      <c r="L164">
        <f>IF(SUM($C164:$G164)=0,0,VLOOKUP($A164,'2016_headways'!$A:$G,6,FALSE))</f>
        <v>90</v>
      </c>
      <c r="M164" s="19">
        <f t="shared" si="12"/>
        <v>0.73913043478260865</v>
      </c>
      <c r="N164" s="20">
        <f t="shared" si="13"/>
        <v>0</v>
      </c>
      <c r="O164" s="20">
        <f t="shared" si="14"/>
        <v>0</v>
      </c>
      <c r="P164" s="20">
        <f t="shared" si="15"/>
        <v>0</v>
      </c>
      <c r="Q164" s="20">
        <f t="shared" si="16"/>
        <v>0.5</v>
      </c>
    </row>
    <row r="165" spans="1:17" x14ac:dyDescent="0.25">
      <c r="A165" t="s">
        <v>1133</v>
      </c>
      <c r="B165" s="8" t="s">
        <v>308</v>
      </c>
      <c r="C165" s="18">
        <f>VLOOKUP($B165,[2]all!$E$6:$AO$502,11,FALSE)</f>
        <v>23</v>
      </c>
      <c r="D165">
        <f>VLOOKUP($B165,[2]all!$E$6:$AO$502,15,FALSE)</f>
        <v>30</v>
      </c>
      <c r="E165">
        <f>VLOOKUP($B165,[2]all!$E$6:$AO$502,19,FALSE)</f>
        <v>30</v>
      </c>
      <c r="F165">
        <f>VLOOKUP($B165,[2]all!$E$6:$AO$502,23,FALSE)</f>
        <v>80</v>
      </c>
      <c r="G165">
        <f>VLOOKUP($B165,[2]all!$E$6:$AO$502,27,FALSE)</f>
        <v>60</v>
      </c>
      <c r="H165" s="18">
        <f>IF(SUM($C165:$G165)=0,0,VLOOKUP($A165,'2016_headways'!$A:$G,2,FALSE))</f>
        <v>26.6666666666666</v>
      </c>
      <c r="I165">
        <f>IF(SUM($C165:$G165)=0,0,VLOOKUP($A165,'2016_headways'!$A:$G,3,FALSE))</f>
        <v>30</v>
      </c>
      <c r="J165">
        <f>IF(SUM($C165:$G165)=0,0,VLOOKUP($A165,'2016_headways'!$A:$G,4,FALSE))</f>
        <v>30</v>
      </c>
      <c r="K165">
        <f>IF(SUM($C165:$G165)=0,0,VLOOKUP($A165,'2016_headways'!$A:$G,5,FALSE))</f>
        <v>60</v>
      </c>
      <c r="L165">
        <f>IF(SUM($C165:$G165)=0,0,VLOOKUP($A165,'2016_headways'!$A:$G,6,FALSE))</f>
        <v>180</v>
      </c>
      <c r="M165" s="19">
        <f t="shared" si="12"/>
        <v>0.15942028985506959</v>
      </c>
      <c r="N165" s="20">
        <f t="shared" si="13"/>
        <v>0</v>
      </c>
      <c r="O165" s="20">
        <f t="shared" si="14"/>
        <v>0</v>
      </c>
      <c r="P165" s="20">
        <f t="shared" si="15"/>
        <v>-0.25</v>
      </c>
      <c r="Q165" s="20">
        <f t="shared" si="16"/>
        <v>2</v>
      </c>
    </row>
    <row r="166" spans="1:17" x14ac:dyDescent="0.25">
      <c r="A166" t="s">
        <v>1134</v>
      </c>
      <c r="B166" s="8" t="s">
        <v>308</v>
      </c>
      <c r="C166" s="18">
        <f>VLOOKUP($B166,[2]all!$E$6:$AO$502,11,FALSE)</f>
        <v>23</v>
      </c>
      <c r="D166">
        <f>VLOOKUP($B166,[2]all!$E$6:$AO$502,15,FALSE)</f>
        <v>30</v>
      </c>
      <c r="E166">
        <f>VLOOKUP($B166,[2]all!$E$6:$AO$502,19,FALSE)</f>
        <v>30</v>
      </c>
      <c r="F166">
        <f>VLOOKUP($B166,[2]all!$E$6:$AO$502,23,FALSE)</f>
        <v>80</v>
      </c>
      <c r="G166">
        <f>VLOOKUP($B166,[2]all!$E$6:$AO$502,27,FALSE)</f>
        <v>60</v>
      </c>
      <c r="H166" s="18">
        <f>IF(SUM($C166:$G166)=0,0,VLOOKUP($A166,'2016_headways'!$A:$G,2,FALSE))</f>
        <v>40</v>
      </c>
      <c r="I166">
        <f>IF(SUM($C166:$G166)=0,0,VLOOKUP($A166,'2016_headways'!$A:$G,3,FALSE))</f>
        <v>30</v>
      </c>
      <c r="J166">
        <f>IF(SUM($C166:$G166)=0,0,VLOOKUP($A166,'2016_headways'!$A:$G,4,FALSE))</f>
        <v>30</v>
      </c>
      <c r="K166">
        <f>IF(SUM($C166:$G166)=0,0,VLOOKUP($A166,'2016_headways'!$A:$G,5,FALSE))</f>
        <v>40</v>
      </c>
      <c r="L166">
        <f>IF(SUM($C166:$G166)=0,0,VLOOKUP($A166,'2016_headways'!$A:$G,6,FALSE))</f>
        <v>90</v>
      </c>
      <c r="M166" s="19">
        <f t="shared" si="12"/>
        <v>0.73913043478260865</v>
      </c>
      <c r="N166" s="20">
        <f t="shared" si="13"/>
        <v>0</v>
      </c>
      <c r="O166" s="20">
        <f t="shared" si="14"/>
        <v>0</v>
      </c>
      <c r="P166" s="20">
        <f t="shared" si="15"/>
        <v>-0.5</v>
      </c>
      <c r="Q166" s="20">
        <f t="shared" si="16"/>
        <v>0.5</v>
      </c>
    </row>
    <row r="167" spans="1:17" x14ac:dyDescent="0.25">
      <c r="A167" t="s">
        <v>1135</v>
      </c>
      <c r="B167" s="8" t="s">
        <v>419</v>
      </c>
      <c r="C167" s="18">
        <f>VLOOKUP($B167,[2]all!$E$6:$AO$502,11,FALSE)</f>
        <v>60</v>
      </c>
      <c r="D167">
        <f>VLOOKUP($B167,[2]all!$E$6:$AO$502,15,FALSE)</f>
        <v>60</v>
      </c>
      <c r="E167">
        <f>VLOOKUP($B167,[2]all!$E$6:$AO$502,19,FALSE)</f>
        <v>60</v>
      </c>
      <c r="F167">
        <f>VLOOKUP($B167,[2]all!$E$6:$AO$502,23,FALSE)</f>
        <v>120</v>
      </c>
      <c r="G167">
        <f>VLOOKUP($B167,[2]all!$E$6:$AO$502,27,FALSE)</f>
        <v>0</v>
      </c>
      <c r="H167" s="18">
        <f>IF(SUM($C167:$G167)=0,0,VLOOKUP($A167,'2016_headways'!$A:$G,2,FALSE))</f>
        <v>80</v>
      </c>
      <c r="I167">
        <f>IF(SUM($C167:$G167)=0,0,VLOOKUP($A167,'2016_headways'!$A:$G,3,FALSE))</f>
        <v>60</v>
      </c>
      <c r="J167">
        <f>IF(SUM($C167:$G167)=0,0,VLOOKUP($A167,'2016_headways'!$A:$G,4,FALSE))</f>
        <v>60</v>
      </c>
      <c r="K167">
        <f>IF(SUM($C167:$G167)=0,0,VLOOKUP($A167,'2016_headways'!$A:$G,5,FALSE))</f>
        <v>60</v>
      </c>
      <c r="L167">
        <f>IF(SUM($C167:$G167)=0,0,VLOOKUP($A167,'2016_headways'!$A:$G,6,FALSE))</f>
        <v>0</v>
      </c>
      <c r="M167" s="19">
        <f t="shared" si="12"/>
        <v>0.33333333333333331</v>
      </c>
      <c r="N167" s="20">
        <f t="shared" si="13"/>
        <v>0</v>
      </c>
      <c r="O167" s="20">
        <f t="shared" si="14"/>
        <v>0</v>
      </c>
      <c r="P167" s="20">
        <f t="shared" si="15"/>
        <v>-0.5</v>
      </c>
      <c r="Q167" s="20">
        <f t="shared" si="16"/>
        <v>0</v>
      </c>
    </row>
    <row r="168" spans="1:17" x14ac:dyDescent="0.25">
      <c r="A168" t="s">
        <v>1136</v>
      </c>
      <c r="B168" s="8" t="s">
        <v>420</v>
      </c>
      <c r="C168" s="18">
        <f>VLOOKUP($B168,[2]all!$E$6:$AO$502,11,FALSE)</f>
        <v>60</v>
      </c>
      <c r="D168">
        <f>VLOOKUP($B168,[2]all!$E$6:$AO$502,15,FALSE)</f>
        <v>60</v>
      </c>
      <c r="E168">
        <f>VLOOKUP($B168,[2]all!$E$6:$AO$502,19,FALSE)</f>
        <v>60</v>
      </c>
      <c r="F168">
        <f>VLOOKUP($B168,[2]all!$E$6:$AO$502,23,FALSE)</f>
        <v>120</v>
      </c>
      <c r="G168">
        <f>VLOOKUP($B168,[2]all!$E$6:$AO$502,27,FALSE)</f>
        <v>0</v>
      </c>
      <c r="H168" s="18">
        <f>IF(SUM($C168:$G168)=0,0,VLOOKUP($A168,'2016_headways'!$A:$G,2,FALSE))</f>
        <v>120</v>
      </c>
      <c r="I168">
        <f>IF(SUM($C168:$G168)=0,0,VLOOKUP($A168,'2016_headways'!$A:$G,3,FALSE))</f>
        <v>60</v>
      </c>
      <c r="J168">
        <f>IF(SUM($C168:$G168)=0,0,VLOOKUP($A168,'2016_headways'!$A:$G,4,FALSE))</f>
        <v>60</v>
      </c>
      <c r="K168">
        <f>IF(SUM($C168:$G168)=0,0,VLOOKUP($A168,'2016_headways'!$A:$G,5,FALSE))</f>
        <v>60</v>
      </c>
      <c r="L168">
        <f>IF(SUM($C168:$G168)=0,0,VLOOKUP($A168,'2016_headways'!$A:$G,6,FALSE))</f>
        <v>0</v>
      </c>
      <c r="M168" s="19">
        <f t="shared" si="12"/>
        <v>1</v>
      </c>
      <c r="N168" s="20">
        <f t="shared" si="13"/>
        <v>0</v>
      </c>
      <c r="O168" s="20">
        <f t="shared" si="14"/>
        <v>0</v>
      </c>
      <c r="P168" s="20">
        <f t="shared" si="15"/>
        <v>-0.5</v>
      </c>
      <c r="Q168" s="20">
        <f t="shared" si="16"/>
        <v>0</v>
      </c>
    </row>
    <row r="169" spans="1:17" x14ac:dyDescent="0.25">
      <c r="A169" t="s">
        <v>1137</v>
      </c>
      <c r="B169" s="8" t="s">
        <v>309</v>
      </c>
      <c r="C169" s="18">
        <f>VLOOKUP($B169,[2]all!$E$6:$AO$502,11,FALSE)</f>
        <v>20</v>
      </c>
      <c r="D169">
        <f>VLOOKUP($B169,[2]all!$E$6:$AO$502,15,FALSE)</f>
        <v>30</v>
      </c>
      <c r="E169">
        <f>VLOOKUP($B169,[2]all!$E$6:$AO$502,19,FALSE)</f>
        <v>30</v>
      </c>
      <c r="F169">
        <f>VLOOKUP($B169,[2]all!$E$6:$AO$502,23,FALSE)</f>
        <v>60</v>
      </c>
      <c r="G169">
        <f>VLOOKUP($B169,[2]all!$E$6:$AO$502,27,FALSE)</f>
        <v>60</v>
      </c>
      <c r="H169" s="18">
        <f>IF(SUM($C169:$G169)=0,0,VLOOKUP($A169,'2016_headways'!$A:$G,2,FALSE))</f>
        <v>26.6666666666666</v>
      </c>
      <c r="I169">
        <f>IF(SUM($C169:$G169)=0,0,VLOOKUP($A169,'2016_headways'!$A:$G,3,FALSE))</f>
        <v>30</v>
      </c>
      <c r="J169">
        <f>IF(SUM($C169:$G169)=0,0,VLOOKUP($A169,'2016_headways'!$A:$G,4,FALSE))</f>
        <v>30</v>
      </c>
      <c r="K169">
        <f>IF(SUM($C169:$G169)=0,0,VLOOKUP($A169,'2016_headways'!$A:$G,5,FALSE))</f>
        <v>40</v>
      </c>
      <c r="L169">
        <f>IF(SUM($C169:$G169)=0,0,VLOOKUP($A169,'2016_headways'!$A:$G,6,FALSE))</f>
        <v>180</v>
      </c>
      <c r="M169" s="19">
        <f t="shared" si="12"/>
        <v>0.33333333333333004</v>
      </c>
      <c r="N169" s="20">
        <f t="shared" si="13"/>
        <v>0</v>
      </c>
      <c r="O169" s="20">
        <f t="shared" si="14"/>
        <v>0</v>
      </c>
      <c r="P169" s="20">
        <f t="shared" si="15"/>
        <v>-0.33333333333333331</v>
      </c>
      <c r="Q169" s="20">
        <f t="shared" si="16"/>
        <v>2</v>
      </c>
    </row>
    <row r="170" spans="1:17" x14ac:dyDescent="0.25">
      <c r="A170" t="s">
        <v>1138</v>
      </c>
      <c r="B170" s="8" t="s">
        <v>309</v>
      </c>
      <c r="C170" s="18">
        <f>VLOOKUP($B170,[2]all!$E$6:$AO$502,11,FALSE)</f>
        <v>20</v>
      </c>
      <c r="D170">
        <f>VLOOKUP($B170,[2]all!$E$6:$AO$502,15,FALSE)</f>
        <v>30</v>
      </c>
      <c r="E170">
        <f>VLOOKUP($B170,[2]all!$E$6:$AO$502,19,FALSE)</f>
        <v>30</v>
      </c>
      <c r="F170">
        <f>VLOOKUP($B170,[2]all!$E$6:$AO$502,23,FALSE)</f>
        <v>60</v>
      </c>
      <c r="G170">
        <f>VLOOKUP($B170,[2]all!$E$6:$AO$502,27,FALSE)</f>
        <v>60</v>
      </c>
      <c r="H170" s="18">
        <f>IF(SUM($C170:$G170)=0,0,VLOOKUP($A170,'2016_headways'!$A:$G,2,FALSE))</f>
        <v>34.285714285714199</v>
      </c>
      <c r="I170">
        <f>IF(SUM($C170:$G170)=0,0,VLOOKUP($A170,'2016_headways'!$A:$G,3,FALSE))</f>
        <v>27.692307692307601</v>
      </c>
      <c r="J170">
        <f>IF(SUM($C170:$G170)=0,0,VLOOKUP($A170,'2016_headways'!$A:$G,4,FALSE))</f>
        <v>25.714285714285701</v>
      </c>
      <c r="K170">
        <f>IF(SUM($C170:$G170)=0,0,VLOOKUP($A170,'2016_headways'!$A:$G,5,FALSE))</f>
        <v>40</v>
      </c>
      <c r="L170">
        <f>IF(SUM($C170:$G170)=0,0,VLOOKUP($A170,'2016_headways'!$A:$G,6,FALSE))</f>
        <v>90</v>
      </c>
      <c r="M170" s="19">
        <f t="shared" si="12"/>
        <v>0.71428571428570997</v>
      </c>
      <c r="N170" s="20">
        <f t="shared" si="13"/>
        <v>-7.6923076923079967E-2</v>
      </c>
      <c r="O170" s="20">
        <f t="shared" si="14"/>
        <v>-0.14285714285714329</v>
      </c>
      <c r="P170" s="20">
        <f t="shared" si="15"/>
        <v>-0.33333333333333331</v>
      </c>
      <c r="Q170" s="20">
        <f t="shared" si="16"/>
        <v>0.5</v>
      </c>
    </row>
    <row r="171" spans="1:17" x14ac:dyDescent="0.25">
      <c r="A171" t="s">
        <v>1139</v>
      </c>
      <c r="B171" s="8" t="s">
        <v>310</v>
      </c>
      <c r="C171" s="18">
        <f>VLOOKUP($B171,[2]all!$E$6:$AO$502,11,FALSE)</f>
        <v>60</v>
      </c>
      <c r="D171">
        <f>VLOOKUP($B171,[2]all!$E$6:$AO$502,15,FALSE)</f>
        <v>60</v>
      </c>
      <c r="E171">
        <f>VLOOKUP($B171,[2]all!$E$6:$AO$502,19,FALSE)</f>
        <v>60</v>
      </c>
      <c r="F171">
        <f>VLOOKUP($B171,[2]all!$E$6:$AO$502,23,FALSE)</f>
        <v>120</v>
      </c>
      <c r="G171">
        <f>VLOOKUP($B171,[2]all!$E$6:$AO$502,27,FALSE)</f>
        <v>0</v>
      </c>
      <c r="H171" s="18">
        <f>IF(SUM($C171:$G171)=0,0,VLOOKUP($A171,'2016_headways'!$A:$G,2,FALSE))</f>
        <v>80</v>
      </c>
      <c r="I171">
        <f>IF(SUM($C171:$G171)=0,0,VLOOKUP($A171,'2016_headways'!$A:$G,3,FALSE))</f>
        <v>60</v>
      </c>
      <c r="J171">
        <f>IF(SUM($C171:$G171)=0,0,VLOOKUP($A171,'2016_headways'!$A:$G,4,FALSE))</f>
        <v>60</v>
      </c>
      <c r="K171">
        <f>IF(SUM($C171:$G171)=0,0,VLOOKUP($A171,'2016_headways'!$A:$G,5,FALSE))</f>
        <v>60</v>
      </c>
      <c r="L171">
        <f>IF(SUM($C171:$G171)=0,0,VLOOKUP($A171,'2016_headways'!$A:$G,6,FALSE))</f>
        <v>0</v>
      </c>
      <c r="M171" s="19">
        <f t="shared" si="12"/>
        <v>0.33333333333333331</v>
      </c>
      <c r="N171" s="20">
        <f t="shared" si="13"/>
        <v>0</v>
      </c>
      <c r="O171" s="20">
        <f t="shared" si="14"/>
        <v>0</v>
      </c>
      <c r="P171" s="20">
        <f t="shared" si="15"/>
        <v>-0.5</v>
      </c>
      <c r="Q171" s="20">
        <f t="shared" si="16"/>
        <v>0</v>
      </c>
    </row>
    <row r="172" spans="1:17" x14ac:dyDescent="0.25">
      <c r="A172" t="s">
        <v>1140</v>
      </c>
      <c r="B172" s="8" t="s">
        <v>310</v>
      </c>
      <c r="C172" s="18">
        <f>VLOOKUP($B172,[2]all!$E$6:$AO$502,11,FALSE)</f>
        <v>60</v>
      </c>
      <c r="D172">
        <f>VLOOKUP($B172,[2]all!$E$6:$AO$502,15,FALSE)</f>
        <v>60</v>
      </c>
      <c r="E172">
        <f>VLOOKUP($B172,[2]all!$E$6:$AO$502,19,FALSE)</f>
        <v>60</v>
      </c>
      <c r="F172">
        <f>VLOOKUP($B172,[2]all!$E$6:$AO$502,23,FALSE)</f>
        <v>120</v>
      </c>
      <c r="G172">
        <f>VLOOKUP($B172,[2]all!$E$6:$AO$502,27,FALSE)</f>
        <v>0</v>
      </c>
      <c r="H172" s="18">
        <f>IF(SUM($C172:$G172)=0,0,VLOOKUP($A172,'2016_headways'!$A:$G,2,FALSE))</f>
        <v>80</v>
      </c>
      <c r="I172">
        <f>IF(SUM($C172:$G172)=0,0,VLOOKUP($A172,'2016_headways'!$A:$G,3,FALSE))</f>
        <v>60</v>
      </c>
      <c r="J172">
        <f>IF(SUM($C172:$G172)=0,0,VLOOKUP($A172,'2016_headways'!$A:$G,4,FALSE))</f>
        <v>60</v>
      </c>
      <c r="K172">
        <f>IF(SUM($C172:$G172)=0,0,VLOOKUP($A172,'2016_headways'!$A:$G,5,FALSE))</f>
        <v>60</v>
      </c>
      <c r="L172">
        <f>IF(SUM($C172:$G172)=0,0,VLOOKUP($A172,'2016_headways'!$A:$G,6,FALSE))</f>
        <v>180</v>
      </c>
      <c r="M172" s="19">
        <f t="shared" si="12"/>
        <v>0.33333333333333331</v>
      </c>
      <c r="N172" s="20">
        <f t="shared" si="13"/>
        <v>0</v>
      </c>
      <c r="O172" s="20">
        <f t="shared" si="14"/>
        <v>0</v>
      </c>
      <c r="P172" s="20">
        <f t="shared" si="15"/>
        <v>-0.5</v>
      </c>
      <c r="Q172" s="20">
        <f t="shared" si="16"/>
        <v>0</v>
      </c>
    </row>
    <row r="173" spans="1:17" x14ac:dyDescent="0.25">
      <c r="A173" t="s">
        <v>1141</v>
      </c>
      <c r="B173" s="8" t="s">
        <v>311</v>
      </c>
      <c r="C173" s="18">
        <f>VLOOKUP($B173,[2]all!$E$6:$AO$502,11,FALSE)</f>
        <v>60</v>
      </c>
      <c r="D173">
        <f>VLOOKUP($B173,[2]all!$E$6:$AO$502,15,FALSE)</f>
        <v>60</v>
      </c>
      <c r="E173">
        <f>VLOOKUP($B173,[2]all!$E$6:$AO$502,19,FALSE)</f>
        <v>60</v>
      </c>
      <c r="F173">
        <f>VLOOKUP($B173,[2]all!$E$6:$AO$502,23,FALSE)</f>
        <v>120</v>
      </c>
      <c r="G173">
        <f>VLOOKUP($B173,[2]all!$E$6:$AO$502,27,FALSE)</f>
        <v>180</v>
      </c>
      <c r="H173" s="18">
        <f>IF(SUM($C173:$G173)=0,0,VLOOKUP($A173,'2016_headways'!$A:$G,2,FALSE))</f>
        <v>80</v>
      </c>
      <c r="I173">
        <f>IF(SUM($C173:$G173)=0,0,VLOOKUP($A173,'2016_headways'!$A:$G,3,FALSE))</f>
        <v>60</v>
      </c>
      <c r="J173">
        <f>IF(SUM($C173:$G173)=0,0,VLOOKUP($A173,'2016_headways'!$A:$G,4,FALSE))</f>
        <v>60</v>
      </c>
      <c r="K173">
        <f>IF(SUM($C173:$G173)=0,0,VLOOKUP($A173,'2016_headways'!$A:$G,5,FALSE))</f>
        <v>60</v>
      </c>
      <c r="L173">
        <f>IF(SUM($C173:$G173)=0,0,VLOOKUP($A173,'2016_headways'!$A:$G,6,FALSE))</f>
        <v>0</v>
      </c>
      <c r="M173" s="19">
        <f t="shared" si="12"/>
        <v>0.33333333333333331</v>
      </c>
      <c r="N173" s="20">
        <f t="shared" si="13"/>
        <v>0</v>
      </c>
      <c r="O173" s="20">
        <f t="shared" si="14"/>
        <v>0</v>
      </c>
      <c r="P173" s="20">
        <f t="shared" si="15"/>
        <v>-0.5</v>
      </c>
      <c r="Q173" s="20">
        <f t="shared" si="16"/>
        <v>-1</v>
      </c>
    </row>
    <row r="174" spans="1:17" x14ac:dyDescent="0.25">
      <c r="A174" t="s">
        <v>1142</v>
      </c>
      <c r="B174" s="8" t="s">
        <v>421</v>
      </c>
      <c r="C174" s="18">
        <f>VLOOKUP($B174,[2]all!$E$6:$AO$502,11,FALSE)</f>
        <v>60</v>
      </c>
      <c r="D174">
        <f>VLOOKUP($B174,[2]all!$E$6:$AO$502,15,FALSE)</f>
        <v>0</v>
      </c>
      <c r="E174">
        <f>VLOOKUP($B174,[2]all!$E$6:$AO$502,19,FALSE)</f>
        <v>0</v>
      </c>
      <c r="F174">
        <f>VLOOKUP($B174,[2]all!$E$6:$AO$502,23,FALSE)</f>
        <v>0</v>
      </c>
      <c r="G174">
        <f>VLOOKUP($B174,[2]all!$E$6:$AO$502,27,FALSE)</f>
        <v>0</v>
      </c>
      <c r="H174" s="18">
        <f>IF(SUM($C174:$G174)=0,0,VLOOKUP($A174,'2016_headways'!$A:$G,2,FALSE))</f>
        <v>80</v>
      </c>
      <c r="I174">
        <f>IF(SUM($C174:$G174)=0,0,VLOOKUP($A174,'2016_headways'!$A:$G,3,FALSE))</f>
        <v>0</v>
      </c>
      <c r="J174">
        <f>IF(SUM($C174:$G174)=0,0,VLOOKUP($A174,'2016_headways'!$A:$G,4,FALSE))</f>
        <v>0</v>
      </c>
      <c r="K174">
        <f>IF(SUM($C174:$G174)=0,0,VLOOKUP($A174,'2016_headways'!$A:$G,5,FALSE))</f>
        <v>0</v>
      </c>
      <c r="L174">
        <f>IF(SUM($C174:$G174)=0,0,VLOOKUP($A174,'2016_headways'!$A:$G,6,FALSE))</f>
        <v>0</v>
      </c>
      <c r="M174" s="19">
        <f t="shared" si="12"/>
        <v>0.33333333333333331</v>
      </c>
      <c r="N174" s="20">
        <f t="shared" si="13"/>
        <v>0</v>
      </c>
      <c r="O174" s="20">
        <f t="shared" si="14"/>
        <v>0</v>
      </c>
      <c r="P174" s="20">
        <f t="shared" si="15"/>
        <v>0</v>
      </c>
      <c r="Q174" s="20">
        <f t="shared" si="16"/>
        <v>0</v>
      </c>
    </row>
    <row r="175" spans="1:17" x14ac:dyDescent="0.25">
      <c r="A175" t="s">
        <v>1143</v>
      </c>
      <c r="B175" s="8" t="s">
        <v>422</v>
      </c>
      <c r="C175" s="18">
        <f>VLOOKUP($B175,[2]all!$E$6:$AO$502,11,FALSE)</f>
        <v>0</v>
      </c>
      <c r="D175">
        <f>VLOOKUP($B175,[2]all!$E$6:$AO$502,15,FALSE)</f>
        <v>0</v>
      </c>
      <c r="E175">
        <f>VLOOKUP($B175,[2]all!$E$6:$AO$502,19,FALSE)</f>
        <v>60</v>
      </c>
      <c r="F175">
        <f>VLOOKUP($B175,[2]all!$E$6:$AO$502,23,FALSE)</f>
        <v>0</v>
      </c>
      <c r="G175">
        <f>VLOOKUP($B175,[2]all!$E$6:$AO$502,27,FALSE)</f>
        <v>0</v>
      </c>
      <c r="H175" s="18">
        <f>IF(SUM($C175:$G175)=0,0,VLOOKUP($A175,'2016_headways'!$A:$G,2,FALSE))</f>
        <v>0</v>
      </c>
      <c r="I175">
        <f>IF(SUM($C175:$G175)=0,0,VLOOKUP($A175,'2016_headways'!$A:$G,3,FALSE))</f>
        <v>0</v>
      </c>
      <c r="J175">
        <f>IF(SUM($C175:$G175)=0,0,VLOOKUP($A175,'2016_headways'!$A:$G,4,FALSE))</f>
        <v>60</v>
      </c>
      <c r="K175">
        <f>IF(SUM($C175:$G175)=0,0,VLOOKUP($A175,'2016_headways'!$A:$G,5,FALSE))</f>
        <v>0</v>
      </c>
      <c r="L175">
        <f>IF(SUM($C175:$G175)=0,0,VLOOKUP($A175,'2016_headways'!$A:$G,6,FALSE))</f>
        <v>0</v>
      </c>
      <c r="M175" s="19">
        <f t="shared" si="12"/>
        <v>0</v>
      </c>
      <c r="N175" s="20">
        <f t="shared" si="13"/>
        <v>0</v>
      </c>
      <c r="O175" s="20">
        <f t="shared" si="14"/>
        <v>0</v>
      </c>
      <c r="P175" s="20">
        <f t="shared" si="15"/>
        <v>0</v>
      </c>
      <c r="Q175" s="20">
        <f t="shared" si="16"/>
        <v>0</v>
      </c>
    </row>
    <row r="176" spans="1:17" x14ac:dyDescent="0.25">
      <c r="A176" t="s">
        <v>1144</v>
      </c>
      <c r="B176" s="8" t="s">
        <v>445</v>
      </c>
      <c r="C176" s="18">
        <f>VLOOKUP($B176,[2]all!$E$6:$AO$502,11,FALSE)</f>
        <v>60</v>
      </c>
      <c r="D176">
        <f>VLOOKUP($B176,[2]all!$E$6:$AO$502,15,FALSE)</f>
        <v>60</v>
      </c>
      <c r="E176">
        <f>VLOOKUP($B176,[2]all!$E$6:$AO$502,19,FALSE)</f>
        <v>90</v>
      </c>
      <c r="F176">
        <f>VLOOKUP($B176,[2]all!$E$6:$AO$502,23,FALSE)</f>
        <v>60</v>
      </c>
      <c r="G176">
        <f>VLOOKUP($B176,[2]all!$E$6:$AO$502,27,FALSE)</f>
        <v>180</v>
      </c>
      <c r="H176" s="18">
        <f>IF(SUM($C176:$G176)=0,0,VLOOKUP($A176,'2016_headways'!$A:$G,2,FALSE))</f>
        <v>48</v>
      </c>
      <c r="I176">
        <f>IF(SUM($C176:$G176)=0,0,VLOOKUP($A176,'2016_headways'!$A:$G,3,FALSE))</f>
        <v>60</v>
      </c>
      <c r="J176">
        <f>IF(SUM($C176:$G176)=0,0,VLOOKUP($A176,'2016_headways'!$A:$G,4,FALSE))</f>
        <v>60</v>
      </c>
      <c r="K176">
        <f>IF(SUM($C176:$G176)=0,0,VLOOKUP($A176,'2016_headways'!$A:$G,5,FALSE))</f>
        <v>60</v>
      </c>
      <c r="L176">
        <f>IF(SUM($C176:$G176)=0,0,VLOOKUP($A176,'2016_headways'!$A:$G,6,FALSE))</f>
        <v>90</v>
      </c>
      <c r="M176" s="19">
        <f t="shared" si="12"/>
        <v>-0.2</v>
      </c>
      <c r="N176" s="20">
        <f t="shared" si="13"/>
        <v>0</v>
      </c>
      <c r="O176" s="20">
        <f t="shared" si="14"/>
        <v>-0.33333333333333331</v>
      </c>
      <c r="P176" s="20">
        <f t="shared" si="15"/>
        <v>0</v>
      </c>
      <c r="Q176" s="20">
        <f t="shared" si="16"/>
        <v>-0.5</v>
      </c>
    </row>
    <row r="177" spans="1:17" x14ac:dyDescent="0.25">
      <c r="A177" t="s">
        <v>1145</v>
      </c>
      <c r="B177" s="8" t="s">
        <v>446</v>
      </c>
      <c r="C177" s="18">
        <f>VLOOKUP($B177,[2]all!$E$6:$AO$502,11,FALSE)</f>
        <v>60</v>
      </c>
      <c r="D177">
        <f>VLOOKUP($B177,[2]all!$E$6:$AO$502,15,FALSE)</f>
        <v>60</v>
      </c>
      <c r="E177">
        <f>VLOOKUP($B177,[2]all!$E$6:$AO$502,19,FALSE)</f>
        <v>90</v>
      </c>
      <c r="F177">
        <f>VLOOKUP($B177,[2]all!$E$6:$AO$502,23,FALSE)</f>
        <v>60</v>
      </c>
      <c r="G177">
        <f>VLOOKUP($B177,[2]all!$E$6:$AO$502,27,FALSE)</f>
        <v>180</v>
      </c>
      <c r="H177" s="18">
        <f>IF(SUM($C177:$G177)=0,0,VLOOKUP($A177,'2016_headways'!$A:$G,2,FALSE))</f>
        <v>60</v>
      </c>
      <c r="I177">
        <f>IF(SUM($C177:$G177)=0,0,VLOOKUP($A177,'2016_headways'!$A:$G,3,FALSE))</f>
        <v>60</v>
      </c>
      <c r="J177">
        <f>IF(SUM($C177:$G177)=0,0,VLOOKUP($A177,'2016_headways'!$A:$G,4,FALSE))</f>
        <v>60</v>
      </c>
      <c r="K177">
        <f>IF(SUM($C177:$G177)=0,0,VLOOKUP($A177,'2016_headways'!$A:$G,5,FALSE))</f>
        <v>60</v>
      </c>
      <c r="L177">
        <f>IF(SUM($C177:$G177)=0,0,VLOOKUP($A177,'2016_headways'!$A:$G,6,FALSE))</f>
        <v>90</v>
      </c>
      <c r="M177" s="19">
        <f t="shared" si="12"/>
        <v>0</v>
      </c>
      <c r="N177" s="20">
        <f t="shared" si="13"/>
        <v>0</v>
      </c>
      <c r="O177" s="20">
        <f t="shared" si="14"/>
        <v>-0.33333333333333331</v>
      </c>
      <c r="P177" s="20">
        <f t="shared" si="15"/>
        <v>0</v>
      </c>
      <c r="Q177" s="20">
        <f t="shared" si="16"/>
        <v>-0.5</v>
      </c>
    </row>
    <row r="178" spans="1:17" x14ac:dyDescent="0.25">
      <c r="A178" t="s">
        <v>1146</v>
      </c>
      <c r="B178" s="8" t="s">
        <v>312</v>
      </c>
      <c r="C178" s="18">
        <f>VLOOKUP($B178,[2]all!$E$6:$AO$502,11,FALSE)</f>
        <v>11</v>
      </c>
      <c r="D178">
        <f>VLOOKUP($B178,[2]all!$E$6:$AO$502,15,FALSE)</f>
        <v>15</v>
      </c>
      <c r="E178">
        <f>VLOOKUP($B178,[2]all!$E$6:$AO$502,19,FALSE)</f>
        <v>16</v>
      </c>
      <c r="F178">
        <f>VLOOKUP($B178,[2]all!$E$6:$AO$502,23,FALSE)</f>
        <v>30</v>
      </c>
      <c r="G178">
        <f>VLOOKUP($B178,[2]all!$E$6:$AO$502,27,FALSE)</f>
        <v>30</v>
      </c>
      <c r="H178" s="18">
        <f>IF(SUM($C178:$G178)=0,0,VLOOKUP($A178,'2016_headways'!$A:$G,2,FALSE))</f>
        <v>14.117647058823501</v>
      </c>
      <c r="I178">
        <f>IF(SUM($C178:$G178)=0,0,VLOOKUP($A178,'2016_headways'!$A:$G,3,FALSE))</f>
        <v>15</v>
      </c>
      <c r="J178">
        <f>IF(SUM($C178:$G178)=0,0,VLOOKUP($A178,'2016_headways'!$A:$G,4,FALSE))</f>
        <v>16.363636363636299</v>
      </c>
      <c r="K178">
        <f>IF(SUM($C178:$G178)=0,0,VLOOKUP($A178,'2016_headways'!$A:$G,5,FALSE))</f>
        <v>30</v>
      </c>
      <c r="L178">
        <f>IF(SUM($C178:$G178)=0,0,VLOOKUP($A178,'2016_headways'!$A:$G,6,FALSE))</f>
        <v>45</v>
      </c>
      <c r="M178" s="19">
        <f t="shared" si="12"/>
        <v>0.28342245989304549</v>
      </c>
      <c r="N178" s="20">
        <f t="shared" si="13"/>
        <v>0</v>
      </c>
      <c r="O178" s="20">
        <f t="shared" si="14"/>
        <v>2.272727272726871E-2</v>
      </c>
      <c r="P178" s="20">
        <f t="shared" si="15"/>
        <v>0</v>
      </c>
      <c r="Q178" s="20">
        <f t="shared" si="16"/>
        <v>0.5</v>
      </c>
    </row>
    <row r="179" spans="1:17" x14ac:dyDescent="0.25">
      <c r="A179" t="s">
        <v>1147</v>
      </c>
      <c r="B179" s="8" t="s">
        <v>312</v>
      </c>
      <c r="C179" s="18">
        <f>VLOOKUP($B179,[2]all!$E$6:$AO$502,11,FALSE)</f>
        <v>11</v>
      </c>
      <c r="D179">
        <f>VLOOKUP($B179,[2]all!$E$6:$AO$502,15,FALSE)</f>
        <v>15</v>
      </c>
      <c r="E179">
        <f>VLOOKUP($B179,[2]all!$E$6:$AO$502,19,FALSE)</f>
        <v>16</v>
      </c>
      <c r="F179">
        <f>VLOOKUP($B179,[2]all!$E$6:$AO$502,23,FALSE)</f>
        <v>30</v>
      </c>
      <c r="G179">
        <f>VLOOKUP($B179,[2]all!$E$6:$AO$502,27,FALSE)</f>
        <v>30</v>
      </c>
      <c r="H179" s="18">
        <f>IF(SUM($C179:$G179)=0,0,VLOOKUP($A179,'2016_headways'!$A:$G,2,FALSE))</f>
        <v>18.4615384615384</v>
      </c>
      <c r="I179">
        <f>IF(SUM($C179:$G179)=0,0,VLOOKUP($A179,'2016_headways'!$A:$G,3,FALSE))</f>
        <v>14.4</v>
      </c>
      <c r="J179">
        <f>IF(SUM($C179:$G179)=0,0,VLOOKUP($A179,'2016_headways'!$A:$G,4,FALSE))</f>
        <v>13.846153846153801</v>
      </c>
      <c r="K179">
        <f>IF(SUM($C179:$G179)=0,0,VLOOKUP($A179,'2016_headways'!$A:$G,5,FALSE))</f>
        <v>24</v>
      </c>
      <c r="L179">
        <f>IF(SUM($C179:$G179)=0,0,VLOOKUP($A179,'2016_headways'!$A:$G,6,FALSE))</f>
        <v>45</v>
      </c>
      <c r="M179" s="19">
        <f t="shared" si="12"/>
        <v>0.67832167832167267</v>
      </c>
      <c r="N179" s="20">
        <f t="shared" si="13"/>
        <v>-3.9999999999999973E-2</v>
      </c>
      <c r="O179" s="20">
        <f t="shared" si="14"/>
        <v>-0.13461538461538747</v>
      </c>
      <c r="P179" s="20">
        <f t="shared" si="15"/>
        <v>-0.2</v>
      </c>
      <c r="Q179" s="20">
        <f t="shared" si="16"/>
        <v>0.5</v>
      </c>
    </row>
    <row r="180" spans="1:17" x14ac:dyDescent="0.25">
      <c r="A180" t="s">
        <v>1148</v>
      </c>
      <c r="B180" s="8" t="s">
        <v>313</v>
      </c>
      <c r="C180" s="18">
        <f>VLOOKUP($B180,[2]all!$E$6:$AO$502,11,FALSE)</f>
        <v>23</v>
      </c>
      <c r="D180">
        <f>VLOOKUP($B180,[2]all!$E$6:$AO$502,15,FALSE)</f>
        <v>30</v>
      </c>
      <c r="E180">
        <f>VLOOKUP($B180,[2]all!$E$6:$AO$502,19,FALSE)</f>
        <v>30</v>
      </c>
      <c r="F180">
        <f>VLOOKUP($B180,[2]all!$E$6:$AO$502,23,FALSE)</f>
        <v>30</v>
      </c>
      <c r="G180">
        <f>VLOOKUP($B180,[2]all!$E$6:$AO$502,27,FALSE)</f>
        <v>60</v>
      </c>
      <c r="H180" s="18">
        <f>IF(SUM($C180:$G180)=0,0,VLOOKUP($A180,'2016_headways'!$A:$G,2,FALSE))</f>
        <v>30</v>
      </c>
      <c r="I180">
        <f>IF(SUM($C180:$G180)=0,0,VLOOKUP($A180,'2016_headways'!$A:$G,3,FALSE))</f>
        <v>30</v>
      </c>
      <c r="J180">
        <f>IF(SUM($C180:$G180)=0,0,VLOOKUP($A180,'2016_headways'!$A:$G,4,FALSE))</f>
        <v>30</v>
      </c>
      <c r="K180">
        <f>IF(SUM($C180:$G180)=0,0,VLOOKUP($A180,'2016_headways'!$A:$G,5,FALSE))</f>
        <v>30</v>
      </c>
      <c r="L180">
        <f>IF(SUM($C180:$G180)=0,0,VLOOKUP($A180,'2016_headways'!$A:$G,6,FALSE))</f>
        <v>45</v>
      </c>
      <c r="M180" s="19">
        <f t="shared" si="12"/>
        <v>0.30434782608695654</v>
      </c>
      <c r="N180" s="20">
        <f t="shared" si="13"/>
        <v>0</v>
      </c>
      <c r="O180" s="20">
        <f t="shared" si="14"/>
        <v>0</v>
      </c>
      <c r="P180" s="20">
        <f t="shared" si="15"/>
        <v>0</v>
      </c>
      <c r="Q180" s="20">
        <f t="shared" si="16"/>
        <v>-0.25</v>
      </c>
    </row>
    <row r="181" spans="1:17" x14ac:dyDescent="0.25">
      <c r="A181" t="s">
        <v>1149</v>
      </c>
      <c r="B181" s="8" t="s">
        <v>313</v>
      </c>
      <c r="C181" s="18">
        <f>VLOOKUP($B181,[2]all!$E$6:$AO$502,11,FALSE)</f>
        <v>23</v>
      </c>
      <c r="D181">
        <f>VLOOKUP($B181,[2]all!$E$6:$AO$502,15,FALSE)</f>
        <v>30</v>
      </c>
      <c r="E181">
        <f>VLOOKUP($B181,[2]all!$E$6:$AO$502,19,FALSE)</f>
        <v>30</v>
      </c>
      <c r="F181">
        <f>VLOOKUP($B181,[2]all!$E$6:$AO$502,23,FALSE)</f>
        <v>30</v>
      </c>
      <c r="G181">
        <f>VLOOKUP($B181,[2]all!$E$6:$AO$502,27,FALSE)</f>
        <v>60</v>
      </c>
      <c r="H181" s="18">
        <f>IF(SUM($C181:$G181)=0,0,VLOOKUP($A181,'2016_headways'!$A:$G,2,FALSE))</f>
        <v>40</v>
      </c>
      <c r="I181">
        <f>IF(SUM($C181:$G181)=0,0,VLOOKUP($A181,'2016_headways'!$A:$G,3,FALSE))</f>
        <v>30</v>
      </c>
      <c r="J181">
        <f>IF(SUM($C181:$G181)=0,0,VLOOKUP($A181,'2016_headways'!$A:$G,4,FALSE))</f>
        <v>30</v>
      </c>
      <c r="K181">
        <f>IF(SUM($C181:$G181)=0,0,VLOOKUP($A181,'2016_headways'!$A:$G,5,FALSE))</f>
        <v>30</v>
      </c>
      <c r="L181">
        <f>IF(SUM($C181:$G181)=0,0,VLOOKUP($A181,'2016_headways'!$A:$G,6,FALSE))</f>
        <v>45</v>
      </c>
      <c r="M181" s="19">
        <f t="shared" si="12"/>
        <v>0.73913043478260865</v>
      </c>
      <c r="N181" s="20">
        <f t="shared" si="13"/>
        <v>0</v>
      </c>
      <c r="O181" s="20">
        <f t="shared" si="14"/>
        <v>0</v>
      </c>
      <c r="P181" s="20">
        <f t="shared" si="15"/>
        <v>0</v>
      </c>
      <c r="Q181" s="20">
        <f t="shared" si="16"/>
        <v>-0.25</v>
      </c>
    </row>
    <row r="182" spans="1:17" x14ac:dyDescent="0.25">
      <c r="A182" t="s">
        <v>1150</v>
      </c>
      <c r="B182" s="8" t="s">
        <v>447</v>
      </c>
      <c r="C182" s="18">
        <f>VLOOKUP($B182,[2]all!$E$6:$AO$502,11,FALSE)</f>
        <v>60</v>
      </c>
      <c r="D182">
        <f>VLOOKUP($B182,[2]all!$E$6:$AO$502,15,FALSE)</f>
        <v>60</v>
      </c>
      <c r="E182">
        <f>VLOOKUP($B182,[2]all!$E$6:$AO$502,19,FALSE)</f>
        <v>60</v>
      </c>
      <c r="F182">
        <f>VLOOKUP($B182,[2]all!$E$6:$AO$502,23,FALSE)</f>
        <v>120</v>
      </c>
      <c r="G182">
        <f>VLOOKUP($B182,[2]all!$E$6:$AO$502,27,FALSE)</f>
        <v>120</v>
      </c>
      <c r="H182" s="18">
        <f>IF(SUM($C182:$G182)=0,0,VLOOKUP($A182,'2016_headways'!$A:$G,2,FALSE))</f>
        <v>60</v>
      </c>
      <c r="I182">
        <f>IF(SUM($C182:$G182)=0,0,VLOOKUP($A182,'2016_headways'!$A:$G,3,FALSE))</f>
        <v>60</v>
      </c>
      <c r="J182">
        <f>IF(SUM($C182:$G182)=0,0,VLOOKUP($A182,'2016_headways'!$A:$G,4,FALSE))</f>
        <v>60</v>
      </c>
      <c r="K182">
        <f>IF(SUM($C182:$G182)=0,0,VLOOKUP($A182,'2016_headways'!$A:$G,5,FALSE))</f>
        <v>60</v>
      </c>
      <c r="L182">
        <f>IF(SUM($C182:$G182)=0,0,VLOOKUP($A182,'2016_headways'!$A:$G,6,FALSE))</f>
        <v>0</v>
      </c>
      <c r="M182" s="19">
        <f t="shared" si="12"/>
        <v>0</v>
      </c>
      <c r="N182" s="20">
        <f t="shared" si="13"/>
        <v>0</v>
      </c>
      <c r="O182" s="20">
        <f t="shared" si="14"/>
        <v>0</v>
      </c>
      <c r="P182" s="20">
        <f t="shared" si="15"/>
        <v>-0.5</v>
      </c>
      <c r="Q182" s="20">
        <f t="shared" si="16"/>
        <v>-1</v>
      </c>
    </row>
    <row r="183" spans="1:17" x14ac:dyDescent="0.25">
      <c r="A183" t="s">
        <v>1151</v>
      </c>
      <c r="B183" s="8" t="s">
        <v>448</v>
      </c>
      <c r="C183" s="18">
        <f>VLOOKUP($B183,[2]all!$E$6:$AO$502,11,FALSE)</f>
        <v>60</v>
      </c>
      <c r="D183">
        <f>VLOOKUP($B183,[2]all!$E$6:$AO$502,15,FALSE)</f>
        <v>60</v>
      </c>
      <c r="E183">
        <f>VLOOKUP($B183,[2]all!$E$6:$AO$502,19,FALSE)</f>
        <v>60</v>
      </c>
      <c r="F183">
        <f>VLOOKUP($B183,[2]all!$E$6:$AO$502,23,FALSE)</f>
        <v>120</v>
      </c>
      <c r="G183">
        <f>VLOOKUP($B183,[2]all!$E$6:$AO$502,27,FALSE)</f>
        <v>120</v>
      </c>
      <c r="H183" s="18">
        <f>IF(SUM($C183:$G183)=0,0,VLOOKUP($A183,'2016_headways'!$A:$G,2,FALSE))</f>
        <v>60</v>
      </c>
      <c r="I183">
        <f>IF(SUM($C183:$G183)=0,0,VLOOKUP($A183,'2016_headways'!$A:$G,3,FALSE))</f>
        <v>60</v>
      </c>
      <c r="J183">
        <f>IF(SUM($C183:$G183)=0,0,VLOOKUP($A183,'2016_headways'!$A:$G,4,FALSE))</f>
        <v>60</v>
      </c>
      <c r="K183">
        <f>IF(SUM($C183:$G183)=0,0,VLOOKUP($A183,'2016_headways'!$A:$G,5,FALSE))</f>
        <v>60</v>
      </c>
      <c r="L183">
        <f>IF(SUM($C183:$G183)=0,0,VLOOKUP($A183,'2016_headways'!$A:$G,6,FALSE))</f>
        <v>0</v>
      </c>
      <c r="M183" s="19">
        <f t="shared" si="12"/>
        <v>0</v>
      </c>
      <c r="N183" s="20">
        <f t="shared" si="13"/>
        <v>0</v>
      </c>
      <c r="O183" s="20">
        <f t="shared" si="14"/>
        <v>0</v>
      </c>
      <c r="P183" s="20">
        <f t="shared" si="15"/>
        <v>-0.5</v>
      </c>
      <c r="Q183" s="20">
        <f t="shared" si="16"/>
        <v>-1</v>
      </c>
    </row>
    <row r="184" spans="1:17" x14ac:dyDescent="0.25">
      <c r="A184" t="s">
        <v>1153</v>
      </c>
      <c r="B184" s="8" t="s">
        <v>449</v>
      </c>
      <c r="C184" s="18">
        <f>VLOOKUP($B184,[2]all!$E$6:$AO$502,11,FALSE)</f>
        <v>20</v>
      </c>
      <c r="D184">
        <f>VLOOKUP($B184,[2]all!$E$6:$AO$502,15,FALSE)</f>
        <v>30</v>
      </c>
      <c r="E184">
        <f>VLOOKUP($B184,[2]all!$E$6:$AO$502,19,FALSE)</f>
        <v>30</v>
      </c>
      <c r="F184">
        <f>VLOOKUP($B184,[2]all!$E$6:$AO$502,23,FALSE)</f>
        <v>48</v>
      </c>
      <c r="G184">
        <f>VLOOKUP($B184,[2]all!$E$6:$AO$502,27,FALSE)</f>
        <v>120</v>
      </c>
      <c r="H184" s="18">
        <f>IF(SUM($C184:$G184)=0,0,VLOOKUP($A184,'2016_headways'!$A:$G,2,FALSE))</f>
        <v>26.6666666666666</v>
      </c>
      <c r="I184">
        <f>IF(SUM($C184:$G184)=0,0,VLOOKUP($A184,'2016_headways'!$A:$G,3,FALSE))</f>
        <v>30</v>
      </c>
      <c r="J184">
        <f>IF(SUM($C184:$G184)=0,0,VLOOKUP($A184,'2016_headways'!$A:$G,4,FALSE))</f>
        <v>30</v>
      </c>
      <c r="K184">
        <f>IF(SUM($C184:$G184)=0,0,VLOOKUP($A184,'2016_headways'!$A:$G,5,FALSE))</f>
        <v>30</v>
      </c>
      <c r="L184">
        <f>IF(SUM($C184:$G184)=0,0,VLOOKUP($A184,'2016_headways'!$A:$G,6,FALSE))</f>
        <v>180</v>
      </c>
      <c r="M184" s="19">
        <f t="shared" si="12"/>
        <v>0.33333333333333004</v>
      </c>
      <c r="N184" s="20">
        <f t="shared" si="13"/>
        <v>0</v>
      </c>
      <c r="O184" s="20">
        <f t="shared" si="14"/>
        <v>0</v>
      </c>
      <c r="P184" s="20">
        <f t="shared" si="15"/>
        <v>-0.375</v>
      </c>
      <c r="Q184" s="20">
        <f t="shared" si="16"/>
        <v>0.5</v>
      </c>
    </row>
    <row r="185" spans="1:17" x14ac:dyDescent="0.25">
      <c r="A185" t="s">
        <v>1154</v>
      </c>
      <c r="B185" s="8" t="s">
        <v>450</v>
      </c>
      <c r="C185" s="18">
        <f>VLOOKUP($B185,[2]all!$E$6:$AO$502,11,FALSE)</f>
        <v>20</v>
      </c>
      <c r="D185">
        <f>VLOOKUP($B185,[2]all!$E$6:$AO$502,15,FALSE)</f>
        <v>30</v>
      </c>
      <c r="E185">
        <f>VLOOKUP($B185,[2]all!$E$6:$AO$502,19,FALSE)</f>
        <v>30</v>
      </c>
      <c r="F185">
        <f>VLOOKUP($B185,[2]all!$E$6:$AO$502,23,FALSE)</f>
        <v>48</v>
      </c>
      <c r="G185">
        <f>VLOOKUP($B185,[2]all!$E$6:$AO$502,27,FALSE)</f>
        <v>120</v>
      </c>
      <c r="H185" s="18">
        <f>IF(SUM($C185:$G185)=0,0,VLOOKUP($A185,'2016_headways'!$A:$G,2,FALSE))</f>
        <v>34.285714285714199</v>
      </c>
      <c r="I185">
        <f>IF(SUM($C185:$G185)=0,0,VLOOKUP($A185,'2016_headways'!$A:$G,3,FALSE))</f>
        <v>30</v>
      </c>
      <c r="J185">
        <f>IF(SUM($C185:$G185)=0,0,VLOOKUP($A185,'2016_headways'!$A:$G,4,FALSE))</f>
        <v>25.714285714285701</v>
      </c>
      <c r="K185">
        <f>IF(SUM($C185:$G185)=0,0,VLOOKUP($A185,'2016_headways'!$A:$G,5,FALSE))</f>
        <v>60</v>
      </c>
      <c r="L185">
        <f>IF(SUM($C185:$G185)=0,0,VLOOKUP($A185,'2016_headways'!$A:$G,6,FALSE))</f>
        <v>180</v>
      </c>
      <c r="M185" s="19">
        <f t="shared" si="12"/>
        <v>0.71428571428570997</v>
      </c>
      <c r="N185" s="20">
        <f t="shared" si="13"/>
        <v>0</v>
      </c>
      <c r="O185" s="20">
        <f t="shared" si="14"/>
        <v>-0.14285714285714329</v>
      </c>
      <c r="P185" s="20">
        <f t="shared" si="15"/>
        <v>0.25</v>
      </c>
      <c r="Q185" s="20">
        <f t="shared" si="16"/>
        <v>0.5</v>
      </c>
    </row>
    <row r="186" spans="1:17" x14ac:dyDescent="0.25">
      <c r="A186" t="s">
        <v>1155</v>
      </c>
      <c r="B186" s="8" t="s">
        <v>314</v>
      </c>
      <c r="C186" s="18">
        <f>VLOOKUP($B186,[2]all!$E$6:$AO$502,11,FALSE)</f>
        <v>30</v>
      </c>
      <c r="D186">
        <f>VLOOKUP($B186,[2]all!$E$6:$AO$502,15,FALSE)</f>
        <v>30</v>
      </c>
      <c r="E186">
        <f>VLOOKUP($B186,[2]all!$E$6:$AO$502,19,FALSE)</f>
        <v>30</v>
      </c>
      <c r="F186">
        <f>VLOOKUP($B186,[2]all!$E$6:$AO$502,23,FALSE)</f>
        <v>60</v>
      </c>
      <c r="G186">
        <f>VLOOKUP($B186,[2]all!$E$6:$AO$502,27,FALSE)</f>
        <v>120</v>
      </c>
      <c r="H186" s="18">
        <f>IF(SUM($C186:$G186)=0,0,VLOOKUP($A186,'2016_headways'!$A:$G,2,FALSE))</f>
        <v>40</v>
      </c>
      <c r="I186">
        <f>IF(SUM($C186:$G186)=0,0,VLOOKUP($A186,'2016_headways'!$A:$G,3,FALSE))</f>
        <v>30</v>
      </c>
      <c r="J186">
        <f>IF(SUM($C186:$G186)=0,0,VLOOKUP($A186,'2016_headways'!$A:$G,4,FALSE))</f>
        <v>30</v>
      </c>
      <c r="K186">
        <f>IF(SUM($C186:$G186)=0,0,VLOOKUP($A186,'2016_headways'!$A:$G,5,FALSE))</f>
        <v>40</v>
      </c>
      <c r="L186">
        <f>IF(SUM($C186:$G186)=0,0,VLOOKUP($A186,'2016_headways'!$A:$G,6,FALSE))</f>
        <v>180</v>
      </c>
      <c r="M186" s="19">
        <f t="shared" si="12"/>
        <v>0.33333333333333331</v>
      </c>
      <c r="N186" s="20">
        <f t="shared" si="13"/>
        <v>0</v>
      </c>
      <c r="O186" s="20">
        <f t="shared" si="14"/>
        <v>0</v>
      </c>
      <c r="P186" s="20">
        <f t="shared" si="15"/>
        <v>-0.33333333333333331</v>
      </c>
      <c r="Q186" s="20">
        <f t="shared" si="16"/>
        <v>0.5</v>
      </c>
    </row>
    <row r="187" spans="1:17" x14ac:dyDescent="0.25">
      <c r="A187" t="s">
        <v>1156</v>
      </c>
      <c r="B187" s="8" t="s">
        <v>314</v>
      </c>
      <c r="C187" s="18">
        <f>VLOOKUP($B187,[2]all!$E$6:$AO$502,11,FALSE)</f>
        <v>30</v>
      </c>
      <c r="D187">
        <f>VLOOKUP($B187,[2]all!$E$6:$AO$502,15,FALSE)</f>
        <v>30</v>
      </c>
      <c r="E187">
        <f>VLOOKUP($B187,[2]all!$E$6:$AO$502,19,FALSE)</f>
        <v>30</v>
      </c>
      <c r="F187">
        <f>VLOOKUP($B187,[2]all!$E$6:$AO$502,23,FALSE)</f>
        <v>60</v>
      </c>
      <c r="G187">
        <f>VLOOKUP($B187,[2]all!$E$6:$AO$502,27,FALSE)</f>
        <v>120</v>
      </c>
      <c r="H187" s="18">
        <f>IF(SUM($C187:$G187)=0,0,VLOOKUP($A187,'2016_headways'!$A:$G,2,FALSE))</f>
        <v>48</v>
      </c>
      <c r="I187">
        <f>IF(SUM($C187:$G187)=0,0,VLOOKUP($A187,'2016_headways'!$A:$G,3,FALSE))</f>
        <v>30</v>
      </c>
      <c r="J187">
        <f>IF(SUM($C187:$G187)=0,0,VLOOKUP($A187,'2016_headways'!$A:$G,4,FALSE))</f>
        <v>30</v>
      </c>
      <c r="K187">
        <f>IF(SUM($C187:$G187)=0,0,VLOOKUP($A187,'2016_headways'!$A:$G,5,FALSE))</f>
        <v>40</v>
      </c>
      <c r="L187">
        <f>IF(SUM($C187:$G187)=0,0,VLOOKUP($A187,'2016_headways'!$A:$G,6,FALSE))</f>
        <v>180</v>
      </c>
      <c r="M187" s="19">
        <f t="shared" si="12"/>
        <v>0.6</v>
      </c>
      <c r="N187" s="20">
        <f t="shared" si="13"/>
        <v>0</v>
      </c>
      <c r="O187" s="20">
        <f t="shared" si="14"/>
        <v>0</v>
      </c>
      <c r="P187" s="20">
        <f t="shared" si="15"/>
        <v>-0.33333333333333331</v>
      </c>
      <c r="Q187" s="20">
        <f t="shared" si="16"/>
        <v>0.5</v>
      </c>
    </row>
    <row r="188" spans="1:17" x14ac:dyDescent="0.25">
      <c r="A188" t="s">
        <v>1157</v>
      </c>
      <c r="B188" s="8" t="s">
        <v>451</v>
      </c>
      <c r="C188" s="18">
        <f>VLOOKUP($B188,[2]all!$E$6:$AO$502,11,FALSE)</f>
        <v>26</v>
      </c>
      <c r="D188">
        <f>VLOOKUP($B188,[2]all!$E$6:$AO$502,15,FALSE)</f>
        <v>30</v>
      </c>
      <c r="E188">
        <f>VLOOKUP($B188,[2]all!$E$6:$AO$502,19,FALSE)</f>
        <v>30</v>
      </c>
      <c r="F188">
        <f>VLOOKUP($B188,[2]all!$E$6:$AO$502,23,FALSE)</f>
        <v>60</v>
      </c>
      <c r="G188">
        <f>VLOOKUP($B188,[2]all!$E$6:$AO$502,27,FALSE)</f>
        <v>60</v>
      </c>
      <c r="H188" s="18">
        <f>IF(SUM($C188:$G188)=0,0,VLOOKUP($A188,'2016_headways'!$A:$G,2,FALSE))</f>
        <v>34.285714285714199</v>
      </c>
      <c r="I188">
        <f>IF(SUM($C188:$G188)=0,0,VLOOKUP($A188,'2016_headways'!$A:$G,3,FALSE))</f>
        <v>30</v>
      </c>
      <c r="J188">
        <f>IF(SUM($C188:$G188)=0,0,VLOOKUP($A188,'2016_headways'!$A:$G,4,FALSE))</f>
        <v>30</v>
      </c>
      <c r="K188">
        <f>IF(SUM($C188:$G188)=0,0,VLOOKUP($A188,'2016_headways'!$A:$G,5,FALSE))</f>
        <v>40</v>
      </c>
      <c r="L188">
        <f>IF(SUM($C188:$G188)=0,0,VLOOKUP($A188,'2016_headways'!$A:$G,6,FALSE))</f>
        <v>180</v>
      </c>
      <c r="M188" s="19">
        <f t="shared" si="12"/>
        <v>0.31868131868131538</v>
      </c>
      <c r="N188" s="20">
        <f t="shared" si="13"/>
        <v>0</v>
      </c>
      <c r="O188" s="20">
        <f t="shared" si="14"/>
        <v>0</v>
      </c>
      <c r="P188" s="20">
        <f t="shared" si="15"/>
        <v>-0.33333333333333331</v>
      </c>
      <c r="Q188" s="20">
        <f t="shared" si="16"/>
        <v>2</v>
      </c>
    </row>
    <row r="189" spans="1:17" x14ac:dyDescent="0.25">
      <c r="A189" t="s">
        <v>1158</v>
      </c>
      <c r="B189" s="8" t="s">
        <v>452</v>
      </c>
      <c r="C189" s="18">
        <f>VLOOKUP($B189,[2]all!$E$6:$AO$502,11,FALSE)</f>
        <v>26</v>
      </c>
      <c r="D189">
        <f>VLOOKUP($B189,[2]all!$E$6:$AO$502,15,FALSE)</f>
        <v>30</v>
      </c>
      <c r="E189">
        <f>VLOOKUP($B189,[2]all!$E$6:$AO$502,19,FALSE)</f>
        <v>30</v>
      </c>
      <c r="F189">
        <f>VLOOKUP($B189,[2]all!$E$6:$AO$502,23,FALSE)</f>
        <v>60</v>
      </c>
      <c r="G189">
        <f>VLOOKUP($B189,[2]all!$E$6:$AO$502,27,FALSE)</f>
        <v>60</v>
      </c>
      <c r="H189" s="18">
        <f>IF(SUM($C189:$G189)=0,0,VLOOKUP($A189,'2016_headways'!$A:$G,2,FALSE))</f>
        <v>26.6666666666666</v>
      </c>
      <c r="I189">
        <f>IF(SUM($C189:$G189)=0,0,VLOOKUP($A189,'2016_headways'!$A:$G,3,FALSE))</f>
        <v>30</v>
      </c>
      <c r="J189">
        <f>IF(SUM($C189:$G189)=0,0,VLOOKUP($A189,'2016_headways'!$A:$G,4,FALSE))</f>
        <v>30</v>
      </c>
      <c r="K189">
        <f>IF(SUM($C189:$G189)=0,0,VLOOKUP($A189,'2016_headways'!$A:$G,5,FALSE))</f>
        <v>60</v>
      </c>
      <c r="L189">
        <f>IF(SUM($C189:$G189)=0,0,VLOOKUP($A189,'2016_headways'!$A:$G,6,FALSE))</f>
        <v>180</v>
      </c>
      <c r="M189" s="19">
        <f t="shared" si="12"/>
        <v>2.564102564102309E-2</v>
      </c>
      <c r="N189" s="20">
        <f t="shared" si="13"/>
        <v>0</v>
      </c>
      <c r="O189" s="20">
        <f t="shared" si="14"/>
        <v>0</v>
      </c>
      <c r="P189" s="20">
        <f t="shared" si="15"/>
        <v>0</v>
      </c>
      <c r="Q189" s="20">
        <f t="shared" si="16"/>
        <v>2</v>
      </c>
    </row>
    <row r="190" spans="1:17" x14ac:dyDescent="0.25">
      <c r="A190" t="s">
        <v>1159</v>
      </c>
      <c r="B190" s="8" t="s">
        <v>315</v>
      </c>
      <c r="C190" s="18">
        <f>VLOOKUP($B190,[2]all!$E$6:$AO$502,11,FALSE)</f>
        <v>36</v>
      </c>
      <c r="D190">
        <f>VLOOKUP($B190,[2]all!$E$6:$AO$502,15,FALSE)</f>
        <v>28</v>
      </c>
      <c r="E190">
        <f>VLOOKUP($B190,[2]all!$E$6:$AO$502,19,FALSE)</f>
        <v>30</v>
      </c>
      <c r="F190">
        <f>VLOOKUP($B190,[2]all!$E$6:$AO$502,23,FALSE)</f>
        <v>80</v>
      </c>
      <c r="G190">
        <f>VLOOKUP($B190,[2]all!$E$6:$AO$502,27,FALSE)</f>
        <v>120</v>
      </c>
      <c r="H190" s="18">
        <f>IF(SUM($C190:$G190)=0,0,VLOOKUP($A190,'2016_headways'!$A:$G,2,FALSE))</f>
        <v>48</v>
      </c>
      <c r="I190">
        <f>IF(SUM($C190:$G190)=0,0,VLOOKUP($A190,'2016_headways'!$A:$G,3,FALSE))</f>
        <v>30</v>
      </c>
      <c r="J190">
        <f>IF(SUM($C190:$G190)=0,0,VLOOKUP($A190,'2016_headways'!$A:$G,4,FALSE))</f>
        <v>30</v>
      </c>
      <c r="K190">
        <f>IF(SUM($C190:$G190)=0,0,VLOOKUP($A190,'2016_headways'!$A:$G,5,FALSE))</f>
        <v>40</v>
      </c>
      <c r="L190">
        <f>IF(SUM($C190:$G190)=0,0,VLOOKUP($A190,'2016_headways'!$A:$G,6,FALSE))</f>
        <v>180</v>
      </c>
      <c r="M190" s="19">
        <f t="shared" si="12"/>
        <v>0.33333333333333331</v>
      </c>
      <c r="N190" s="20">
        <f t="shared" si="13"/>
        <v>7.1428571428571425E-2</v>
      </c>
      <c r="O190" s="20">
        <f t="shared" si="14"/>
        <v>0</v>
      </c>
      <c r="P190" s="20">
        <f t="shared" si="15"/>
        <v>-0.5</v>
      </c>
      <c r="Q190" s="20">
        <f t="shared" si="16"/>
        <v>0.5</v>
      </c>
    </row>
    <row r="191" spans="1:17" x14ac:dyDescent="0.25">
      <c r="A191" t="s">
        <v>1160</v>
      </c>
      <c r="B191" s="8" t="s">
        <v>315</v>
      </c>
      <c r="C191" s="18">
        <f>VLOOKUP($B191,[2]all!$E$6:$AO$502,11,FALSE)</f>
        <v>36</v>
      </c>
      <c r="D191">
        <f>VLOOKUP($B191,[2]all!$E$6:$AO$502,15,FALSE)</f>
        <v>28</v>
      </c>
      <c r="E191">
        <f>VLOOKUP($B191,[2]all!$E$6:$AO$502,19,FALSE)</f>
        <v>30</v>
      </c>
      <c r="F191">
        <f>VLOOKUP($B191,[2]all!$E$6:$AO$502,23,FALSE)</f>
        <v>80</v>
      </c>
      <c r="G191">
        <f>VLOOKUP($B191,[2]all!$E$6:$AO$502,27,FALSE)</f>
        <v>120</v>
      </c>
      <c r="H191" s="18">
        <f>IF(SUM($C191:$G191)=0,0,VLOOKUP($A191,'2016_headways'!$A:$G,2,FALSE))</f>
        <v>40</v>
      </c>
      <c r="I191">
        <f>IF(SUM($C191:$G191)=0,0,VLOOKUP($A191,'2016_headways'!$A:$G,3,FALSE))</f>
        <v>30</v>
      </c>
      <c r="J191">
        <f>IF(SUM($C191:$G191)=0,0,VLOOKUP($A191,'2016_headways'!$A:$G,4,FALSE))</f>
        <v>30</v>
      </c>
      <c r="K191">
        <f>IF(SUM($C191:$G191)=0,0,VLOOKUP($A191,'2016_headways'!$A:$G,5,FALSE))</f>
        <v>60</v>
      </c>
      <c r="L191">
        <f>IF(SUM($C191:$G191)=0,0,VLOOKUP($A191,'2016_headways'!$A:$G,6,FALSE))</f>
        <v>90</v>
      </c>
      <c r="M191" s="19">
        <f t="shared" si="12"/>
        <v>0.1111111111111111</v>
      </c>
      <c r="N191" s="20">
        <f t="shared" si="13"/>
        <v>7.1428571428571425E-2</v>
      </c>
      <c r="O191" s="20">
        <f t="shared" si="14"/>
        <v>0</v>
      </c>
      <c r="P191" s="20">
        <f t="shared" si="15"/>
        <v>-0.25</v>
      </c>
      <c r="Q191" s="20">
        <f t="shared" si="16"/>
        <v>-0.25</v>
      </c>
    </row>
    <row r="192" spans="1:17" x14ac:dyDescent="0.25">
      <c r="A192" t="s">
        <v>1161</v>
      </c>
      <c r="B192" s="8" t="s">
        <v>316</v>
      </c>
      <c r="C192" s="18">
        <f>VLOOKUP($B192,[2]all!$E$6:$AO$502,11,FALSE)</f>
        <v>60</v>
      </c>
      <c r="D192">
        <f>VLOOKUP($B192,[2]all!$E$6:$AO$502,15,FALSE)</f>
        <v>72</v>
      </c>
      <c r="E192">
        <f>VLOOKUP($B192,[2]all!$E$6:$AO$502,19,FALSE)</f>
        <v>60</v>
      </c>
      <c r="F192">
        <f>VLOOKUP($B192,[2]all!$E$6:$AO$502,23,FALSE)</f>
        <v>0</v>
      </c>
      <c r="G192">
        <f>VLOOKUP($B192,[2]all!$E$6:$AO$502,27,FALSE)</f>
        <v>0</v>
      </c>
      <c r="H192" s="18">
        <f>IF(SUM($C192:$G192)=0,0,VLOOKUP($A192,'2016_headways'!$A:$G,2,FALSE))</f>
        <v>80</v>
      </c>
      <c r="I192">
        <f>IF(SUM($C192:$G192)=0,0,VLOOKUP($A192,'2016_headways'!$A:$G,3,FALSE))</f>
        <v>60</v>
      </c>
      <c r="J192">
        <f>IF(SUM($C192:$G192)=0,0,VLOOKUP($A192,'2016_headways'!$A:$G,4,FALSE))</f>
        <v>60</v>
      </c>
      <c r="K192">
        <f>IF(SUM($C192:$G192)=0,0,VLOOKUP($A192,'2016_headways'!$A:$G,5,FALSE))</f>
        <v>0</v>
      </c>
      <c r="L192">
        <f>IF(SUM($C192:$G192)=0,0,VLOOKUP($A192,'2016_headways'!$A:$G,6,FALSE))</f>
        <v>0</v>
      </c>
      <c r="M192" s="19">
        <f t="shared" si="12"/>
        <v>0.33333333333333331</v>
      </c>
      <c r="N192" s="20">
        <f t="shared" si="13"/>
        <v>-0.16666666666666666</v>
      </c>
      <c r="O192" s="20">
        <f t="shared" si="14"/>
        <v>0</v>
      </c>
      <c r="P192" s="20">
        <f t="shared" si="15"/>
        <v>0</v>
      </c>
      <c r="Q192" s="20">
        <f t="shared" si="16"/>
        <v>0</v>
      </c>
    </row>
    <row r="193" spans="1:18" x14ac:dyDescent="0.25">
      <c r="A193" t="s">
        <v>1162</v>
      </c>
      <c r="B193" s="8" t="s">
        <v>316</v>
      </c>
      <c r="C193" s="18">
        <f>VLOOKUP($B193,[2]all!$E$6:$AO$502,11,FALSE)</f>
        <v>60</v>
      </c>
      <c r="D193">
        <f>VLOOKUP($B193,[2]all!$E$6:$AO$502,15,FALSE)</f>
        <v>72</v>
      </c>
      <c r="E193">
        <f>VLOOKUP($B193,[2]all!$E$6:$AO$502,19,FALSE)</f>
        <v>60</v>
      </c>
      <c r="F193">
        <f>VLOOKUP($B193,[2]all!$E$6:$AO$502,23,FALSE)</f>
        <v>0</v>
      </c>
      <c r="G193">
        <f>VLOOKUP($B193,[2]all!$E$6:$AO$502,27,FALSE)</f>
        <v>0</v>
      </c>
      <c r="H193" s="18">
        <f>IF(SUM($C193:$G193)=0,0,VLOOKUP($A193,'2016_headways'!$A:$G,2,FALSE))</f>
        <v>120</v>
      </c>
      <c r="I193">
        <f>IF(SUM($C193:$G193)=0,0,VLOOKUP($A193,'2016_headways'!$A:$G,3,FALSE))</f>
        <v>60</v>
      </c>
      <c r="J193">
        <f>IF(SUM($C193:$G193)=0,0,VLOOKUP($A193,'2016_headways'!$A:$G,4,FALSE))</f>
        <v>60</v>
      </c>
      <c r="K193">
        <f>IF(SUM($C193:$G193)=0,0,VLOOKUP($A193,'2016_headways'!$A:$G,5,FALSE))</f>
        <v>0</v>
      </c>
      <c r="L193">
        <f>IF(SUM($C193:$G193)=0,0,VLOOKUP($A193,'2016_headways'!$A:$G,6,FALSE))</f>
        <v>0</v>
      </c>
      <c r="M193" s="19">
        <f t="shared" si="12"/>
        <v>1</v>
      </c>
      <c r="N193" s="20">
        <f t="shared" si="13"/>
        <v>-0.16666666666666666</v>
      </c>
      <c r="O193" s="20">
        <f t="shared" si="14"/>
        <v>0</v>
      </c>
      <c r="P193" s="20">
        <f t="shared" si="15"/>
        <v>0</v>
      </c>
      <c r="Q193" s="20">
        <f t="shared" si="16"/>
        <v>0</v>
      </c>
    </row>
    <row r="194" spans="1:18" s="9" customFormat="1" x14ac:dyDescent="0.25">
      <c r="A194" s="9" t="s">
        <v>1163</v>
      </c>
      <c r="B194" s="10" t="s">
        <v>320</v>
      </c>
      <c r="C194" s="24">
        <f>VLOOKUP($B194,[2]all!$E$6:$AO$502,11,FALSE)</f>
        <v>18</v>
      </c>
      <c r="D194" s="9">
        <f>VLOOKUP($B194,[2]all!$E$6:$AO$502,15,FALSE)</f>
        <v>15</v>
      </c>
      <c r="E194" s="9">
        <f>VLOOKUP($B194,[2]all!$E$6:$AO$502,19,FALSE)</f>
        <v>15</v>
      </c>
      <c r="F194" s="9">
        <f>VLOOKUP($B194,[2]all!$E$6:$AO$502,23,FALSE)</f>
        <v>64</v>
      </c>
      <c r="G194" s="9">
        <f>VLOOKUP($B194,[2]all!$E$6:$AO$502,27,FALSE)</f>
        <v>60</v>
      </c>
      <c r="H194" s="24">
        <f>IF(SUM($C194:$G194)=0,0,VLOOKUP($A194,'2016_headways'!$A:$G,2,FALSE))</f>
        <v>60</v>
      </c>
      <c r="I194" s="9">
        <f>IF(SUM($C194:$G194)=0,0,VLOOKUP($A194,'2016_headways'!$A:$G,3,FALSE))</f>
        <v>30</v>
      </c>
      <c r="J194" s="9">
        <f>IF(SUM($C194:$G194)=0,0,VLOOKUP($A194,'2016_headways'!$A:$G,4,FALSE))</f>
        <v>30</v>
      </c>
      <c r="K194" s="9">
        <f>IF(SUM($C194:$G194)=0,0,VLOOKUP($A194,'2016_headways'!$A:$G,5,FALSE))</f>
        <v>30</v>
      </c>
      <c r="L194" s="9">
        <f>IF(SUM($C194:$G194)=0,0,VLOOKUP($A194,'2016_headways'!$A:$G,6,FALSE))</f>
        <v>60</v>
      </c>
      <c r="M194" s="25">
        <f t="shared" si="12"/>
        <v>2.3333333333333335</v>
      </c>
      <c r="N194" s="26">
        <f t="shared" si="13"/>
        <v>1</v>
      </c>
      <c r="O194" s="26">
        <f t="shared" si="14"/>
        <v>1</v>
      </c>
      <c r="P194" s="26">
        <f t="shared" si="15"/>
        <v>-0.53125</v>
      </c>
      <c r="Q194" s="26">
        <f t="shared" si="16"/>
        <v>0</v>
      </c>
      <c r="R194" s="56"/>
    </row>
    <row r="195" spans="1:18" s="9" customFormat="1" x14ac:dyDescent="0.25">
      <c r="A195" s="9" t="s">
        <v>1164</v>
      </c>
      <c r="B195" s="10" t="s">
        <v>320</v>
      </c>
      <c r="C195" s="24">
        <f>VLOOKUP($B195,[2]all!$E$6:$AO$502,11,FALSE)</f>
        <v>18</v>
      </c>
      <c r="D195" s="9">
        <f>VLOOKUP($B195,[2]all!$E$6:$AO$502,15,FALSE)</f>
        <v>15</v>
      </c>
      <c r="E195" s="9">
        <f>VLOOKUP($B195,[2]all!$E$6:$AO$502,19,FALSE)</f>
        <v>15</v>
      </c>
      <c r="F195" s="9">
        <f>VLOOKUP($B195,[2]all!$E$6:$AO$502,23,FALSE)</f>
        <v>64</v>
      </c>
      <c r="G195" s="9">
        <f>VLOOKUP($B195,[2]all!$E$6:$AO$502,27,FALSE)</f>
        <v>60</v>
      </c>
      <c r="H195" s="24">
        <f>IF(SUM($C195:$G195)=0,0,VLOOKUP($A195,'2016_headways'!$A:$G,2,FALSE))</f>
        <v>48</v>
      </c>
      <c r="I195" s="9">
        <f>IF(SUM($C195:$G195)=0,0,VLOOKUP($A195,'2016_headways'!$A:$G,3,FALSE))</f>
        <v>32.727272727272698</v>
      </c>
      <c r="J195" s="9">
        <f>IF(SUM($C195:$G195)=0,0,VLOOKUP($A195,'2016_headways'!$A:$G,4,FALSE))</f>
        <v>30</v>
      </c>
      <c r="K195" s="9">
        <f>IF(SUM($C195:$G195)=0,0,VLOOKUP($A195,'2016_headways'!$A:$G,5,FALSE))</f>
        <v>30</v>
      </c>
      <c r="L195" s="9">
        <f>IF(SUM($C195:$G195)=0,0,VLOOKUP($A195,'2016_headways'!$A:$G,6,FALSE))</f>
        <v>45</v>
      </c>
      <c r="M195" s="25">
        <f t="shared" ref="M195:M258" si="17">IF(C195=0,0,(H195-C195)/C195)</f>
        <v>1.6666666666666667</v>
      </c>
      <c r="N195" s="26">
        <f t="shared" ref="N195:N258" si="18">IF(D195=0,0,(I195-D195)/D195)</f>
        <v>1.1818181818181799</v>
      </c>
      <c r="O195" s="26">
        <f t="shared" ref="O195:O258" si="19">IF(E195=0,0,(J195-E195)/E195)</f>
        <v>1</v>
      </c>
      <c r="P195" s="26">
        <f t="shared" ref="P195:P258" si="20">IF(F195=0,0,(K195-F195)/F195)</f>
        <v>-0.53125</v>
      </c>
      <c r="Q195" s="26">
        <f t="shared" ref="Q195:Q258" si="21">IF(G195=0,0,(L195-G195)/G195)</f>
        <v>-0.25</v>
      </c>
      <c r="R195" s="56"/>
    </row>
    <row r="196" spans="1:18" x14ac:dyDescent="0.25">
      <c r="A196" t="s">
        <v>1165</v>
      </c>
      <c r="B196" s="8" t="s">
        <v>321</v>
      </c>
      <c r="C196" s="18">
        <f>VLOOKUP($B196,[2]all!$E$6:$AO$502,11,FALSE)</f>
        <v>45</v>
      </c>
      <c r="D196">
        <f>VLOOKUP($B196,[2]all!$E$6:$AO$502,15,FALSE)</f>
        <v>30</v>
      </c>
      <c r="E196">
        <f>VLOOKUP($B196,[2]all!$E$6:$AO$502,19,FALSE)</f>
        <v>30</v>
      </c>
      <c r="F196">
        <f>VLOOKUP($B196,[2]all!$E$6:$AO$502,23,FALSE)</f>
        <v>64</v>
      </c>
      <c r="G196">
        <f>VLOOKUP($B196,[2]all!$E$6:$AO$502,27,FALSE)</f>
        <v>60</v>
      </c>
      <c r="H196" s="18">
        <f>IF(SUM($C196:$G196)=0,0,VLOOKUP($A196,'2016_headways'!$A:$G,2,FALSE))</f>
        <v>60</v>
      </c>
      <c r="I196">
        <f>IF(SUM($C196:$G196)=0,0,VLOOKUP($A196,'2016_headways'!$A:$G,3,FALSE))</f>
        <v>30</v>
      </c>
      <c r="J196">
        <f>IF(SUM($C196:$G196)=0,0,VLOOKUP($A196,'2016_headways'!$A:$G,4,FALSE))</f>
        <v>30</v>
      </c>
      <c r="K196">
        <f>IF(SUM($C196:$G196)=0,0,VLOOKUP($A196,'2016_headways'!$A:$G,5,FALSE))</f>
        <v>30</v>
      </c>
      <c r="L196">
        <f>IF(SUM($C196:$G196)=0,0,VLOOKUP($A196,'2016_headways'!$A:$G,6,FALSE))</f>
        <v>180</v>
      </c>
      <c r="M196" s="19">
        <f t="shared" si="17"/>
        <v>0.33333333333333331</v>
      </c>
      <c r="N196" s="20">
        <f t="shared" si="18"/>
        <v>0</v>
      </c>
      <c r="O196" s="20">
        <f t="shared" si="19"/>
        <v>0</v>
      </c>
      <c r="P196" s="20">
        <f t="shared" si="20"/>
        <v>-0.53125</v>
      </c>
      <c r="Q196" s="20">
        <f t="shared" si="21"/>
        <v>2</v>
      </c>
    </row>
    <row r="197" spans="1:18" x14ac:dyDescent="0.25">
      <c r="A197" t="s">
        <v>1166</v>
      </c>
      <c r="B197" s="8" t="s">
        <v>322</v>
      </c>
      <c r="C197" s="18">
        <f>VLOOKUP($B197,[2]all!$E$6:$AO$502,11,FALSE)</f>
        <v>45</v>
      </c>
      <c r="D197">
        <f>VLOOKUP($B197,[2]all!$E$6:$AO$502,15,FALSE)</f>
        <v>30</v>
      </c>
      <c r="E197">
        <f>VLOOKUP($B197,[2]all!$E$6:$AO$502,19,FALSE)</f>
        <v>30</v>
      </c>
      <c r="F197">
        <f>VLOOKUP($B197,[2]all!$E$6:$AO$502,23,FALSE)</f>
        <v>68</v>
      </c>
      <c r="G197">
        <f>VLOOKUP($B197,[2]all!$E$6:$AO$502,27,FALSE)</f>
        <v>90</v>
      </c>
      <c r="H197" s="18">
        <f>IF(SUM($C197:$G197)=0,0,VLOOKUP($A197,'2016_headways'!$A:$G,2,FALSE))</f>
        <v>60</v>
      </c>
      <c r="I197">
        <f>IF(SUM($C197:$G197)=0,0,VLOOKUP($A197,'2016_headways'!$A:$G,3,FALSE))</f>
        <v>30</v>
      </c>
      <c r="J197">
        <f>IF(SUM($C197:$G197)=0,0,VLOOKUP($A197,'2016_headways'!$A:$G,4,FALSE))</f>
        <v>30</v>
      </c>
      <c r="K197">
        <f>IF(SUM($C197:$G197)=0,0,VLOOKUP($A197,'2016_headways'!$A:$G,5,FALSE))</f>
        <v>30</v>
      </c>
      <c r="L197">
        <f>IF(SUM($C197:$G197)=0,0,VLOOKUP($A197,'2016_headways'!$A:$G,6,FALSE))</f>
        <v>60</v>
      </c>
      <c r="M197" s="19">
        <f t="shared" si="17"/>
        <v>0.33333333333333331</v>
      </c>
      <c r="N197" s="20">
        <f t="shared" si="18"/>
        <v>0</v>
      </c>
      <c r="O197" s="20">
        <f t="shared" si="19"/>
        <v>0</v>
      </c>
      <c r="P197" s="20">
        <f t="shared" si="20"/>
        <v>-0.55882352941176472</v>
      </c>
      <c r="Q197" s="20">
        <f t="shared" si="21"/>
        <v>-0.33333333333333331</v>
      </c>
    </row>
    <row r="198" spans="1:18" x14ac:dyDescent="0.25">
      <c r="A198" t="s">
        <v>1167</v>
      </c>
      <c r="B198" s="8" t="s">
        <v>323</v>
      </c>
      <c r="C198" s="18">
        <f>VLOOKUP($B198,[2]all!$E$6:$AO$502,11,FALSE)</f>
        <v>23</v>
      </c>
      <c r="D198">
        <f>VLOOKUP($B198,[2]all!$E$6:$AO$502,15,FALSE)</f>
        <v>15</v>
      </c>
      <c r="E198">
        <f>VLOOKUP($B198,[2]all!$E$6:$AO$502,19,FALSE)</f>
        <v>15</v>
      </c>
      <c r="F198">
        <f>VLOOKUP($B198,[2]all!$E$6:$AO$502,23,FALSE)</f>
        <v>72</v>
      </c>
      <c r="G198">
        <f>VLOOKUP($B198,[2]all!$E$6:$AO$502,27,FALSE)</f>
        <v>60</v>
      </c>
      <c r="H198" s="18">
        <f>IF(SUM($C198:$G198)=0,0,VLOOKUP($A198,'2016_headways'!$A:$G,2,FALSE))</f>
        <v>30</v>
      </c>
      <c r="I198">
        <f>IF(SUM($C198:$G198)=0,0,VLOOKUP($A198,'2016_headways'!$A:$G,3,FALSE))</f>
        <v>15</v>
      </c>
      <c r="J198">
        <f>IF(SUM($C198:$G198)=0,0,VLOOKUP($A198,'2016_headways'!$A:$G,4,FALSE))</f>
        <v>15</v>
      </c>
      <c r="K198">
        <f>IF(SUM($C198:$G198)=0,0,VLOOKUP($A198,'2016_headways'!$A:$G,5,FALSE))</f>
        <v>30</v>
      </c>
      <c r="L198">
        <f>IF(SUM($C198:$G198)=0,0,VLOOKUP($A198,'2016_headways'!$A:$G,6,FALSE))</f>
        <v>60</v>
      </c>
      <c r="M198" s="19">
        <f t="shared" si="17"/>
        <v>0.30434782608695654</v>
      </c>
      <c r="N198" s="20">
        <f t="shared" si="18"/>
        <v>0</v>
      </c>
      <c r="O198" s="20">
        <f t="shared" si="19"/>
        <v>0</v>
      </c>
      <c r="P198" s="20">
        <f t="shared" si="20"/>
        <v>-0.58333333333333337</v>
      </c>
      <c r="Q198" s="20">
        <f t="shared" si="21"/>
        <v>0</v>
      </c>
    </row>
    <row r="199" spans="1:18" x14ac:dyDescent="0.25">
      <c r="A199" t="s">
        <v>1168</v>
      </c>
      <c r="B199" s="8" t="s">
        <v>324</v>
      </c>
      <c r="C199" s="18">
        <f>VLOOKUP($B199,[2]all!$E$6:$AO$502,11,FALSE)</f>
        <v>45</v>
      </c>
      <c r="D199">
        <f>VLOOKUP($B199,[2]all!$E$6:$AO$502,15,FALSE)</f>
        <v>30</v>
      </c>
      <c r="E199">
        <f>VLOOKUP($B199,[2]all!$E$6:$AO$502,19,FALSE)</f>
        <v>30</v>
      </c>
      <c r="F199">
        <f>VLOOKUP($B199,[2]all!$E$6:$AO$502,23,FALSE)</f>
        <v>60</v>
      </c>
      <c r="G199">
        <f>VLOOKUP($B199,[2]all!$E$6:$AO$502,27,FALSE)</f>
        <v>60</v>
      </c>
      <c r="H199" s="18">
        <f>IF(SUM($C199:$G199)=0,0,VLOOKUP($A199,'2016_headways'!$A:$G,2,FALSE))</f>
        <v>60</v>
      </c>
      <c r="I199">
        <f>IF(SUM($C199:$G199)=0,0,VLOOKUP($A199,'2016_headways'!$A:$G,3,FALSE))</f>
        <v>30</v>
      </c>
      <c r="J199">
        <f>IF(SUM($C199:$G199)=0,0,VLOOKUP($A199,'2016_headways'!$A:$G,4,FALSE))</f>
        <v>30</v>
      </c>
      <c r="K199">
        <f>IF(SUM($C199:$G199)=0,0,VLOOKUP($A199,'2016_headways'!$A:$G,5,FALSE))</f>
        <v>30</v>
      </c>
      <c r="L199">
        <f>IF(SUM($C199:$G199)=0,0,VLOOKUP($A199,'2016_headways'!$A:$G,6,FALSE))</f>
        <v>60</v>
      </c>
      <c r="M199" s="19">
        <f t="shared" si="17"/>
        <v>0.33333333333333331</v>
      </c>
      <c r="N199" s="20">
        <f t="shared" si="18"/>
        <v>0</v>
      </c>
      <c r="O199" s="20">
        <f t="shared" si="19"/>
        <v>0</v>
      </c>
      <c r="P199" s="20">
        <f t="shared" si="20"/>
        <v>-0.5</v>
      </c>
      <c r="Q199" s="20">
        <f t="shared" si="21"/>
        <v>0</v>
      </c>
    </row>
    <row r="200" spans="1:18" x14ac:dyDescent="0.25">
      <c r="A200" t="s">
        <v>1169</v>
      </c>
      <c r="B200" s="8" t="s">
        <v>325</v>
      </c>
      <c r="C200" s="18">
        <f>VLOOKUP($B200,[2]all!$E$6:$AO$502,11,FALSE)</f>
        <v>45</v>
      </c>
      <c r="D200">
        <f>VLOOKUP($B200,[2]all!$E$6:$AO$502,15,FALSE)</f>
        <v>30</v>
      </c>
      <c r="E200">
        <f>VLOOKUP($B200,[2]all!$E$6:$AO$502,19,FALSE)</f>
        <v>30</v>
      </c>
      <c r="F200">
        <f>VLOOKUP($B200,[2]all!$E$6:$AO$502,23,FALSE)</f>
        <v>68</v>
      </c>
      <c r="G200">
        <f>VLOOKUP($B200,[2]all!$E$6:$AO$502,27,FALSE)</f>
        <v>90</v>
      </c>
      <c r="H200" s="18">
        <f>IF(SUM($C200:$G200)=0,0,VLOOKUP($A200,'2016_headways'!$A:$G,2,FALSE))</f>
        <v>60</v>
      </c>
      <c r="I200">
        <f>IF(SUM($C200:$G200)=0,0,VLOOKUP($A200,'2016_headways'!$A:$G,3,FALSE))</f>
        <v>30</v>
      </c>
      <c r="J200">
        <f>IF(SUM($C200:$G200)=0,0,VLOOKUP($A200,'2016_headways'!$A:$G,4,FALSE))</f>
        <v>30</v>
      </c>
      <c r="K200">
        <f>IF(SUM($C200:$G200)=0,0,VLOOKUP($A200,'2016_headways'!$A:$G,5,FALSE))</f>
        <v>30</v>
      </c>
      <c r="L200">
        <f>IF(SUM($C200:$G200)=0,0,VLOOKUP($A200,'2016_headways'!$A:$G,6,FALSE))</f>
        <v>180</v>
      </c>
      <c r="M200" s="19">
        <f t="shared" si="17"/>
        <v>0.33333333333333331</v>
      </c>
      <c r="N200" s="20">
        <f t="shared" si="18"/>
        <v>0</v>
      </c>
      <c r="O200" s="20">
        <f t="shared" si="19"/>
        <v>0</v>
      </c>
      <c r="P200" s="20">
        <f t="shared" si="20"/>
        <v>-0.55882352941176472</v>
      </c>
      <c r="Q200" s="20">
        <f t="shared" si="21"/>
        <v>1</v>
      </c>
    </row>
    <row r="201" spans="1:18" x14ac:dyDescent="0.25">
      <c r="A201" t="s">
        <v>1170</v>
      </c>
      <c r="B201" s="8" t="s">
        <v>326</v>
      </c>
      <c r="C201" s="18">
        <f>VLOOKUP($B201,[2]all!$E$6:$AO$502,11,FALSE)</f>
        <v>23</v>
      </c>
      <c r="D201">
        <f>VLOOKUP($B201,[2]all!$E$6:$AO$502,15,FALSE)</f>
        <v>15</v>
      </c>
      <c r="E201">
        <f>VLOOKUP($B201,[2]all!$E$6:$AO$502,19,FALSE)</f>
        <v>15</v>
      </c>
      <c r="F201">
        <f>VLOOKUP($B201,[2]all!$E$6:$AO$502,23,FALSE)</f>
        <v>54</v>
      </c>
      <c r="G201">
        <f>VLOOKUP($B201,[2]all!$E$6:$AO$502,27,FALSE)</f>
        <v>45</v>
      </c>
      <c r="H201" s="18">
        <f>IF(SUM($C201:$G201)=0,0,VLOOKUP($A201,'2016_headways'!$A:$G,2,FALSE))</f>
        <v>30</v>
      </c>
      <c r="I201">
        <f>IF(SUM($C201:$G201)=0,0,VLOOKUP($A201,'2016_headways'!$A:$G,3,FALSE))</f>
        <v>15</v>
      </c>
      <c r="J201">
        <f>IF(SUM($C201:$G201)=0,0,VLOOKUP($A201,'2016_headways'!$A:$G,4,FALSE))</f>
        <v>15</v>
      </c>
      <c r="K201">
        <f>IF(SUM($C201:$G201)=0,0,VLOOKUP($A201,'2016_headways'!$A:$G,5,FALSE))</f>
        <v>30</v>
      </c>
      <c r="L201">
        <f>IF(SUM($C201:$G201)=0,0,VLOOKUP($A201,'2016_headways'!$A:$G,6,FALSE))</f>
        <v>60</v>
      </c>
      <c r="M201" s="19">
        <f t="shared" si="17"/>
        <v>0.30434782608695654</v>
      </c>
      <c r="N201" s="20">
        <f t="shared" si="18"/>
        <v>0</v>
      </c>
      <c r="O201" s="20">
        <f t="shared" si="19"/>
        <v>0</v>
      </c>
      <c r="P201" s="20">
        <f t="shared" si="20"/>
        <v>-0.44444444444444442</v>
      </c>
      <c r="Q201" s="20">
        <f t="shared" si="21"/>
        <v>0.33333333333333331</v>
      </c>
    </row>
    <row r="202" spans="1:18" x14ac:dyDescent="0.25">
      <c r="A202" t="s">
        <v>1171</v>
      </c>
      <c r="B202" s="8" t="s">
        <v>327</v>
      </c>
      <c r="C202" s="18">
        <f>VLOOKUP($B202,[2]all!$E$6:$AO$502,11,FALSE)</f>
        <v>20</v>
      </c>
      <c r="D202">
        <f>VLOOKUP($B202,[2]all!$E$6:$AO$502,15,FALSE)</f>
        <v>15</v>
      </c>
      <c r="E202">
        <f>VLOOKUP($B202,[2]all!$E$6:$AO$502,19,FALSE)</f>
        <v>15</v>
      </c>
      <c r="F202">
        <f>VLOOKUP($B202,[2]all!$E$6:$AO$502,23,FALSE)</f>
        <v>45</v>
      </c>
      <c r="G202">
        <f>VLOOKUP($B202,[2]all!$E$6:$AO$502,27,FALSE)</f>
        <v>36</v>
      </c>
      <c r="H202" s="18">
        <f>IF(SUM($C202:$G202)=0,0,VLOOKUP($A202,'2016_headways'!$A:$G,2,FALSE))</f>
        <v>30</v>
      </c>
      <c r="I202">
        <f>IF(SUM($C202:$G202)=0,0,VLOOKUP($A202,'2016_headways'!$A:$G,3,FALSE))</f>
        <v>15</v>
      </c>
      <c r="J202">
        <f>IF(SUM($C202:$G202)=0,0,VLOOKUP($A202,'2016_headways'!$A:$G,4,FALSE))</f>
        <v>15</v>
      </c>
      <c r="K202">
        <f>IF(SUM($C202:$G202)=0,0,VLOOKUP($A202,'2016_headways'!$A:$G,5,FALSE))</f>
        <v>30</v>
      </c>
      <c r="L202">
        <f>IF(SUM($C202:$G202)=0,0,VLOOKUP($A202,'2016_headways'!$A:$G,6,FALSE))</f>
        <v>30</v>
      </c>
      <c r="M202" s="19">
        <f t="shared" si="17"/>
        <v>0.5</v>
      </c>
      <c r="N202" s="20">
        <f t="shared" si="18"/>
        <v>0</v>
      </c>
      <c r="O202" s="20">
        <f t="shared" si="19"/>
        <v>0</v>
      </c>
      <c r="P202" s="20">
        <f t="shared" si="20"/>
        <v>-0.33333333333333331</v>
      </c>
      <c r="Q202" s="20">
        <f t="shared" si="21"/>
        <v>-0.16666666666666666</v>
      </c>
    </row>
    <row r="203" spans="1:18" x14ac:dyDescent="0.25">
      <c r="A203" t="s">
        <v>1172</v>
      </c>
      <c r="B203" s="8" t="s">
        <v>328</v>
      </c>
      <c r="C203" s="18">
        <f>VLOOKUP($B203,[2]all!$E$6:$AO$502,11,FALSE)</f>
        <v>45</v>
      </c>
      <c r="D203">
        <f>VLOOKUP($B203,[2]all!$E$6:$AO$502,15,FALSE)</f>
        <v>30</v>
      </c>
      <c r="E203">
        <f>VLOOKUP($B203,[2]all!$E$6:$AO$502,19,FALSE)</f>
        <v>30</v>
      </c>
      <c r="F203">
        <f>VLOOKUP($B203,[2]all!$E$6:$AO$502,23,FALSE)</f>
        <v>60</v>
      </c>
      <c r="G203">
        <f>VLOOKUP($B203,[2]all!$E$6:$AO$502,27,FALSE)</f>
        <v>60</v>
      </c>
      <c r="H203" s="18">
        <f>IF(SUM($C203:$G203)=0,0,VLOOKUP($A203,'2016_headways'!$A:$G,2,FALSE))</f>
        <v>60</v>
      </c>
      <c r="I203">
        <f>IF(SUM($C203:$G203)=0,0,VLOOKUP($A203,'2016_headways'!$A:$G,3,FALSE))</f>
        <v>30</v>
      </c>
      <c r="J203">
        <f>IF(SUM($C203:$G203)=0,0,VLOOKUP($A203,'2016_headways'!$A:$G,4,FALSE))</f>
        <v>30</v>
      </c>
      <c r="K203">
        <f>IF(SUM($C203:$G203)=0,0,VLOOKUP($A203,'2016_headways'!$A:$G,5,FALSE))</f>
        <v>30</v>
      </c>
      <c r="L203">
        <f>IF(SUM($C203:$G203)=0,0,VLOOKUP($A203,'2016_headways'!$A:$G,6,FALSE))</f>
        <v>0</v>
      </c>
      <c r="M203" s="19">
        <f t="shared" si="17"/>
        <v>0.33333333333333331</v>
      </c>
      <c r="N203" s="20">
        <f t="shared" si="18"/>
        <v>0</v>
      </c>
      <c r="O203" s="20">
        <f t="shared" si="19"/>
        <v>0</v>
      </c>
      <c r="P203" s="20">
        <f t="shared" si="20"/>
        <v>-0.5</v>
      </c>
      <c r="Q203" s="20">
        <f t="shared" si="21"/>
        <v>-1</v>
      </c>
    </row>
    <row r="204" spans="1:18" x14ac:dyDescent="0.25">
      <c r="A204" t="s">
        <v>1173</v>
      </c>
      <c r="B204" s="8" t="s">
        <v>329</v>
      </c>
      <c r="C204" s="18">
        <f>VLOOKUP($B204,[2]all!$E$6:$AO$502,11,FALSE)</f>
        <v>45</v>
      </c>
      <c r="D204">
        <f>VLOOKUP($B204,[2]all!$E$6:$AO$502,15,FALSE)</f>
        <v>30</v>
      </c>
      <c r="E204">
        <f>VLOOKUP($B204,[2]all!$E$6:$AO$502,19,FALSE)</f>
        <v>30</v>
      </c>
      <c r="F204">
        <f>VLOOKUP($B204,[2]all!$E$6:$AO$502,23,FALSE)</f>
        <v>60</v>
      </c>
      <c r="G204">
        <f>VLOOKUP($B204,[2]all!$E$6:$AO$502,27,FALSE)</f>
        <v>60</v>
      </c>
      <c r="H204" s="18">
        <f>IF(SUM($C204:$G204)=0,0,VLOOKUP($A204,'2016_headways'!$A:$G,2,FALSE))</f>
        <v>48</v>
      </c>
      <c r="I204">
        <f>IF(SUM($C204:$G204)=0,0,VLOOKUP($A204,'2016_headways'!$A:$G,3,FALSE))</f>
        <v>30</v>
      </c>
      <c r="J204">
        <f>IF(SUM($C204:$G204)=0,0,VLOOKUP($A204,'2016_headways'!$A:$G,4,FALSE))</f>
        <v>30</v>
      </c>
      <c r="K204">
        <f>IF(SUM($C204:$G204)=0,0,VLOOKUP($A204,'2016_headways'!$A:$G,5,FALSE))</f>
        <v>60</v>
      </c>
      <c r="L204">
        <f>IF(SUM($C204:$G204)=0,0,VLOOKUP($A204,'2016_headways'!$A:$G,6,FALSE))</f>
        <v>60</v>
      </c>
      <c r="M204" s="19">
        <f t="shared" si="17"/>
        <v>6.6666666666666666E-2</v>
      </c>
      <c r="N204" s="20">
        <f t="shared" si="18"/>
        <v>0</v>
      </c>
      <c r="O204" s="20">
        <f t="shared" si="19"/>
        <v>0</v>
      </c>
      <c r="P204" s="20">
        <f t="shared" si="20"/>
        <v>0</v>
      </c>
      <c r="Q204" s="20">
        <f t="shared" si="21"/>
        <v>0</v>
      </c>
    </row>
    <row r="205" spans="1:18" x14ac:dyDescent="0.25">
      <c r="A205" t="s">
        <v>1174</v>
      </c>
      <c r="B205" s="8" t="s">
        <v>330</v>
      </c>
      <c r="C205" s="18">
        <f>VLOOKUP($B205,[2]all!$E$6:$AO$502,11,FALSE)</f>
        <v>23</v>
      </c>
      <c r="D205">
        <f>VLOOKUP($B205,[2]all!$E$6:$AO$502,15,FALSE)</f>
        <v>30</v>
      </c>
      <c r="E205">
        <f>VLOOKUP($B205,[2]all!$E$6:$AO$502,19,FALSE)</f>
        <v>30</v>
      </c>
      <c r="F205">
        <f>VLOOKUP($B205,[2]all!$E$6:$AO$502,23,FALSE)</f>
        <v>72</v>
      </c>
      <c r="G205">
        <f>VLOOKUP($B205,[2]all!$E$6:$AO$502,27,FALSE)</f>
        <v>60</v>
      </c>
      <c r="H205" s="18">
        <f>IF(SUM($C205:$G205)=0,0,VLOOKUP($A205,'2016_headways'!$A:$G,2,FALSE))</f>
        <v>60</v>
      </c>
      <c r="I205">
        <f>IF(SUM($C205:$G205)=0,0,VLOOKUP($A205,'2016_headways'!$A:$G,3,FALSE))</f>
        <v>30</v>
      </c>
      <c r="J205">
        <f>IF(SUM($C205:$G205)=0,0,VLOOKUP($A205,'2016_headways'!$A:$G,4,FALSE))</f>
        <v>30</v>
      </c>
      <c r="K205">
        <f>IF(SUM($C205:$G205)=0,0,VLOOKUP($A205,'2016_headways'!$A:$G,5,FALSE))</f>
        <v>30</v>
      </c>
      <c r="L205">
        <f>IF(SUM($C205:$G205)=0,0,VLOOKUP($A205,'2016_headways'!$A:$G,6,FALSE))</f>
        <v>180</v>
      </c>
      <c r="M205" s="19">
        <f t="shared" si="17"/>
        <v>1.6086956521739131</v>
      </c>
      <c r="N205" s="20">
        <f t="shared" si="18"/>
        <v>0</v>
      </c>
      <c r="O205" s="20">
        <f t="shared" si="19"/>
        <v>0</v>
      </c>
      <c r="P205" s="20">
        <f t="shared" si="20"/>
        <v>-0.58333333333333337</v>
      </c>
      <c r="Q205" s="20">
        <f t="shared" si="21"/>
        <v>2</v>
      </c>
    </row>
    <row r="206" spans="1:18" x14ac:dyDescent="0.25">
      <c r="A206" t="s">
        <v>1175</v>
      </c>
      <c r="B206" s="8" t="s">
        <v>331</v>
      </c>
      <c r="C206" s="18">
        <f>VLOOKUP($B206,[2]all!$E$6:$AO$502,11,FALSE)</f>
        <v>36</v>
      </c>
      <c r="D206">
        <f>VLOOKUP($B206,[2]all!$E$6:$AO$502,15,FALSE)</f>
        <v>30</v>
      </c>
      <c r="E206">
        <f>VLOOKUP($B206,[2]all!$E$6:$AO$502,19,FALSE)</f>
        <v>30</v>
      </c>
      <c r="F206">
        <f>VLOOKUP($B206,[2]all!$E$6:$AO$502,23,FALSE)</f>
        <v>64</v>
      </c>
      <c r="G206">
        <f>VLOOKUP($B206,[2]all!$E$6:$AO$502,27,FALSE)</f>
        <v>60</v>
      </c>
      <c r="H206" s="18">
        <f>IF(SUM($C206:$G206)=0,0,VLOOKUP($A206,'2016_headways'!$A:$G,2,FALSE))</f>
        <v>48</v>
      </c>
      <c r="I206">
        <f>IF(SUM($C206:$G206)=0,0,VLOOKUP($A206,'2016_headways'!$A:$G,3,FALSE))</f>
        <v>30</v>
      </c>
      <c r="J206">
        <f>IF(SUM($C206:$G206)=0,0,VLOOKUP($A206,'2016_headways'!$A:$G,4,FALSE))</f>
        <v>30</v>
      </c>
      <c r="K206">
        <f>IF(SUM($C206:$G206)=0,0,VLOOKUP($A206,'2016_headways'!$A:$G,5,FALSE))</f>
        <v>60</v>
      </c>
      <c r="L206">
        <f>IF(SUM($C206:$G206)=0,0,VLOOKUP($A206,'2016_headways'!$A:$G,6,FALSE))</f>
        <v>60</v>
      </c>
      <c r="M206" s="19">
        <f t="shared" si="17"/>
        <v>0.33333333333333331</v>
      </c>
      <c r="N206" s="20">
        <f t="shared" si="18"/>
        <v>0</v>
      </c>
      <c r="O206" s="20">
        <f t="shared" si="19"/>
        <v>0</v>
      </c>
      <c r="P206" s="20">
        <f t="shared" si="20"/>
        <v>-6.25E-2</v>
      </c>
      <c r="Q206" s="20">
        <f t="shared" si="21"/>
        <v>0</v>
      </c>
    </row>
    <row r="207" spans="1:18" x14ac:dyDescent="0.25">
      <c r="A207" t="s">
        <v>1176</v>
      </c>
      <c r="B207" s="8" t="s">
        <v>332</v>
      </c>
      <c r="C207" s="18">
        <f>VLOOKUP($B207,[2]all!$E$6:$AO$502,11,FALSE)</f>
        <v>36</v>
      </c>
      <c r="D207">
        <f>VLOOKUP($B207,[2]all!$E$6:$AO$502,15,FALSE)</f>
        <v>30</v>
      </c>
      <c r="E207">
        <f>VLOOKUP($B207,[2]all!$E$6:$AO$502,19,FALSE)</f>
        <v>30</v>
      </c>
      <c r="F207">
        <f>VLOOKUP($B207,[2]all!$E$6:$AO$502,23,FALSE)</f>
        <v>64</v>
      </c>
      <c r="G207">
        <f>VLOOKUP($B207,[2]all!$E$6:$AO$502,27,FALSE)</f>
        <v>90</v>
      </c>
      <c r="H207" s="18">
        <f>IF(SUM($C207:$G207)=0,0,VLOOKUP($A207,'2016_headways'!$A:$G,2,FALSE))</f>
        <v>48</v>
      </c>
      <c r="I207">
        <f>IF(SUM($C207:$G207)=0,0,VLOOKUP($A207,'2016_headways'!$A:$G,3,FALSE))</f>
        <v>30</v>
      </c>
      <c r="J207">
        <f>IF(SUM($C207:$G207)=0,0,VLOOKUP($A207,'2016_headways'!$A:$G,4,FALSE))</f>
        <v>30</v>
      </c>
      <c r="K207">
        <f>IF(SUM($C207:$G207)=0,0,VLOOKUP($A207,'2016_headways'!$A:$G,5,FALSE))</f>
        <v>60</v>
      </c>
      <c r="L207">
        <f>IF(SUM($C207:$G207)=0,0,VLOOKUP($A207,'2016_headways'!$A:$G,6,FALSE))</f>
        <v>60</v>
      </c>
      <c r="M207" s="19">
        <f t="shared" si="17"/>
        <v>0.33333333333333331</v>
      </c>
      <c r="N207" s="20">
        <f t="shared" si="18"/>
        <v>0</v>
      </c>
      <c r="O207" s="20">
        <f t="shared" si="19"/>
        <v>0</v>
      </c>
      <c r="P207" s="20">
        <f t="shared" si="20"/>
        <v>-6.25E-2</v>
      </c>
      <c r="Q207" s="20">
        <f t="shared" si="21"/>
        <v>-0.33333333333333331</v>
      </c>
    </row>
    <row r="208" spans="1:18" x14ac:dyDescent="0.25">
      <c r="A208" t="s">
        <v>1177</v>
      </c>
      <c r="B208" s="8" t="s">
        <v>333</v>
      </c>
      <c r="C208" s="18">
        <f>VLOOKUP($B208,[2]all!$E$6:$AO$502,11,FALSE)</f>
        <v>90</v>
      </c>
      <c r="D208">
        <f>VLOOKUP($B208,[2]all!$E$6:$AO$502,15,FALSE)</f>
        <v>360</v>
      </c>
      <c r="E208">
        <f>VLOOKUP($B208,[2]all!$E$6:$AO$502,19,FALSE)</f>
        <v>180</v>
      </c>
      <c r="F208">
        <f>VLOOKUP($B208,[2]all!$E$6:$AO$502,23,FALSE)</f>
        <v>0</v>
      </c>
      <c r="G208">
        <f>VLOOKUP($B208,[2]all!$E$6:$AO$502,27,FALSE)</f>
        <v>0</v>
      </c>
      <c r="H208" s="18">
        <f>IF(SUM($C208:$G208)=0,0,VLOOKUP($A208,'2016_headways'!$A:$G,2,FALSE))</f>
        <v>240</v>
      </c>
      <c r="I208">
        <f>IF(SUM($C208:$G208)=0,0,VLOOKUP($A208,'2016_headways'!$A:$G,3,FALSE))</f>
        <v>0</v>
      </c>
      <c r="J208">
        <f>IF(SUM($C208:$G208)=0,0,VLOOKUP($A208,'2016_headways'!$A:$G,4,FALSE))</f>
        <v>0</v>
      </c>
      <c r="K208">
        <f>IF(SUM($C208:$G208)=0,0,VLOOKUP($A208,'2016_headways'!$A:$G,5,FALSE))</f>
        <v>0</v>
      </c>
      <c r="L208">
        <f>IF(SUM($C208:$G208)=0,0,VLOOKUP($A208,'2016_headways'!$A:$G,6,FALSE))</f>
        <v>0</v>
      </c>
      <c r="M208" s="19">
        <f t="shared" si="17"/>
        <v>1.6666666666666667</v>
      </c>
      <c r="N208" s="20">
        <f t="shared" si="18"/>
        <v>-1</v>
      </c>
      <c r="O208" s="20">
        <f t="shared" si="19"/>
        <v>-1</v>
      </c>
      <c r="P208" s="20">
        <f t="shared" si="20"/>
        <v>0</v>
      </c>
      <c r="Q208" s="20">
        <f t="shared" si="21"/>
        <v>0</v>
      </c>
    </row>
    <row r="209" spans="1:17" x14ac:dyDescent="0.25">
      <c r="A209" t="s">
        <v>1178</v>
      </c>
      <c r="B209" s="8" t="s">
        <v>333</v>
      </c>
      <c r="C209" s="18">
        <f>VLOOKUP($B209,[2]all!$E$6:$AO$502,11,FALSE)</f>
        <v>90</v>
      </c>
      <c r="D209">
        <f>VLOOKUP($B209,[2]all!$E$6:$AO$502,15,FALSE)</f>
        <v>360</v>
      </c>
      <c r="E209">
        <f>VLOOKUP($B209,[2]all!$E$6:$AO$502,19,FALSE)</f>
        <v>180</v>
      </c>
      <c r="F209">
        <f>VLOOKUP($B209,[2]all!$E$6:$AO$502,23,FALSE)</f>
        <v>0</v>
      </c>
      <c r="G209">
        <f>VLOOKUP($B209,[2]all!$E$6:$AO$502,27,FALSE)</f>
        <v>0</v>
      </c>
      <c r="H209" s="18">
        <f>IF(SUM($C209:$G209)=0,0,VLOOKUP($A209,'2016_headways'!$A:$G,2,FALSE))</f>
        <v>0</v>
      </c>
      <c r="I209">
        <f>IF(SUM($C209:$G209)=0,0,VLOOKUP($A209,'2016_headways'!$A:$G,3,FALSE))</f>
        <v>0</v>
      </c>
      <c r="J209">
        <f>IF(SUM($C209:$G209)=0,0,VLOOKUP($A209,'2016_headways'!$A:$G,4,FALSE))</f>
        <v>180</v>
      </c>
      <c r="K209">
        <f>IF(SUM($C209:$G209)=0,0,VLOOKUP($A209,'2016_headways'!$A:$G,5,FALSE))</f>
        <v>0</v>
      </c>
      <c r="L209">
        <f>IF(SUM($C209:$G209)=0,0,VLOOKUP($A209,'2016_headways'!$A:$G,6,FALSE))</f>
        <v>0</v>
      </c>
      <c r="M209" s="19">
        <f t="shared" si="17"/>
        <v>-1</v>
      </c>
      <c r="N209" s="20">
        <f t="shared" si="18"/>
        <v>-1</v>
      </c>
      <c r="O209" s="20">
        <f t="shared" si="19"/>
        <v>0</v>
      </c>
      <c r="P209" s="20">
        <f t="shared" si="20"/>
        <v>0</v>
      </c>
      <c r="Q209" s="20">
        <f t="shared" si="21"/>
        <v>0</v>
      </c>
    </row>
    <row r="210" spans="1:17" x14ac:dyDescent="0.25">
      <c r="A210" t="s">
        <v>1179</v>
      </c>
      <c r="B210" s="8" t="s">
        <v>334</v>
      </c>
      <c r="C210" s="18">
        <f>VLOOKUP($B210,[2]all!$E$6:$AO$502,11,FALSE)</f>
        <v>45</v>
      </c>
      <c r="D210">
        <f>VLOOKUP($B210,[2]all!$E$6:$AO$502,15,FALSE)</f>
        <v>30</v>
      </c>
      <c r="E210">
        <f>VLOOKUP($B210,[2]all!$E$6:$AO$502,19,FALSE)</f>
        <v>30</v>
      </c>
      <c r="F210">
        <f>VLOOKUP($B210,[2]all!$E$6:$AO$502,23,FALSE)</f>
        <v>120</v>
      </c>
      <c r="G210">
        <f>VLOOKUP($B210,[2]all!$E$6:$AO$502,27,FALSE)</f>
        <v>0</v>
      </c>
      <c r="H210" s="18">
        <f>IF(SUM($C210:$G210)=0,0,VLOOKUP($A210,'2016_headways'!$A:$G,2,FALSE))</f>
        <v>30</v>
      </c>
      <c r="I210">
        <f>IF(SUM($C210:$G210)=0,0,VLOOKUP($A210,'2016_headways'!$A:$G,3,FALSE))</f>
        <v>15</v>
      </c>
      <c r="J210">
        <f>IF(SUM($C210:$G210)=0,0,VLOOKUP($A210,'2016_headways'!$A:$G,4,FALSE))</f>
        <v>15</v>
      </c>
      <c r="K210">
        <f>IF(SUM($C210:$G210)=0,0,VLOOKUP($A210,'2016_headways'!$A:$G,5,FALSE))</f>
        <v>30</v>
      </c>
      <c r="L210">
        <f>IF(SUM($C210:$G210)=0,0,VLOOKUP($A210,'2016_headways'!$A:$G,6,FALSE))</f>
        <v>36</v>
      </c>
      <c r="M210" s="19">
        <f t="shared" si="17"/>
        <v>-0.33333333333333331</v>
      </c>
      <c r="N210" s="20">
        <f t="shared" si="18"/>
        <v>-0.5</v>
      </c>
      <c r="O210" s="20">
        <f t="shared" si="19"/>
        <v>-0.5</v>
      </c>
      <c r="P210" s="20">
        <f t="shared" si="20"/>
        <v>-0.75</v>
      </c>
      <c r="Q210" s="20">
        <f t="shared" si="21"/>
        <v>0</v>
      </c>
    </row>
    <row r="211" spans="1:17" x14ac:dyDescent="0.25">
      <c r="A211" t="s">
        <v>1180</v>
      </c>
      <c r="B211" s="8" t="s">
        <v>334</v>
      </c>
      <c r="C211" s="18">
        <f>VLOOKUP($B211,[2]all!$E$6:$AO$502,11,FALSE)</f>
        <v>45</v>
      </c>
      <c r="D211">
        <f>VLOOKUP($B211,[2]all!$E$6:$AO$502,15,FALSE)</f>
        <v>30</v>
      </c>
      <c r="E211">
        <f>VLOOKUP($B211,[2]all!$E$6:$AO$502,19,FALSE)</f>
        <v>30</v>
      </c>
      <c r="F211">
        <f>VLOOKUP($B211,[2]all!$E$6:$AO$502,23,FALSE)</f>
        <v>120</v>
      </c>
      <c r="G211">
        <f>VLOOKUP($B211,[2]all!$E$6:$AO$502,27,FALSE)</f>
        <v>0</v>
      </c>
      <c r="H211" s="18">
        <f>IF(SUM($C211:$G211)=0,0,VLOOKUP($A211,'2016_headways'!$A:$G,2,FALSE))</f>
        <v>30</v>
      </c>
      <c r="I211">
        <f>IF(SUM($C211:$G211)=0,0,VLOOKUP($A211,'2016_headways'!$A:$G,3,FALSE))</f>
        <v>15.6521739130434</v>
      </c>
      <c r="J211">
        <f>IF(SUM($C211:$G211)=0,0,VLOOKUP($A211,'2016_headways'!$A:$G,4,FALSE))</f>
        <v>15</v>
      </c>
      <c r="K211">
        <f>IF(SUM($C211:$G211)=0,0,VLOOKUP($A211,'2016_headways'!$A:$G,5,FALSE))</f>
        <v>24</v>
      </c>
      <c r="L211">
        <f>IF(SUM($C211:$G211)=0,0,VLOOKUP($A211,'2016_headways'!$A:$G,6,FALSE))</f>
        <v>36</v>
      </c>
      <c r="M211" s="19">
        <f t="shared" si="17"/>
        <v>-0.33333333333333331</v>
      </c>
      <c r="N211" s="20">
        <f t="shared" si="18"/>
        <v>-0.47826086956522001</v>
      </c>
      <c r="O211" s="20">
        <f t="shared" si="19"/>
        <v>-0.5</v>
      </c>
      <c r="P211" s="20">
        <f t="shared" si="20"/>
        <v>-0.8</v>
      </c>
      <c r="Q211" s="20">
        <f t="shared" si="21"/>
        <v>0</v>
      </c>
    </row>
    <row r="212" spans="1:17" x14ac:dyDescent="0.25">
      <c r="A212" t="s">
        <v>1181</v>
      </c>
      <c r="B212" s="8" t="s">
        <v>335</v>
      </c>
      <c r="C212" s="18">
        <f>VLOOKUP($B212,[2]all!$E$6:$AO$502,11,FALSE)</f>
        <v>23</v>
      </c>
      <c r="D212">
        <f>VLOOKUP($B212,[2]all!$E$6:$AO$502,15,FALSE)</f>
        <v>15</v>
      </c>
      <c r="E212">
        <f>VLOOKUP($B212,[2]all!$E$6:$AO$502,19,FALSE)</f>
        <v>15</v>
      </c>
      <c r="F212">
        <f>VLOOKUP($B212,[2]all!$E$6:$AO$502,23,FALSE)</f>
        <v>45</v>
      </c>
      <c r="G212">
        <f>VLOOKUP($B212,[2]all!$E$6:$AO$502,27,FALSE)</f>
        <v>45</v>
      </c>
      <c r="H212" s="18">
        <f>IF(SUM($C212:$G212)=0,0,VLOOKUP($A212,'2016_headways'!$A:$G,2,FALSE))</f>
        <v>30</v>
      </c>
      <c r="I212">
        <f>IF(SUM($C212:$G212)=0,0,VLOOKUP($A212,'2016_headways'!$A:$G,3,FALSE))</f>
        <v>15</v>
      </c>
      <c r="J212">
        <f>IF(SUM($C212:$G212)=0,0,VLOOKUP($A212,'2016_headways'!$A:$G,4,FALSE))</f>
        <v>15</v>
      </c>
      <c r="K212">
        <f>IF(SUM($C212:$G212)=0,0,VLOOKUP($A212,'2016_headways'!$A:$G,5,FALSE))</f>
        <v>30</v>
      </c>
      <c r="L212">
        <f>IF(SUM($C212:$G212)=0,0,VLOOKUP($A212,'2016_headways'!$A:$G,6,FALSE))</f>
        <v>30</v>
      </c>
      <c r="M212" s="19">
        <f t="shared" si="17"/>
        <v>0.30434782608695654</v>
      </c>
      <c r="N212" s="20">
        <f t="shared" si="18"/>
        <v>0</v>
      </c>
      <c r="O212" s="20">
        <f t="shared" si="19"/>
        <v>0</v>
      </c>
      <c r="P212" s="20">
        <f t="shared" si="20"/>
        <v>-0.33333333333333331</v>
      </c>
      <c r="Q212" s="20">
        <f t="shared" si="21"/>
        <v>-0.33333333333333331</v>
      </c>
    </row>
    <row r="213" spans="1:17" x14ac:dyDescent="0.25">
      <c r="A213" t="s">
        <v>907</v>
      </c>
      <c r="B213" s="8" t="s">
        <v>342</v>
      </c>
      <c r="C213" s="18">
        <f>VLOOKUP($B213,[2]all!$E$6:$AO$502,11,FALSE)</f>
        <v>80</v>
      </c>
      <c r="D213">
        <f>VLOOKUP($B213,[2]all!$E$6:$AO$502,15,FALSE)</f>
        <v>60</v>
      </c>
      <c r="E213">
        <f>VLOOKUP($B213,[2]all!$E$6:$AO$502,19,FALSE)</f>
        <v>60</v>
      </c>
      <c r="F213">
        <f>VLOOKUP($B213,[2]all!$E$6:$AO$502,23,FALSE)</f>
        <v>0</v>
      </c>
      <c r="G213">
        <f>VLOOKUP($B213,[2]all!$E$6:$AO$502,27,FALSE)</f>
        <v>0</v>
      </c>
      <c r="H213" s="18">
        <f>IF(SUM($C213:$G213)=0,0,VLOOKUP($A213,'2016_headways'!$A:$G,2,FALSE))</f>
        <v>120</v>
      </c>
      <c r="I213">
        <f>IF(SUM($C213:$G213)=0,0,VLOOKUP($A213,'2016_headways'!$A:$G,3,FALSE))</f>
        <v>60</v>
      </c>
      <c r="J213">
        <f>IF(SUM($C213:$G213)=0,0,VLOOKUP($A213,'2016_headways'!$A:$G,4,FALSE))</f>
        <v>60</v>
      </c>
      <c r="K213">
        <f>IF(SUM($C213:$G213)=0,0,VLOOKUP($A213,'2016_headways'!$A:$G,5,FALSE))</f>
        <v>120</v>
      </c>
      <c r="L213">
        <f>IF(SUM($C213:$G213)=0,0,VLOOKUP($A213,'2016_headways'!$A:$G,6,FALSE))</f>
        <v>0</v>
      </c>
      <c r="M213" s="19">
        <f t="shared" si="17"/>
        <v>0.5</v>
      </c>
      <c r="N213" s="20">
        <f t="shared" si="18"/>
        <v>0</v>
      </c>
      <c r="O213" s="20">
        <f t="shared" si="19"/>
        <v>0</v>
      </c>
      <c r="P213" s="20">
        <f t="shared" si="20"/>
        <v>0</v>
      </c>
      <c r="Q213" s="20">
        <f t="shared" si="21"/>
        <v>0</v>
      </c>
    </row>
    <row r="214" spans="1:17" x14ac:dyDescent="0.25">
      <c r="A214" t="s">
        <v>908</v>
      </c>
      <c r="B214" s="8" t="s">
        <v>343</v>
      </c>
      <c r="C214" s="18">
        <f>VLOOKUP($B214,[2]all!$E$6:$AO$502,11,FALSE)</f>
        <v>80</v>
      </c>
      <c r="D214">
        <f>VLOOKUP($B214,[2]all!$E$6:$AO$502,15,FALSE)</f>
        <v>60</v>
      </c>
      <c r="E214">
        <f>VLOOKUP($B214,[2]all!$E$6:$AO$502,19,FALSE)</f>
        <v>60</v>
      </c>
      <c r="F214">
        <f>VLOOKUP($B214,[2]all!$E$6:$AO$502,23,FALSE)</f>
        <v>120</v>
      </c>
      <c r="G214">
        <f>VLOOKUP($B214,[2]all!$E$6:$AO$502,27,FALSE)</f>
        <v>0</v>
      </c>
      <c r="H214" s="18">
        <f>IF(SUM($C214:$G214)=0,0,VLOOKUP($A214,'2016_headways'!$A:$G,2,FALSE))</f>
        <v>120</v>
      </c>
      <c r="I214">
        <f>IF(SUM($C214:$G214)=0,0,VLOOKUP($A214,'2016_headways'!$A:$G,3,FALSE))</f>
        <v>60</v>
      </c>
      <c r="J214">
        <f>IF(SUM($C214:$G214)=0,0,VLOOKUP($A214,'2016_headways'!$A:$G,4,FALSE))</f>
        <v>60</v>
      </c>
      <c r="K214">
        <f>IF(SUM($C214:$G214)=0,0,VLOOKUP($A214,'2016_headways'!$A:$G,5,FALSE))</f>
        <v>60</v>
      </c>
      <c r="L214">
        <f>IF(SUM($C214:$G214)=0,0,VLOOKUP($A214,'2016_headways'!$A:$G,6,FALSE))</f>
        <v>180</v>
      </c>
      <c r="M214" s="19">
        <f t="shared" si="17"/>
        <v>0.5</v>
      </c>
      <c r="N214" s="20">
        <f t="shared" si="18"/>
        <v>0</v>
      </c>
      <c r="O214" s="20">
        <f t="shared" si="19"/>
        <v>0</v>
      </c>
      <c r="P214" s="20">
        <f t="shared" si="20"/>
        <v>-0.5</v>
      </c>
      <c r="Q214" s="20">
        <f t="shared" si="21"/>
        <v>0</v>
      </c>
    </row>
    <row r="215" spans="1:17" x14ac:dyDescent="0.25">
      <c r="A215" t="s">
        <v>909</v>
      </c>
      <c r="B215" s="8" t="s">
        <v>344</v>
      </c>
      <c r="C215" s="18">
        <f>VLOOKUP($B215,[2]all!$E$6:$AO$502,11,FALSE)</f>
        <v>80</v>
      </c>
      <c r="D215">
        <f>VLOOKUP($B215,[2]all!$E$6:$AO$502,15,FALSE)</f>
        <v>60</v>
      </c>
      <c r="E215">
        <f>VLOOKUP($B215,[2]all!$E$6:$AO$502,19,FALSE)</f>
        <v>60</v>
      </c>
      <c r="F215">
        <f>VLOOKUP($B215,[2]all!$E$6:$AO$502,23,FALSE)</f>
        <v>120</v>
      </c>
      <c r="G215">
        <f>VLOOKUP($B215,[2]all!$E$6:$AO$502,27,FALSE)</f>
        <v>120</v>
      </c>
      <c r="H215" s="18">
        <f>IF(SUM($C215:$G215)=0,0,VLOOKUP($A215,'2016_headways'!$A:$G,2,FALSE))</f>
        <v>120</v>
      </c>
      <c r="I215">
        <f>IF(SUM($C215:$G215)=0,0,VLOOKUP($A215,'2016_headways'!$A:$G,3,FALSE))</f>
        <v>60</v>
      </c>
      <c r="J215">
        <f>IF(SUM($C215:$G215)=0,0,VLOOKUP($A215,'2016_headways'!$A:$G,4,FALSE))</f>
        <v>60</v>
      </c>
      <c r="K215">
        <f>IF(SUM($C215:$G215)=0,0,VLOOKUP($A215,'2016_headways'!$A:$G,5,FALSE))</f>
        <v>60</v>
      </c>
      <c r="L215">
        <f>IF(SUM($C215:$G215)=0,0,VLOOKUP($A215,'2016_headways'!$A:$G,6,FALSE))</f>
        <v>180</v>
      </c>
      <c r="M215" s="19">
        <f t="shared" si="17"/>
        <v>0.5</v>
      </c>
      <c r="N215" s="20">
        <f t="shared" si="18"/>
        <v>0</v>
      </c>
      <c r="O215" s="20">
        <f t="shared" si="19"/>
        <v>0</v>
      </c>
      <c r="P215" s="20">
        <f t="shared" si="20"/>
        <v>-0.5</v>
      </c>
      <c r="Q215" s="20">
        <f t="shared" si="21"/>
        <v>0.5</v>
      </c>
    </row>
    <row r="216" spans="1:17" x14ac:dyDescent="0.25">
      <c r="A216" t="s">
        <v>910</v>
      </c>
      <c r="B216" s="8" t="s">
        <v>345</v>
      </c>
      <c r="C216" s="18">
        <f>VLOOKUP($B216,[2]all!$E$6:$AO$502,11,FALSE)</f>
        <v>80</v>
      </c>
      <c r="D216">
        <f>VLOOKUP($B216,[2]all!$E$6:$AO$502,15,FALSE)</f>
        <v>60</v>
      </c>
      <c r="E216">
        <f>VLOOKUP($B216,[2]all!$E$6:$AO$502,19,FALSE)</f>
        <v>60</v>
      </c>
      <c r="F216">
        <f>VLOOKUP($B216,[2]all!$E$6:$AO$502,23,FALSE)</f>
        <v>0</v>
      </c>
      <c r="G216">
        <f>VLOOKUP($B216,[2]all!$E$6:$AO$502,27,FALSE)</f>
        <v>0</v>
      </c>
      <c r="H216" s="18">
        <f>IF(SUM($C216:$G216)=0,0,VLOOKUP($A216,'2016_headways'!$A:$G,2,FALSE))</f>
        <v>80</v>
      </c>
      <c r="I216">
        <f>IF(SUM($C216:$G216)=0,0,VLOOKUP($A216,'2016_headways'!$A:$G,3,FALSE))</f>
        <v>60</v>
      </c>
      <c r="J216">
        <f>IF(SUM($C216:$G216)=0,0,VLOOKUP($A216,'2016_headways'!$A:$G,4,FALSE))</f>
        <v>60</v>
      </c>
      <c r="K216">
        <f>IF(SUM($C216:$G216)=0,0,VLOOKUP($A216,'2016_headways'!$A:$G,5,FALSE))</f>
        <v>0</v>
      </c>
      <c r="L216">
        <f>IF(SUM($C216:$G216)=0,0,VLOOKUP($A216,'2016_headways'!$A:$G,6,FALSE))</f>
        <v>0</v>
      </c>
      <c r="M216" s="19">
        <f t="shared" si="17"/>
        <v>0</v>
      </c>
      <c r="N216" s="20">
        <f t="shared" si="18"/>
        <v>0</v>
      </c>
      <c r="O216" s="20">
        <f t="shared" si="19"/>
        <v>0</v>
      </c>
      <c r="P216" s="20">
        <f t="shared" si="20"/>
        <v>0</v>
      </c>
      <c r="Q216" s="20">
        <f t="shared" si="21"/>
        <v>0</v>
      </c>
    </row>
    <row r="217" spans="1:17" x14ac:dyDescent="0.25">
      <c r="A217" t="s">
        <v>911</v>
      </c>
      <c r="B217" s="8" t="s">
        <v>346</v>
      </c>
      <c r="C217" s="18">
        <f>VLOOKUP($B217,[2]all!$E$6:$AO$502,11,FALSE)</f>
        <v>60</v>
      </c>
      <c r="D217">
        <f>VLOOKUP($B217,[2]all!$E$6:$AO$502,15,FALSE)</f>
        <v>60</v>
      </c>
      <c r="E217">
        <f>VLOOKUP($B217,[2]all!$E$6:$AO$502,19,FALSE)</f>
        <v>60</v>
      </c>
      <c r="F217">
        <f>VLOOKUP($B217,[2]all!$E$6:$AO$502,23,FALSE)</f>
        <v>90</v>
      </c>
      <c r="G217">
        <f>VLOOKUP($B217,[2]all!$E$6:$AO$502,27,FALSE)</f>
        <v>60</v>
      </c>
      <c r="H217" s="18">
        <f>IF(SUM($C217:$G217)=0,0,VLOOKUP($A217,'2016_headways'!$A:$G,2,FALSE))</f>
        <v>40</v>
      </c>
      <c r="I217">
        <f>IF(SUM($C217:$G217)=0,0,VLOOKUP($A217,'2016_headways'!$A:$G,3,FALSE))</f>
        <v>60</v>
      </c>
      <c r="J217">
        <f>IF(SUM($C217:$G217)=0,0,VLOOKUP($A217,'2016_headways'!$A:$G,4,FALSE))</f>
        <v>30</v>
      </c>
      <c r="K217">
        <f>IF(SUM($C217:$G217)=0,0,VLOOKUP($A217,'2016_headways'!$A:$G,5,FALSE))</f>
        <v>60</v>
      </c>
      <c r="L217">
        <f>IF(SUM($C217:$G217)=0,0,VLOOKUP($A217,'2016_headways'!$A:$G,6,FALSE))</f>
        <v>180</v>
      </c>
      <c r="M217" s="19">
        <f t="shared" si="17"/>
        <v>-0.33333333333333331</v>
      </c>
      <c r="N217" s="20">
        <f t="shared" si="18"/>
        <v>0</v>
      </c>
      <c r="O217" s="20">
        <f t="shared" si="19"/>
        <v>-0.5</v>
      </c>
      <c r="P217" s="20">
        <f t="shared" si="20"/>
        <v>-0.33333333333333331</v>
      </c>
      <c r="Q217" s="20">
        <f t="shared" si="21"/>
        <v>2</v>
      </c>
    </row>
    <row r="218" spans="1:17" x14ac:dyDescent="0.25">
      <c r="A218" t="s">
        <v>912</v>
      </c>
      <c r="B218" s="8" t="s">
        <v>346</v>
      </c>
      <c r="C218" s="18">
        <f>VLOOKUP($B218,[2]all!$E$6:$AO$502,11,FALSE)</f>
        <v>60</v>
      </c>
      <c r="D218">
        <f>VLOOKUP($B218,[2]all!$E$6:$AO$502,15,FALSE)</f>
        <v>60</v>
      </c>
      <c r="E218">
        <f>VLOOKUP($B218,[2]all!$E$6:$AO$502,19,FALSE)</f>
        <v>60</v>
      </c>
      <c r="F218">
        <f>VLOOKUP($B218,[2]all!$E$6:$AO$502,23,FALSE)</f>
        <v>90</v>
      </c>
      <c r="G218">
        <f>VLOOKUP($B218,[2]all!$E$6:$AO$502,27,FALSE)</f>
        <v>60</v>
      </c>
      <c r="H218" s="18">
        <f>IF(SUM($C218:$G218)=0,0,VLOOKUP($A218,'2016_headways'!$A:$G,2,FALSE))</f>
        <v>48</v>
      </c>
      <c r="I218">
        <f>IF(SUM($C218:$G218)=0,0,VLOOKUP($A218,'2016_headways'!$A:$G,3,FALSE))</f>
        <v>90</v>
      </c>
      <c r="J218">
        <f>IF(SUM($C218:$G218)=0,0,VLOOKUP($A218,'2016_headways'!$A:$G,4,FALSE))</f>
        <v>90</v>
      </c>
      <c r="K218">
        <f>IF(SUM($C218:$G218)=0,0,VLOOKUP($A218,'2016_headways'!$A:$G,5,FALSE))</f>
        <v>0</v>
      </c>
      <c r="L218">
        <f>IF(SUM($C218:$G218)=0,0,VLOOKUP($A218,'2016_headways'!$A:$G,6,FALSE))</f>
        <v>45</v>
      </c>
      <c r="M218" s="19">
        <f t="shared" si="17"/>
        <v>-0.2</v>
      </c>
      <c r="N218" s="20">
        <f t="shared" si="18"/>
        <v>0.5</v>
      </c>
      <c r="O218" s="20">
        <f t="shared" si="19"/>
        <v>0.5</v>
      </c>
      <c r="P218" s="20">
        <f t="shared" si="20"/>
        <v>-1</v>
      </c>
      <c r="Q218" s="20">
        <f t="shared" si="21"/>
        <v>-0.25</v>
      </c>
    </row>
    <row r="219" spans="1:17" x14ac:dyDescent="0.25">
      <c r="A219" t="s">
        <v>919</v>
      </c>
      <c r="B219" s="8" t="s">
        <v>347</v>
      </c>
      <c r="C219" s="18">
        <f>VLOOKUP($B219,[2]all!$E$6:$AO$502,11,FALSE)</f>
        <v>240</v>
      </c>
      <c r="D219">
        <f>VLOOKUP($B219,[2]all!$E$6:$AO$502,15,FALSE)</f>
        <v>180</v>
      </c>
      <c r="E219">
        <f>VLOOKUP($B219,[2]all!$E$6:$AO$502,19,FALSE)</f>
        <v>0</v>
      </c>
      <c r="F219">
        <f>VLOOKUP($B219,[2]all!$E$6:$AO$502,23,FALSE)</f>
        <v>0</v>
      </c>
      <c r="G219">
        <f>VLOOKUP($B219,[2]all!$E$6:$AO$502,27,FALSE)</f>
        <v>0</v>
      </c>
      <c r="H219" s="18">
        <f>IF(SUM($C219:$G219)=0,0,VLOOKUP($A219,'2016_headways'!$A:$G,2,FALSE))</f>
        <v>0</v>
      </c>
      <c r="I219">
        <f>IF(SUM($C219:$G219)=0,0,VLOOKUP($A219,'2016_headways'!$A:$G,3,FALSE))</f>
        <v>180</v>
      </c>
      <c r="J219">
        <f>IF(SUM($C219:$G219)=0,0,VLOOKUP($A219,'2016_headways'!$A:$G,4,FALSE))</f>
        <v>180</v>
      </c>
      <c r="K219">
        <f>IF(SUM($C219:$G219)=0,0,VLOOKUP($A219,'2016_headways'!$A:$G,5,FALSE))</f>
        <v>0</v>
      </c>
      <c r="L219">
        <f>IF(SUM($C219:$G219)=0,0,VLOOKUP($A219,'2016_headways'!$A:$G,6,FALSE))</f>
        <v>0</v>
      </c>
      <c r="M219" s="19">
        <f t="shared" si="17"/>
        <v>-1</v>
      </c>
      <c r="N219" s="20">
        <f t="shared" si="18"/>
        <v>0</v>
      </c>
      <c r="O219" s="20">
        <f t="shared" si="19"/>
        <v>0</v>
      </c>
      <c r="P219" s="20">
        <f t="shared" si="20"/>
        <v>0</v>
      </c>
      <c r="Q219" s="20">
        <f t="shared" si="21"/>
        <v>0</v>
      </c>
    </row>
    <row r="220" spans="1:17" x14ac:dyDescent="0.25">
      <c r="A220" t="s">
        <v>920</v>
      </c>
      <c r="B220" s="8" t="s">
        <v>347</v>
      </c>
      <c r="C220" s="18">
        <f>VLOOKUP($B220,[2]all!$E$6:$AO$502,11,FALSE)</f>
        <v>240</v>
      </c>
      <c r="D220">
        <f>VLOOKUP($B220,[2]all!$E$6:$AO$502,15,FALSE)</f>
        <v>180</v>
      </c>
      <c r="E220">
        <f>VLOOKUP($B220,[2]all!$E$6:$AO$502,19,FALSE)</f>
        <v>0</v>
      </c>
      <c r="F220">
        <f>VLOOKUP($B220,[2]all!$E$6:$AO$502,23,FALSE)</f>
        <v>0</v>
      </c>
      <c r="G220">
        <f>VLOOKUP($B220,[2]all!$E$6:$AO$502,27,FALSE)</f>
        <v>0</v>
      </c>
      <c r="H220" s="18">
        <f>IF(SUM($C220:$G220)=0,0,VLOOKUP($A220,'2016_headways'!$A:$G,2,FALSE))</f>
        <v>240</v>
      </c>
      <c r="I220">
        <f>IF(SUM($C220:$G220)=0,0,VLOOKUP($A220,'2016_headways'!$A:$G,3,FALSE))</f>
        <v>180</v>
      </c>
      <c r="J220">
        <f>IF(SUM($C220:$G220)=0,0,VLOOKUP($A220,'2016_headways'!$A:$G,4,FALSE))</f>
        <v>0</v>
      </c>
      <c r="K220">
        <f>IF(SUM($C220:$G220)=0,0,VLOOKUP($A220,'2016_headways'!$A:$G,5,FALSE))</f>
        <v>0</v>
      </c>
      <c r="L220">
        <f>IF(SUM($C220:$G220)=0,0,VLOOKUP($A220,'2016_headways'!$A:$G,6,FALSE))</f>
        <v>0</v>
      </c>
      <c r="M220" s="19">
        <f t="shared" si="17"/>
        <v>0</v>
      </c>
      <c r="N220" s="20">
        <f t="shared" si="18"/>
        <v>0</v>
      </c>
      <c r="O220" s="20">
        <f t="shared" si="19"/>
        <v>0</v>
      </c>
      <c r="P220" s="20">
        <f t="shared" si="20"/>
        <v>0</v>
      </c>
      <c r="Q220" s="20">
        <f t="shared" si="21"/>
        <v>0</v>
      </c>
    </row>
    <row r="221" spans="1:17" x14ac:dyDescent="0.25">
      <c r="A221" t="s">
        <v>921</v>
      </c>
      <c r="B221" s="8" t="s">
        <v>557</v>
      </c>
      <c r="C221" s="18">
        <f>VLOOKUP($B221,[2]all!$E$6:$AO$502,11,FALSE)</f>
        <v>80</v>
      </c>
      <c r="D221">
        <f>VLOOKUP($B221,[2]all!$E$6:$AO$502,15,FALSE)</f>
        <v>0</v>
      </c>
      <c r="E221">
        <f>VLOOKUP($B221,[2]all!$E$6:$AO$502,19,FALSE)</f>
        <v>0</v>
      </c>
      <c r="F221">
        <f>VLOOKUP($B221,[2]all!$E$6:$AO$502,23,FALSE)</f>
        <v>0</v>
      </c>
      <c r="G221">
        <f>VLOOKUP($B221,[2]all!$E$6:$AO$502,27,FALSE)</f>
        <v>0</v>
      </c>
      <c r="H221" s="18">
        <f>IF(SUM($C221:$G221)=0,0,VLOOKUP($A221,'2016_headways'!$A:$G,2,FALSE))</f>
        <v>80</v>
      </c>
      <c r="I221">
        <f>IF(SUM($C221:$G221)=0,0,VLOOKUP($A221,'2016_headways'!$A:$G,3,FALSE))</f>
        <v>0</v>
      </c>
      <c r="J221">
        <f>IF(SUM($C221:$G221)=0,0,VLOOKUP($A221,'2016_headways'!$A:$G,4,FALSE))</f>
        <v>0</v>
      </c>
      <c r="K221">
        <f>IF(SUM($C221:$G221)=0,0,VLOOKUP($A221,'2016_headways'!$A:$G,5,FALSE))</f>
        <v>0</v>
      </c>
      <c r="L221">
        <f>IF(SUM($C221:$G221)=0,0,VLOOKUP($A221,'2016_headways'!$A:$G,6,FALSE))</f>
        <v>0</v>
      </c>
      <c r="M221" s="19">
        <f t="shared" si="17"/>
        <v>0</v>
      </c>
      <c r="N221" s="20">
        <f t="shared" si="18"/>
        <v>0</v>
      </c>
      <c r="O221" s="20">
        <f t="shared" si="19"/>
        <v>0</v>
      </c>
      <c r="P221" s="20">
        <f t="shared" si="20"/>
        <v>0</v>
      </c>
      <c r="Q221" s="20">
        <f t="shared" si="21"/>
        <v>0</v>
      </c>
    </row>
    <row r="222" spans="1:17" x14ac:dyDescent="0.25">
      <c r="A222" t="s">
        <v>922</v>
      </c>
      <c r="B222" s="8" t="s">
        <v>558</v>
      </c>
      <c r="C222" s="18">
        <f>VLOOKUP($B222,[2]all!$E$6:$AO$502,11,FALSE)</f>
        <v>0</v>
      </c>
      <c r="D222">
        <f>VLOOKUP($B222,[2]all!$E$6:$AO$502,15,FALSE)</f>
        <v>0</v>
      </c>
      <c r="E222">
        <f>VLOOKUP($B222,[2]all!$E$6:$AO$502,19,FALSE)</f>
        <v>60</v>
      </c>
      <c r="F222">
        <f>VLOOKUP($B222,[2]all!$E$6:$AO$502,23,FALSE)</f>
        <v>0</v>
      </c>
      <c r="G222">
        <f>VLOOKUP($B222,[2]all!$E$6:$AO$502,27,FALSE)</f>
        <v>0</v>
      </c>
      <c r="H222" s="18">
        <f>IF(SUM($C222:$G222)=0,0,VLOOKUP($A222,'2016_headways'!$A:$G,2,FALSE))</f>
        <v>0</v>
      </c>
      <c r="I222">
        <f>IF(SUM($C222:$G222)=0,0,VLOOKUP($A222,'2016_headways'!$A:$G,3,FALSE))</f>
        <v>0</v>
      </c>
      <c r="J222">
        <f>IF(SUM($C222:$G222)=0,0,VLOOKUP($A222,'2016_headways'!$A:$G,4,FALSE))</f>
        <v>60</v>
      </c>
      <c r="K222">
        <f>IF(SUM($C222:$G222)=0,0,VLOOKUP($A222,'2016_headways'!$A:$G,5,FALSE))</f>
        <v>0</v>
      </c>
      <c r="L222">
        <f>IF(SUM($C222:$G222)=0,0,VLOOKUP($A222,'2016_headways'!$A:$G,6,FALSE))</f>
        <v>0</v>
      </c>
      <c r="M222" s="19">
        <f t="shared" si="17"/>
        <v>0</v>
      </c>
      <c r="N222" s="20">
        <f t="shared" si="18"/>
        <v>0</v>
      </c>
      <c r="O222" s="20">
        <f t="shared" si="19"/>
        <v>0</v>
      </c>
      <c r="P222" s="20">
        <f t="shared" si="20"/>
        <v>0</v>
      </c>
      <c r="Q222" s="20">
        <f t="shared" si="21"/>
        <v>0</v>
      </c>
    </row>
    <row r="223" spans="1:17" x14ac:dyDescent="0.25">
      <c r="A223" t="s">
        <v>923</v>
      </c>
      <c r="B223" s="8" t="s">
        <v>348</v>
      </c>
      <c r="C223" s="18">
        <f>VLOOKUP($B223,[2]all!$E$6:$AO$502,11,FALSE)</f>
        <v>0</v>
      </c>
      <c r="D223">
        <f>VLOOKUP($B223,[2]all!$E$6:$AO$502,15,FALSE)</f>
        <v>0</v>
      </c>
      <c r="E223">
        <f>VLOOKUP($B223,[2]all!$E$6:$AO$502,19,FALSE)</f>
        <v>180</v>
      </c>
      <c r="F223">
        <f>VLOOKUP($B223,[2]all!$E$6:$AO$502,23,FALSE)</f>
        <v>0</v>
      </c>
      <c r="G223">
        <f>VLOOKUP($B223,[2]all!$E$6:$AO$502,27,FALSE)</f>
        <v>0</v>
      </c>
      <c r="H223" s="18">
        <f>IF(SUM($C223:$G223)=0,0,VLOOKUP($A223,'2016_headways'!$A:$G,2,FALSE))</f>
        <v>0</v>
      </c>
      <c r="I223">
        <f>IF(SUM($C223:$G223)=0,0,VLOOKUP($A223,'2016_headways'!$A:$G,3,FALSE))</f>
        <v>0</v>
      </c>
      <c r="J223">
        <f>IF(SUM($C223:$G223)=0,0,VLOOKUP($A223,'2016_headways'!$A:$G,4,FALSE))</f>
        <v>0</v>
      </c>
      <c r="K223">
        <f>IF(SUM($C223:$G223)=0,0,VLOOKUP($A223,'2016_headways'!$A:$G,5,FALSE))</f>
        <v>120</v>
      </c>
      <c r="L223">
        <f>IF(SUM($C223:$G223)=0,0,VLOOKUP($A223,'2016_headways'!$A:$G,6,FALSE))</f>
        <v>0</v>
      </c>
      <c r="M223" s="19">
        <f t="shared" si="17"/>
        <v>0</v>
      </c>
      <c r="N223" s="20">
        <f t="shared" si="18"/>
        <v>0</v>
      </c>
      <c r="O223" s="20">
        <f t="shared" si="19"/>
        <v>-1</v>
      </c>
      <c r="P223" s="20">
        <f t="shared" si="20"/>
        <v>0</v>
      </c>
      <c r="Q223" s="20">
        <f t="shared" si="21"/>
        <v>0</v>
      </c>
    </row>
    <row r="224" spans="1:17" x14ac:dyDescent="0.25">
      <c r="A224" t="s">
        <v>924</v>
      </c>
      <c r="B224" s="8" t="s">
        <v>559</v>
      </c>
      <c r="C224" s="18">
        <f>VLOOKUP($B224,[2]all!$E$6:$AO$502,11,FALSE)</f>
        <v>180</v>
      </c>
      <c r="D224">
        <f>VLOOKUP($B224,[2]all!$E$6:$AO$502,15,FALSE)</f>
        <v>0</v>
      </c>
      <c r="E224">
        <f>VLOOKUP($B224,[2]all!$E$6:$AO$502,19,FALSE)</f>
        <v>0</v>
      </c>
      <c r="F224">
        <f>VLOOKUP($B224,[2]all!$E$6:$AO$502,23,FALSE)</f>
        <v>0</v>
      </c>
      <c r="G224">
        <f>VLOOKUP($B224,[2]all!$E$6:$AO$502,27,FALSE)</f>
        <v>0</v>
      </c>
      <c r="H224" s="18">
        <f>IF(SUM($C224:$G224)=0,0,VLOOKUP($A224,'2016_headways'!$A:$G,2,FALSE))</f>
        <v>240</v>
      </c>
      <c r="I224">
        <f>IF(SUM($C224:$G224)=0,0,VLOOKUP($A224,'2016_headways'!$A:$G,3,FALSE))</f>
        <v>0</v>
      </c>
      <c r="J224">
        <f>IF(SUM($C224:$G224)=0,0,VLOOKUP($A224,'2016_headways'!$A:$G,4,FALSE))</f>
        <v>0</v>
      </c>
      <c r="K224">
        <f>IF(SUM($C224:$G224)=0,0,VLOOKUP($A224,'2016_headways'!$A:$G,5,FALSE))</f>
        <v>0</v>
      </c>
      <c r="L224">
        <f>IF(SUM($C224:$G224)=0,0,VLOOKUP($A224,'2016_headways'!$A:$G,6,FALSE))</f>
        <v>0</v>
      </c>
      <c r="M224" s="19">
        <f t="shared" si="17"/>
        <v>0.33333333333333331</v>
      </c>
      <c r="N224" s="20">
        <f t="shared" si="18"/>
        <v>0</v>
      </c>
      <c r="O224" s="20">
        <f t="shared" si="19"/>
        <v>0</v>
      </c>
      <c r="P224" s="20">
        <f t="shared" si="20"/>
        <v>0</v>
      </c>
      <c r="Q224" s="20">
        <f t="shared" si="21"/>
        <v>0</v>
      </c>
    </row>
    <row r="225" spans="1:17" x14ac:dyDescent="0.25">
      <c r="A225" t="s">
        <v>925</v>
      </c>
      <c r="B225" s="8" t="s">
        <v>560</v>
      </c>
      <c r="C225" s="18">
        <f>VLOOKUP($B225,[2]all!$E$6:$AO$502,11,FALSE)</f>
        <v>0</v>
      </c>
      <c r="D225">
        <f>VLOOKUP($B225,[2]all!$E$6:$AO$502,15,FALSE)</f>
        <v>0</v>
      </c>
      <c r="E225">
        <f>VLOOKUP($B225,[2]all!$E$6:$AO$502,19,FALSE)</f>
        <v>180</v>
      </c>
      <c r="F225">
        <f>VLOOKUP($B225,[2]all!$E$6:$AO$502,23,FALSE)</f>
        <v>0</v>
      </c>
      <c r="G225">
        <f>VLOOKUP($B225,[2]all!$E$6:$AO$502,27,FALSE)</f>
        <v>0</v>
      </c>
      <c r="H225" s="18">
        <f>IF(SUM($C225:$G225)=0,0,VLOOKUP($A225,'2016_headways'!$A:$G,2,FALSE))</f>
        <v>0</v>
      </c>
      <c r="I225">
        <f>IF(SUM($C225:$G225)=0,0,VLOOKUP($A225,'2016_headways'!$A:$G,3,FALSE))</f>
        <v>0</v>
      </c>
      <c r="J225">
        <f>IF(SUM($C225:$G225)=0,0,VLOOKUP($A225,'2016_headways'!$A:$G,4,FALSE))</f>
        <v>180</v>
      </c>
      <c r="K225">
        <f>IF(SUM($C225:$G225)=0,0,VLOOKUP($A225,'2016_headways'!$A:$G,5,FALSE))</f>
        <v>0</v>
      </c>
      <c r="L225">
        <f>IF(SUM($C225:$G225)=0,0,VLOOKUP($A225,'2016_headways'!$A:$G,6,FALSE))</f>
        <v>0</v>
      </c>
      <c r="M225" s="19">
        <f t="shared" si="17"/>
        <v>0</v>
      </c>
      <c r="N225" s="20">
        <f t="shared" si="18"/>
        <v>0</v>
      </c>
      <c r="O225" s="20">
        <f t="shared" si="19"/>
        <v>0</v>
      </c>
      <c r="P225" s="20">
        <f t="shared" si="20"/>
        <v>0</v>
      </c>
      <c r="Q225" s="20">
        <f t="shared" si="21"/>
        <v>0</v>
      </c>
    </row>
    <row r="226" spans="1:17" x14ac:dyDescent="0.25">
      <c r="A226" t="s">
        <v>926</v>
      </c>
      <c r="B226" s="8" t="s">
        <v>350</v>
      </c>
      <c r="C226" s="18">
        <f>VLOOKUP($B226,[2]all!$E$6:$AO$502,11,FALSE)</f>
        <v>60</v>
      </c>
      <c r="D226">
        <f>VLOOKUP($B226,[2]all!$E$6:$AO$502,15,FALSE)</f>
        <v>60</v>
      </c>
      <c r="E226">
        <f>VLOOKUP($B226,[2]all!$E$6:$AO$502,19,FALSE)</f>
        <v>60</v>
      </c>
      <c r="F226">
        <f>VLOOKUP($B226,[2]all!$E$6:$AO$502,23,FALSE)</f>
        <v>120</v>
      </c>
      <c r="G226">
        <f>VLOOKUP($B226,[2]all!$E$6:$AO$502,27,FALSE)</f>
        <v>0</v>
      </c>
      <c r="H226" s="18">
        <f>IF(SUM($C226:$G226)=0,0,VLOOKUP($A226,'2016_headways'!$A:$G,2,FALSE))</f>
        <v>60</v>
      </c>
      <c r="I226">
        <f>IF(SUM($C226:$G226)=0,0,VLOOKUP($A226,'2016_headways'!$A:$G,3,FALSE))</f>
        <v>60</v>
      </c>
      <c r="J226">
        <f>IF(SUM($C226:$G226)=0,0,VLOOKUP($A226,'2016_headways'!$A:$G,4,FALSE))</f>
        <v>60</v>
      </c>
      <c r="K226">
        <f>IF(SUM($C226:$G226)=0,0,VLOOKUP($A226,'2016_headways'!$A:$G,5,FALSE))</f>
        <v>30</v>
      </c>
      <c r="L226">
        <f>IF(SUM($C226:$G226)=0,0,VLOOKUP($A226,'2016_headways'!$A:$G,6,FALSE))</f>
        <v>0</v>
      </c>
      <c r="M226" s="19">
        <f t="shared" si="17"/>
        <v>0</v>
      </c>
      <c r="N226" s="20">
        <f t="shared" si="18"/>
        <v>0</v>
      </c>
      <c r="O226" s="20">
        <f t="shared" si="19"/>
        <v>0</v>
      </c>
      <c r="P226" s="20">
        <f t="shared" si="20"/>
        <v>-0.75</v>
      </c>
      <c r="Q226" s="20">
        <f t="shared" si="21"/>
        <v>0</v>
      </c>
    </row>
    <row r="227" spans="1:17" x14ac:dyDescent="0.25">
      <c r="A227" t="s">
        <v>927</v>
      </c>
      <c r="B227" s="8" t="s">
        <v>349</v>
      </c>
      <c r="C227" s="18">
        <f>VLOOKUP($B227,[2]all!$E$6:$AO$502,11,FALSE)</f>
        <v>180</v>
      </c>
      <c r="D227">
        <f>VLOOKUP($B227,[2]all!$E$6:$AO$502,15,FALSE)</f>
        <v>0</v>
      </c>
      <c r="E227">
        <f>VLOOKUP($B227,[2]all!$E$6:$AO$502,19,FALSE)</f>
        <v>180</v>
      </c>
      <c r="F227">
        <f>VLOOKUP($B227,[2]all!$E$6:$AO$502,23,FALSE)</f>
        <v>0</v>
      </c>
      <c r="G227">
        <f>VLOOKUP($B227,[2]all!$E$6:$AO$502,27,FALSE)</f>
        <v>0</v>
      </c>
      <c r="H227" s="18">
        <f>IF(SUM($C227:$G227)=0,0,VLOOKUP($A227,'2016_headways'!$A:$G,2,FALSE))</f>
        <v>120</v>
      </c>
      <c r="I227">
        <f>IF(SUM($C227:$G227)=0,0,VLOOKUP($A227,'2016_headways'!$A:$G,3,FALSE))</f>
        <v>0</v>
      </c>
      <c r="J227">
        <f>IF(SUM($C227:$G227)=0,0,VLOOKUP($A227,'2016_headways'!$A:$G,4,FALSE))</f>
        <v>0</v>
      </c>
      <c r="K227">
        <f>IF(SUM($C227:$G227)=0,0,VLOOKUP($A227,'2016_headways'!$A:$G,5,FALSE))</f>
        <v>0</v>
      </c>
      <c r="L227">
        <f>IF(SUM($C227:$G227)=0,0,VLOOKUP($A227,'2016_headways'!$A:$G,6,FALSE))</f>
        <v>0</v>
      </c>
      <c r="M227" s="19">
        <f t="shared" si="17"/>
        <v>-0.33333333333333331</v>
      </c>
      <c r="N227" s="20">
        <f t="shared" si="18"/>
        <v>0</v>
      </c>
      <c r="O227" s="20">
        <f t="shared" si="19"/>
        <v>-1</v>
      </c>
      <c r="P227" s="20">
        <f t="shared" si="20"/>
        <v>0</v>
      </c>
      <c r="Q227" s="20">
        <f t="shared" si="21"/>
        <v>0</v>
      </c>
    </row>
    <row r="228" spans="1:17" x14ac:dyDescent="0.25">
      <c r="A228" t="s">
        <v>928</v>
      </c>
      <c r="B228" s="8" t="s">
        <v>349</v>
      </c>
      <c r="C228" s="18">
        <f>VLOOKUP($B228,[2]all!$E$6:$AO$502,11,FALSE)</f>
        <v>180</v>
      </c>
      <c r="D228">
        <f>VLOOKUP($B228,[2]all!$E$6:$AO$502,15,FALSE)</f>
        <v>0</v>
      </c>
      <c r="E228">
        <f>VLOOKUP($B228,[2]all!$E$6:$AO$502,19,FALSE)</f>
        <v>180</v>
      </c>
      <c r="F228">
        <f>VLOOKUP($B228,[2]all!$E$6:$AO$502,23,FALSE)</f>
        <v>0</v>
      </c>
      <c r="G228">
        <f>VLOOKUP($B228,[2]all!$E$6:$AO$502,27,FALSE)</f>
        <v>0</v>
      </c>
      <c r="H228" s="18">
        <f>IF(SUM($C228:$G228)=0,0,VLOOKUP($A228,'2016_headways'!$A:$G,2,FALSE))</f>
        <v>0</v>
      </c>
      <c r="I228">
        <f>IF(SUM($C228:$G228)=0,0,VLOOKUP($A228,'2016_headways'!$A:$G,3,FALSE))</f>
        <v>0</v>
      </c>
      <c r="J228">
        <f>IF(SUM($C228:$G228)=0,0,VLOOKUP($A228,'2016_headways'!$A:$G,4,FALSE))</f>
        <v>90</v>
      </c>
      <c r="K228">
        <f>IF(SUM($C228:$G228)=0,0,VLOOKUP($A228,'2016_headways'!$A:$G,5,FALSE))</f>
        <v>0</v>
      </c>
      <c r="L228">
        <f>IF(SUM($C228:$G228)=0,0,VLOOKUP($A228,'2016_headways'!$A:$G,6,FALSE))</f>
        <v>0</v>
      </c>
      <c r="M228" s="19">
        <f t="shared" si="17"/>
        <v>-1</v>
      </c>
      <c r="N228" s="20">
        <f t="shared" si="18"/>
        <v>0</v>
      </c>
      <c r="O228" s="20">
        <f t="shared" si="19"/>
        <v>-0.5</v>
      </c>
      <c r="P228" s="20">
        <f t="shared" si="20"/>
        <v>0</v>
      </c>
      <c r="Q228" s="20">
        <f t="shared" si="21"/>
        <v>0</v>
      </c>
    </row>
    <row r="229" spans="1:17" x14ac:dyDescent="0.25">
      <c r="A229" t="s">
        <v>929</v>
      </c>
      <c r="B229" s="8" t="s">
        <v>561</v>
      </c>
      <c r="C229" s="18">
        <f>VLOOKUP($B229,[2]all!$E$6:$AO$502,11,FALSE)</f>
        <v>180</v>
      </c>
      <c r="D229">
        <f>VLOOKUP($B229,[2]all!$E$6:$AO$502,15,FALSE)</f>
        <v>0</v>
      </c>
      <c r="E229">
        <f>VLOOKUP($B229,[2]all!$E$6:$AO$502,19,FALSE)</f>
        <v>0</v>
      </c>
      <c r="F229">
        <f>VLOOKUP($B229,[2]all!$E$6:$AO$502,23,FALSE)</f>
        <v>0</v>
      </c>
      <c r="G229">
        <f>VLOOKUP($B229,[2]all!$E$6:$AO$502,27,FALSE)</f>
        <v>0</v>
      </c>
      <c r="H229" s="18">
        <f>IF(SUM($C229:$G229)=0,0,VLOOKUP($A229,'2016_headways'!$A:$G,2,FALSE))</f>
        <v>240</v>
      </c>
      <c r="I229">
        <f>IF(SUM($C229:$G229)=0,0,VLOOKUP($A229,'2016_headways'!$A:$G,3,FALSE))</f>
        <v>0</v>
      </c>
      <c r="J229">
        <f>IF(SUM($C229:$G229)=0,0,VLOOKUP($A229,'2016_headways'!$A:$G,4,FALSE))</f>
        <v>0</v>
      </c>
      <c r="K229">
        <f>IF(SUM($C229:$G229)=0,0,VLOOKUP($A229,'2016_headways'!$A:$G,5,FALSE))</f>
        <v>0</v>
      </c>
      <c r="L229">
        <f>IF(SUM($C229:$G229)=0,0,VLOOKUP($A229,'2016_headways'!$A:$G,6,FALSE))</f>
        <v>0</v>
      </c>
      <c r="M229" s="19">
        <f t="shared" si="17"/>
        <v>0.33333333333333331</v>
      </c>
      <c r="N229" s="20">
        <f t="shared" si="18"/>
        <v>0</v>
      </c>
      <c r="O229" s="20">
        <f t="shared" si="19"/>
        <v>0</v>
      </c>
      <c r="P229" s="20">
        <f t="shared" si="20"/>
        <v>0</v>
      </c>
      <c r="Q229" s="20">
        <f t="shared" si="21"/>
        <v>0</v>
      </c>
    </row>
    <row r="230" spans="1:17" x14ac:dyDescent="0.25">
      <c r="A230" t="s">
        <v>930</v>
      </c>
      <c r="B230" s="8" t="s">
        <v>562</v>
      </c>
      <c r="C230" s="18">
        <f>VLOOKUP($B230,[2]all!$E$6:$AO$502,11,FALSE)</f>
        <v>0</v>
      </c>
      <c r="D230">
        <f>VLOOKUP($B230,[2]all!$E$6:$AO$502,15,FALSE)</f>
        <v>0</v>
      </c>
      <c r="E230">
        <f>VLOOKUP($B230,[2]all!$E$6:$AO$502,19,FALSE)</f>
        <v>180</v>
      </c>
      <c r="F230">
        <f>VLOOKUP($B230,[2]all!$E$6:$AO$502,23,FALSE)</f>
        <v>0</v>
      </c>
      <c r="G230">
        <f>VLOOKUP($B230,[2]all!$E$6:$AO$502,27,FALSE)</f>
        <v>0</v>
      </c>
      <c r="H230" s="18">
        <f>IF(SUM($C230:$G230)=0,0,VLOOKUP($A230,'2016_headways'!$A:$G,2,FALSE))</f>
        <v>0</v>
      </c>
      <c r="I230">
        <f>IF(SUM($C230:$G230)=0,0,VLOOKUP($A230,'2016_headways'!$A:$G,3,FALSE))</f>
        <v>0</v>
      </c>
      <c r="J230">
        <f>IF(SUM($C230:$G230)=0,0,VLOOKUP($A230,'2016_headways'!$A:$G,4,FALSE))</f>
        <v>180</v>
      </c>
      <c r="K230">
        <f>IF(SUM($C230:$G230)=0,0,VLOOKUP($A230,'2016_headways'!$A:$G,5,FALSE))</f>
        <v>0</v>
      </c>
      <c r="L230">
        <f>IF(SUM($C230:$G230)=0,0,VLOOKUP($A230,'2016_headways'!$A:$G,6,FALSE))</f>
        <v>0</v>
      </c>
      <c r="M230" s="19">
        <f t="shared" si="17"/>
        <v>0</v>
      </c>
      <c r="N230" s="20">
        <f t="shared" si="18"/>
        <v>0</v>
      </c>
      <c r="O230" s="20">
        <f t="shared" si="19"/>
        <v>0</v>
      </c>
      <c r="P230" s="20">
        <f t="shared" si="20"/>
        <v>0</v>
      </c>
      <c r="Q230" s="20">
        <f t="shared" si="21"/>
        <v>0</v>
      </c>
    </row>
    <row r="231" spans="1:17" x14ac:dyDescent="0.25">
      <c r="A231" t="s">
        <v>935</v>
      </c>
      <c r="B231" s="8" t="s">
        <v>339</v>
      </c>
      <c r="C231" s="18">
        <f>VLOOKUP($B231,[2]all!$E$6:$AO$502,11,FALSE)</f>
        <v>80</v>
      </c>
      <c r="D231">
        <f>VLOOKUP($B231,[2]all!$E$6:$AO$502,15,FALSE)</f>
        <v>60</v>
      </c>
      <c r="E231">
        <f>VLOOKUP($B231,[2]all!$E$6:$AO$502,19,FALSE)</f>
        <v>60</v>
      </c>
      <c r="F231">
        <f>VLOOKUP($B231,[2]all!$E$6:$AO$502,23,FALSE)</f>
        <v>120</v>
      </c>
      <c r="G231">
        <f>VLOOKUP($B231,[2]all!$E$6:$AO$502,27,FALSE)</f>
        <v>120</v>
      </c>
      <c r="H231" s="18">
        <f>IF(SUM($C231:$G231)=0,0,VLOOKUP($A231,'2016_headways'!$A:$G,2,FALSE))</f>
        <v>80</v>
      </c>
      <c r="I231">
        <f>IF(SUM($C231:$G231)=0,0,VLOOKUP($A231,'2016_headways'!$A:$G,3,FALSE))</f>
        <v>60</v>
      </c>
      <c r="J231">
        <f>IF(SUM($C231:$G231)=0,0,VLOOKUP($A231,'2016_headways'!$A:$G,4,FALSE))</f>
        <v>60</v>
      </c>
      <c r="K231">
        <f>IF(SUM($C231:$G231)=0,0,VLOOKUP($A231,'2016_headways'!$A:$G,5,FALSE))</f>
        <v>60</v>
      </c>
      <c r="L231">
        <f>IF(SUM($C231:$G231)=0,0,VLOOKUP($A231,'2016_headways'!$A:$G,6,FALSE))</f>
        <v>0</v>
      </c>
      <c r="M231" s="19">
        <f t="shared" si="17"/>
        <v>0</v>
      </c>
      <c r="N231" s="20">
        <f t="shared" si="18"/>
        <v>0</v>
      </c>
      <c r="O231" s="20">
        <f t="shared" si="19"/>
        <v>0</v>
      </c>
      <c r="P231" s="20">
        <f t="shared" si="20"/>
        <v>-0.5</v>
      </c>
      <c r="Q231" s="20">
        <f t="shared" si="21"/>
        <v>-1</v>
      </c>
    </row>
    <row r="232" spans="1:17" x14ac:dyDescent="0.25">
      <c r="A232" t="s">
        <v>936</v>
      </c>
      <c r="B232" s="8" t="s">
        <v>555</v>
      </c>
      <c r="C232" s="18">
        <f>VLOOKUP($B232,[2]all!$E$6:$AO$502,11,FALSE)</f>
        <v>60</v>
      </c>
      <c r="D232">
        <f>VLOOKUP($B232,[2]all!$E$6:$AO$502,15,FALSE)</f>
        <v>0</v>
      </c>
      <c r="E232">
        <f>VLOOKUP($B232,[2]all!$E$6:$AO$502,19,FALSE)</f>
        <v>0</v>
      </c>
      <c r="F232">
        <f>VLOOKUP($B232,[2]all!$E$6:$AO$502,23,FALSE)</f>
        <v>0</v>
      </c>
      <c r="G232">
        <f>VLOOKUP($B232,[2]all!$E$6:$AO$502,27,FALSE)</f>
        <v>0</v>
      </c>
      <c r="H232" s="18">
        <f>IF(SUM($C232:$G232)=0,0,VLOOKUP($A232,'2016_headways'!$A:$G,2,FALSE))</f>
        <v>60</v>
      </c>
      <c r="I232">
        <f>IF(SUM($C232:$G232)=0,0,VLOOKUP($A232,'2016_headways'!$A:$G,3,FALSE))</f>
        <v>0</v>
      </c>
      <c r="J232">
        <f>IF(SUM($C232:$G232)=0,0,VLOOKUP($A232,'2016_headways'!$A:$G,4,FALSE))</f>
        <v>0</v>
      </c>
      <c r="K232">
        <f>IF(SUM($C232:$G232)=0,0,VLOOKUP($A232,'2016_headways'!$A:$G,5,FALSE))</f>
        <v>0</v>
      </c>
      <c r="L232">
        <f>IF(SUM($C232:$G232)=0,0,VLOOKUP($A232,'2016_headways'!$A:$G,6,FALSE))</f>
        <v>0</v>
      </c>
      <c r="M232" s="19">
        <f t="shared" si="17"/>
        <v>0</v>
      </c>
      <c r="N232" s="20">
        <f t="shared" si="18"/>
        <v>0</v>
      </c>
      <c r="O232" s="20">
        <f t="shared" si="19"/>
        <v>0</v>
      </c>
      <c r="P232" s="20">
        <f t="shared" si="20"/>
        <v>0</v>
      </c>
      <c r="Q232" s="20">
        <f t="shared" si="21"/>
        <v>0</v>
      </c>
    </row>
    <row r="233" spans="1:17" x14ac:dyDescent="0.25">
      <c r="A233" t="s">
        <v>937</v>
      </c>
      <c r="B233" s="8" t="s">
        <v>556</v>
      </c>
      <c r="C233" s="18">
        <f>VLOOKUP($B233,[2]all!$E$6:$AO$502,11,FALSE)</f>
        <v>0</v>
      </c>
      <c r="D233">
        <f>VLOOKUP($B233,[2]all!$E$6:$AO$502,15,FALSE)</f>
        <v>0</v>
      </c>
      <c r="E233">
        <f>VLOOKUP($B233,[2]all!$E$6:$AO$502,19,FALSE)</f>
        <v>45</v>
      </c>
      <c r="F233">
        <f>VLOOKUP($B233,[2]all!$E$6:$AO$502,23,FALSE)</f>
        <v>0</v>
      </c>
      <c r="G233">
        <f>VLOOKUP($B233,[2]all!$E$6:$AO$502,27,FALSE)</f>
        <v>0</v>
      </c>
      <c r="H233" s="18">
        <f>IF(SUM($C233:$G233)=0,0,VLOOKUP($A233,'2016_headways'!$A:$G,2,FALSE))</f>
        <v>0</v>
      </c>
      <c r="I233">
        <f>IF(SUM($C233:$G233)=0,0,VLOOKUP($A233,'2016_headways'!$A:$G,3,FALSE))</f>
        <v>0</v>
      </c>
      <c r="J233">
        <f>IF(SUM($C233:$G233)=0,0,VLOOKUP($A233,'2016_headways'!$A:$G,4,FALSE))</f>
        <v>45</v>
      </c>
      <c r="K233">
        <f>IF(SUM($C233:$G233)=0,0,VLOOKUP($A233,'2016_headways'!$A:$G,5,FALSE))</f>
        <v>60</v>
      </c>
      <c r="L233">
        <f>IF(SUM($C233:$G233)=0,0,VLOOKUP($A233,'2016_headways'!$A:$G,6,FALSE))</f>
        <v>0</v>
      </c>
      <c r="M233" s="19">
        <f t="shared" si="17"/>
        <v>0</v>
      </c>
      <c r="N233" s="20">
        <f t="shared" si="18"/>
        <v>0</v>
      </c>
      <c r="O233" s="20">
        <f t="shared" si="19"/>
        <v>0</v>
      </c>
      <c r="P233" s="20">
        <f t="shared" si="20"/>
        <v>0</v>
      </c>
      <c r="Q233" s="20">
        <f t="shared" si="21"/>
        <v>0</v>
      </c>
    </row>
    <row r="234" spans="1:17" x14ac:dyDescent="0.25">
      <c r="A234" t="s">
        <v>938</v>
      </c>
      <c r="B234" s="8" t="s">
        <v>340</v>
      </c>
      <c r="C234" s="18">
        <f>VLOOKUP($B234,[2]all!$E$6:$AO$502,11,FALSE)</f>
        <v>60</v>
      </c>
      <c r="D234">
        <f>VLOOKUP($B234,[2]all!$E$6:$AO$502,15,FALSE)</f>
        <v>60</v>
      </c>
      <c r="E234">
        <f>VLOOKUP($B234,[2]all!$E$6:$AO$502,19,FALSE)</f>
        <v>60</v>
      </c>
      <c r="F234">
        <f>VLOOKUP($B234,[2]all!$E$6:$AO$502,23,FALSE)</f>
        <v>90</v>
      </c>
      <c r="G234">
        <f>VLOOKUP($B234,[2]all!$E$6:$AO$502,27,FALSE)</f>
        <v>60</v>
      </c>
      <c r="H234" s="18">
        <f>IF(SUM($C234:$G234)=0,0,VLOOKUP($A234,'2016_headways'!$A:$G,2,FALSE))</f>
        <v>60</v>
      </c>
      <c r="I234">
        <f>IF(SUM($C234:$G234)=0,0,VLOOKUP($A234,'2016_headways'!$A:$G,3,FALSE))</f>
        <v>60</v>
      </c>
      <c r="J234">
        <f>IF(SUM($C234:$G234)=0,0,VLOOKUP($A234,'2016_headways'!$A:$G,4,FALSE))</f>
        <v>60</v>
      </c>
      <c r="K234">
        <f>IF(SUM($C234:$G234)=0,0,VLOOKUP($A234,'2016_headways'!$A:$G,5,FALSE))</f>
        <v>40</v>
      </c>
      <c r="L234">
        <f>IF(SUM($C234:$G234)=0,0,VLOOKUP($A234,'2016_headways'!$A:$G,6,FALSE))</f>
        <v>36</v>
      </c>
      <c r="M234" s="19">
        <f t="shared" si="17"/>
        <v>0</v>
      </c>
      <c r="N234" s="20">
        <f t="shared" si="18"/>
        <v>0</v>
      </c>
      <c r="O234" s="20">
        <f t="shared" si="19"/>
        <v>0</v>
      </c>
      <c r="P234" s="20">
        <f t="shared" si="20"/>
        <v>-0.55555555555555558</v>
      </c>
      <c r="Q234" s="20">
        <f t="shared" si="21"/>
        <v>-0.4</v>
      </c>
    </row>
    <row r="235" spans="1:17" x14ac:dyDescent="0.25">
      <c r="A235" t="s">
        <v>939</v>
      </c>
      <c r="B235" s="8" t="s">
        <v>341</v>
      </c>
      <c r="C235" s="18">
        <f>VLOOKUP($B235,[2]all!$E$6:$AO$502,11,FALSE)</f>
        <v>80</v>
      </c>
      <c r="D235">
        <f>VLOOKUP($B235,[2]all!$E$6:$AO$502,15,FALSE)</f>
        <v>60</v>
      </c>
      <c r="E235">
        <f>VLOOKUP($B235,[2]all!$E$6:$AO$502,19,FALSE)</f>
        <v>60</v>
      </c>
      <c r="F235">
        <f>VLOOKUP($B235,[2]all!$E$6:$AO$502,23,FALSE)</f>
        <v>120</v>
      </c>
      <c r="G235">
        <f>VLOOKUP($B235,[2]all!$E$6:$AO$502,27,FALSE)</f>
        <v>60</v>
      </c>
      <c r="H235" s="18">
        <f>IF(SUM($C235:$G235)=0,0,VLOOKUP($A235,'2016_headways'!$A:$G,2,FALSE))</f>
        <v>80</v>
      </c>
      <c r="I235">
        <f>IF(SUM($C235:$G235)=0,0,VLOOKUP($A235,'2016_headways'!$A:$G,3,FALSE))</f>
        <v>60</v>
      </c>
      <c r="J235">
        <f>IF(SUM($C235:$G235)=0,0,VLOOKUP($A235,'2016_headways'!$A:$G,4,FALSE))</f>
        <v>60</v>
      </c>
      <c r="K235">
        <f>IF(SUM($C235:$G235)=0,0,VLOOKUP($A235,'2016_headways'!$A:$G,5,FALSE))</f>
        <v>30</v>
      </c>
      <c r="L235">
        <f>IF(SUM($C235:$G235)=0,0,VLOOKUP($A235,'2016_headways'!$A:$G,6,FALSE))</f>
        <v>180</v>
      </c>
      <c r="M235" s="19">
        <f t="shared" si="17"/>
        <v>0</v>
      </c>
      <c r="N235" s="20">
        <f t="shared" si="18"/>
        <v>0</v>
      </c>
      <c r="O235" s="20">
        <f t="shared" si="19"/>
        <v>0</v>
      </c>
      <c r="P235" s="20">
        <f t="shared" si="20"/>
        <v>-0.75</v>
      </c>
      <c r="Q235" s="20">
        <f t="shared" si="21"/>
        <v>2</v>
      </c>
    </row>
    <row r="236" spans="1:17" x14ac:dyDescent="0.25">
      <c r="A236" t="s">
        <v>940</v>
      </c>
      <c r="B236" s="8" t="s">
        <v>563</v>
      </c>
      <c r="C236" s="18">
        <f>VLOOKUP($B236,[2]all!$E$6:$AO$502,11,FALSE)</f>
        <v>48</v>
      </c>
      <c r="D236">
        <f>VLOOKUP($B236,[2]all!$E$6:$AO$502,15,FALSE)</f>
        <v>60</v>
      </c>
      <c r="E236">
        <f>VLOOKUP($B236,[2]all!$E$6:$AO$502,19,FALSE)</f>
        <v>60</v>
      </c>
      <c r="F236">
        <f>VLOOKUP($B236,[2]all!$E$6:$AO$502,23,FALSE)</f>
        <v>90</v>
      </c>
      <c r="G236">
        <f>VLOOKUP($B236,[2]all!$E$6:$AO$502,27,FALSE)</f>
        <v>60</v>
      </c>
      <c r="H236" s="18">
        <f>IF(SUM($C236:$G236)=0,0,VLOOKUP($A236,'2016_headways'!$A:$G,2,FALSE))</f>
        <v>48</v>
      </c>
      <c r="I236">
        <f>IF(SUM($C236:$G236)=0,0,VLOOKUP($A236,'2016_headways'!$A:$G,3,FALSE))</f>
        <v>60</v>
      </c>
      <c r="J236">
        <f>IF(SUM($C236:$G236)=0,0,VLOOKUP($A236,'2016_headways'!$A:$G,4,FALSE))</f>
        <v>60</v>
      </c>
      <c r="K236">
        <f>IF(SUM($C236:$G236)=0,0,VLOOKUP($A236,'2016_headways'!$A:$G,5,FALSE))</f>
        <v>60</v>
      </c>
      <c r="L236">
        <f>IF(SUM($C236:$G236)=0,0,VLOOKUP($A236,'2016_headways'!$A:$G,6,FALSE))</f>
        <v>60</v>
      </c>
      <c r="M236" s="19">
        <f t="shared" si="17"/>
        <v>0</v>
      </c>
      <c r="N236" s="20">
        <f t="shared" si="18"/>
        <v>0</v>
      </c>
      <c r="O236" s="20">
        <f t="shared" si="19"/>
        <v>0</v>
      </c>
      <c r="P236" s="20">
        <f t="shared" si="20"/>
        <v>-0.33333333333333331</v>
      </c>
      <c r="Q236" s="20">
        <f t="shared" si="21"/>
        <v>0</v>
      </c>
    </row>
    <row r="237" spans="1:17" x14ac:dyDescent="0.25">
      <c r="A237" t="s">
        <v>941</v>
      </c>
      <c r="B237" s="8" t="s">
        <v>564</v>
      </c>
      <c r="C237" s="18">
        <f>VLOOKUP($B237,[2]all!$E$6:$AO$502,11,FALSE)</f>
        <v>48</v>
      </c>
      <c r="D237">
        <f>VLOOKUP($B237,[2]all!$E$6:$AO$502,15,FALSE)</f>
        <v>60</v>
      </c>
      <c r="E237">
        <f>VLOOKUP($B237,[2]all!$E$6:$AO$502,19,FALSE)</f>
        <v>60</v>
      </c>
      <c r="F237">
        <f>VLOOKUP($B237,[2]all!$E$6:$AO$502,23,FALSE)</f>
        <v>90</v>
      </c>
      <c r="G237">
        <f>VLOOKUP($B237,[2]all!$E$6:$AO$502,27,FALSE)</f>
        <v>60</v>
      </c>
      <c r="H237" s="18">
        <f>IF(SUM($C237:$G237)=0,0,VLOOKUP($A237,'2016_headways'!$A:$G,2,FALSE))</f>
        <v>48</v>
      </c>
      <c r="I237">
        <f>IF(SUM($C237:$G237)=0,0,VLOOKUP($A237,'2016_headways'!$A:$G,3,FALSE))</f>
        <v>60</v>
      </c>
      <c r="J237">
        <f>IF(SUM($C237:$G237)=0,0,VLOOKUP($A237,'2016_headways'!$A:$G,4,FALSE))</f>
        <v>60</v>
      </c>
      <c r="K237">
        <f>IF(SUM($C237:$G237)=0,0,VLOOKUP($A237,'2016_headways'!$A:$G,5,FALSE))</f>
        <v>60</v>
      </c>
      <c r="L237">
        <f>IF(SUM($C237:$G237)=0,0,VLOOKUP($A237,'2016_headways'!$A:$G,6,FALSE))</f>
        <v>45</v>
      </c>
      <c r="M237" s="19">
        <f t="shared" si="17"/>
        <v>0</v>
      </c>
      <c r="N237" s="20">
        <f t="shared" si="18"/>
        <v>0</v>
      </c>
      <c r="O237" s="20">
        <f t="shared" si="19"/>
        <v>0</v>
      </c>
      <c r="P237" s="20">
        <f t="shared" si="20"/>
        <v>-0.33333333333333331</v>
      </c>
      <c r="Q237" s="20">
        <f t="shared" si="21"/>
        <v>-0.25</v>
      </c>
    </row>
    <row r="238" spans="1:17" x14ac:dyDescent="0.25">
      <c r="A238" t="s">
        <v>942</v>
      </c>
      <c r="B238" s="8" t="s">
        <v>565</v>
      </c>
      <c r="C238" s="18">
        <f>VLOOKUP($B238,[2]all!$E$6:$AO$502,11,FALSE)</f>
        <v>48</v>
      </c>
      <c r="D238">
        <f>VLOOKUP($B238,[2]all!$E$6:$AO$502,15,FALSE)</f>
        <v>0</v>
      </c>
      <c r="E238">
        <f>VLOOKUP($B238,[2]all!$E$6:$AO$502,19,FALSE)</f>
        <v>0</v>
      </c>
      <c r="F238">
        <f>VLOOKUP($B238,[2]all!$E$6:$AO$502,23,FALSE)</f>
        <v>0</v>
      </c>
      <c r="G238">
        <f>VLOOKUP($B238,[2]all!$E$6:$AO$502,27,FALSE)</f>
        <v>0</v>
      </c>
      <c r="H238" s="18">
        <f>IF(SUM($C238:$G238)=0,0,VLOOKUP($A238,'2016_headways'!$A:$G,2,FALSE))</f>
        <v>48</v>
      </c>
      <c r="I238">
        <f>IF(SUM($C238:$G238)=0,0,VLOOKUP($A238,'2016_headways'!$A:$G,3,FALSE))</f>
        <v>0</v>
      </c>
      <c r="J238">
        <f>IF(SUM($C238:$G238)=0,0,VLOOKUP($A238,'2016_headways'!$A:$G,4,FALSE))</f>
        <v>0</v>
      </c>
      <c r="K238">
        <f>IF(SUM($C238:$G238)=0,0,VLOOKUP($A238,'2016_headways'!$A:$G,5,FALSE))</f>
        <v>0</v>
      </c>
      <c r="L238">
        <f>IF(SUM($C238:$G238)=0,0,VLOOKUP($A238,'2016_headways'!$A:$G,6,FALSE))</f>
        <v>0</v>
      </c>
      <c r="M238" s="19">
        <f t="shared" si="17"/>
        <v>0</v>
      </c>
      <c r="N238" s="20">
        <f t="shared" si="18"/>
        <v>0</v>
      </c>
      <c r="O238" s="20">
        <f t="shared" si="19"/>
        <v>0</v>
      </c>
      <c r="P238" s="20">
        <f t="shared" si="20"/>
        <v>0</v>
      </c>
      <c r="Q238" s="20">
        <f t="shared" si="21"/>
        <v>0</v>
      </c>
    </row>
    <row r="239" spans="1:17" x14ac:dyDescent="0.25">
      <c r="A239" t="s">
        <v>943</v>
      </c>
      <c r="B239" s="8" t="s">
        <v>566</v>
      </c>
      <c r="C239" s="18">
        <f>VLOOKUP($B239,[2]all!$E$6:$AO$502,11,FALSE)</f>
        <v>0</v>
      </c>
      <c r="D239">
        <f>VLOOKUP($B239,[2]all!$E$6:$AO$502,15,FALSE)</f>
        <v>0</v>
      </c>
      <c r="E239">
        <f>VLOOKUP($B239,[2]all!$E$6:$AO$502,19,FALSE)</f>
        <v>45</v>
      </c>
      <c r="F239">
        <f>VLOOKUP($B239,[2]all!$E$6:$AO$502,23,FALSE)</f>
        <v>0</v>
      </c>
      <c r="G239">
        <f>VLOOKUP($B239,[2]all!$E$6:$AO$502,27,FALSE)</f>
        <v>0</v>
      </c>
      <c r="H239" s="18">
        <f>IF(SUM($C239:$G239)=0,0,VLOOKUP($A239,'2016_headways'!$A:$G,2,FALSE))</f>
        <v>0</v>
      </c>
      <c r="I239">
        <f>IF(SUM($C239:$G239)=0,0,VLOOKUP($A239,'2016_headways'!$A:$G,3,FALSE))</f>
        <v>0</v>
      </c>
      <c r="J239">
        <f>IF(SUM($C239:$G239)=0,0,VLOOKUP($A239,'2016_headways'!$A:$G,4,FALSE))</f>
        <v>45</v>
      </c>
      <c r="K239">
        <f>IF(SUM($C239:$G239)=0,0,VLOOKUP($A239,'2016_headways'!$A:$G,5,FALSE))</f>
        <v>0</v>
      </c>
      <c r="L239">
        <f>IF(SUM($C239:$G239)=0,0,VLOOKUP($A239,'2016_headways'!$A:$G,6,FALSE))</f>
        <v>0</v>
      </c>
      <c r="M239" s="19">
        <f t="shared" si="17"/>
        <v>0</v>
      </c>
      <c r="N239" s="20">
        <f t="shared" si="18"/>
        <v>0</v>
      </c>
      <c r="O239" s="20">
        <f t="shared" si="19"/>
        <v>0</v>
      </c>
      <c r="P239" s="20">
        <f t="shared" si="20"/>
        <v>0</v>
      </c>
      <c r="Q239" s="20">
        <f t="shared" si="21"/>
        <v>0</v>
      </c>
    </row>
    <row r="240" spans="1:17" x14ac:dyDescent="0.25">
      <c r="A240" t="s">
        <v>944</v>
      </c>
      <c r="B240" s="8" t="s">
        <v>567</v>
      </c>
      <c r="C240" s="18">
        <f>VLOOKUP($B240,[2]all!$E$6:$AO$502,11,FALSE)</f>
        <v>180</v>
      </c>
      <c r="D240">
        <f>VLOOKUP($B240,[2]all!$E$6:$AO$502,15,FALSE)</f>
        <v>0</v>
      </c>
      <c r="E240">
        <f>VLOOKUP($B240,[2]all!$E$6:$AO$502,19,FALSE)</f>
        <v>0</v>
      </c>
      <c r="F240">
        <f>VLOOKUP($B240,[2]all!$E$6:$AO$502,23,FALSE)</f>
        <v>0</v>
      </c>
      <c r="G240">
        <f>VLOOKUP($B240,[2]all!$E$6:$AO$502,27,FALSE)</f>
        <v>0</v>
      </c>
      <c r="H240" s="18">
        <f>IF(SUM($C240:$G240)=0,0,VLOOKUP($A240,'2016_headways'!$A:$G,2,FALSE))</f>
        <v>240</v>
      </c>
      <c r="I240">
        <f>IF(SUM($C240:$G240)=0,0,VLOOKUP($A240,'2016_headways'!$A:$G,3,FALSE))</f>
        <v>0</v>
      </c>
      <c r="J240">
        <f>IF(SUM($C240:$G240)=0,0,VLOOKUP($A240,'2016_headways'!$A:$G,4,FALSE))</f>
        <v>0</v>
      </c>
      <c r="K240">
        <f>IF(SUM($C240:$G240)=0,0,VLOOKUP($A240,'2016_headways'!$A:$G,5,FALSE))</f>
        <v>0</v>
      </c>
      <c r="L240">
        <f>IF(SUM($C240:$G240)=0,0,VLOOKUP($A240,'2016_headways'!$A:$G,6,FALSE))</f>
        <v>0</v>
      </c>
      <c r="M240" s="19">
        <f t="shared" si="17"/>
        <v>0.33333333333333331</v>
      </c>
      <c r="N240" s="20">
        <f t="shared" si="18"/>
        <v>0</v>
      </c>
      <c r="O240" s="20">
        <f t="shared" si="19"/>
        <v>0</v>
      </c>
      <c r="P240" s="20">
        <f t="shared" si="20"/>
        <v>0</v>
      </c>
      <c r="Q240" s="20">
        <f t="shared" si="21"/>
        <v>0</v>
      </c>
    </row>
    <row r="241" spans="1:17" x14ac:dyDescent="0.25">
      <c r="A241" t="s">
        <v>945</v>
      </c>
      <c r="B241" s="8" t="s">
        <v>568</v>
      </c>
      <c r="C241" s="18">
        <f>VLOOKUP($B241,[2]all!$E$6:$AO$502,11,FALSE)</f>
        <v>0</v>
      </c>
      <c r="D241">
        <f>VLOOKUP($B241,[2]all!$E$6:$AO$502,15,FALSE)</f>
        <v>0</v>
      </c>
      <c r="E241">
        <f>VLOOKUP($B241,[2]all!$E$6:$AO$502,19,FALSE)</f>
        <v>180</v>
      </c>
      <c r="F241">
        <f>VLOOKUP($B241,[2]all!$E$6:$AO$502,23,FALSE)</f>
        <v>0</v>
      </c>
      <c r="G241">
        <f>VLOOKUP($B241,[2]all!$E$6:$AO$502,27,FALSE)</f>
        <v>0</v>
      </c>
      <c r="H241" s="18">
        <f>IF(SUM($C241:$G241)=0,0,VLOOKUP($A241,'2016_headways'!$A:$G,2,FALSE))</f>
        <v>0</v>
      </c>
      <c r="I241">
        <f>IF(SUM($C241:$G241)=0,0,VLOOKUP($A241,'2016_headways'!$A:$G,3,FALSE))</f>
        <v>0</v>
      </c>
      <c r="J241">
        <f>IF(SUM($C241:$G241)=0,0,VLOOKUP($A241,'2016_headways'!$A:$G,4,FALSE))</f>
        <v>180</v>
      </c>
      <c r="K241">
        <f>IF(SUM($C241:$G241)=0,0,VLOOKUP($A241,'2016_headways'!$A:$G,5,FALSE))</f>
        <v>0</v>
      </c>
      <c r="L241">
        <f>IF(SUM($C241:$G241)=0,0,VLOOKUP($A241,'2016_headways'!$A:$G,6,FALSE))</f>
        <v>0</v>
      </c>
      <c r="M241" s="19">
        <f t="shared" si="17"/>
        <v>0</v>
      </c>
      <c r="N241" s="20">
        <f t="shared" si="18"/>
        <v>0</v>
      </c>
      <c r="O241" s="20">
        <f t="shared" si="19"/>
        <v>0</v>
      </c>
      <c r="P241" s="20">
        <f t="shared" si="20"/>
        <v>0</v>
      </c>
      <c r="Q241" s="20">
        <f t="shared" si="21"/>
        <v>0</v>
      </c>
    </row>
    <row r="242" spans="1:17" x14ac:dyDescent="0.25">
      <c r="A242" t="s">
        <v>946</v>
      </c>
      <c r="B242" s="8" t="s">
        <v>569</v>
      </c>
      <c r="C242" s="18">
        <f>VLOOKUP($B242,[2]all!$E$6:$AO$502,11,FALSE)</f>
        <v>60</v>
      </c>
      <c r="D242">
        <f>VLOOKUP($B242,[2]all!$E$6:$AO$502,15,FALSE)</f>
        <v>0</v>
      </c>
      <c r="E242">
        <f>VLOOKUP($B242,[2]all!$E$6:$AO$502,19,FALSE)</f>
        <v>0</v>
      </c>
      <c r="F242">
        <f>VLOOKUP($B242,[2]all!$E$6:$AO$502,23,FALSE)</f>
        <v>0</v>
      </c>
      <c r="G242">
        <f>VLOOKUP($B242,[2]all!$E$6:$AO$502,27,FALSE)</f>
        <v>0</v>
      </c>
      <c r="H242" s="18">
        <f>IF(SUM($C242:$G242)=0,0,VLOOKUP($A242,'2016_headways'!$A:$G,2,FALSE))</f>
        <v>120</v>
      </c>
      <c r="I242">
        <f>IF(SUM($C242:$G242)=0,0,VLOOKUP($A242,'2016_headways'!$A:$G,3,FALSE))</f>
        <v>0</v>
      </c>
      <c r="J242">
        <f>IF(SUM($C242:$G242)=0,0,VLOOKUP($A242,'2016_headways'!$A:$G,4,FALSE))</f>
        <v>0</v>
      </c>
      <c r="K242">
        <f>IF(SUM($C242:$G242)=0,0,VLOOKUP($A242,'2016_headways'!$A:$G,5,FALSE))</f>
        <v>0</v>
      </c>
      <c r="L242">
        <f>IF(SUM($C242:$G242)=0,0,VLOOKUP($A242,'2016_headways'!$A:$G,6,FALSE))</f>
        <v>0</v>
      </c>
      <c r="M242" s="19">
        <f t="shared" si="17"/>
        <v>1</v>
      </c>
      <c r="N242" s="20">
        <f t="shared" si="18"/>
        <v>0</v>
      </c>
      <c r="O242" s="20">
        <f t="shared" si="19"/>
        <v>0</v>
      </c>
      <c r="P242" s="20">
        <f t="shared" si="20"/>
        <v>0</v>
      </c>
      <c r="Q242" s="20">
        <f t="shared" si="21"/>
        <v>0</v>
      </c>
    </row>
    <row r="243" spans="1:17" x14ac:dyDescent="0.25">
      <c r="A243" t="s">
        <v>947</v>
      </c>
      <c r="B243" s="8" t="s">
        <v>570</v>
      </c>
      <c r="C243" s="18">
        <f>VLOOKUP($B243,[2]all!$E$6:$AO$502,11,FALSE)</f>
        <v>0</v>
      </c>
      <c r="D243">
        <f>VLOOKUP($B243,[2]all!$E$6:$AO$502,15,FALSE)</f>
        <v>0</v>
      </c>
      <c r="E243">
        <f>VLOOKUP($B243,[2]all!$E$6:$AO$502,19,FALSE)</f>
        <v>60</v>
      </c>
      <c r="F243">
        <f>VLOOKUP($B243,[2]all!$E$6:$AO$502,23,FALSE)</f>
        <v>0</v>
      </c>
      <c r="G243">
        <f>VLOOKUP($B243,[2]all!$E$6:$AO$502,27,FALSE)</f>
        <v>0</v>
      </c>
      <c r="H243" s="18">
        <f>IF(SUM($C243:$G243)=0,0,VLOOKUP($A243,'2016_headways'!$A:$G,2,FALSE))</f>
        <v>0</v>
      </c>
      <c r="I243">
        <f>IF(SUM($C243:$G243)=0,0,VLOOKUP($A243,'2016_headways'!$A:$G,3,FALSE))</f>
        <v>0</v>
      </c>
      <c r="J243">
        <f>IF(SUM($C243:$G243)=0,0,VLOOKUP($A243,'2016_headways'!$A:$G,4,FALSE))</f>
        <v>90</v>
      </c>
      <c r="K243">
        <f>IF(SUM($C243:$G243)=0,0,VLOOKUP($A243,'2016_headways'!$A:$G,5,FALSE))</f>
        <v>0</v>
      </c>
      <c r="L243">
        <f>IF(SUM($C243:$G243)=0,0,VLOOKUP($A243,'2016_headways'!$A:$G,6,FALSE))</f>
        <v>0</v>
      </c>
      <c r="M243" s="19">
        <f t="shared" si="17"/>
        <v>0</v>
      </c>
      <c r="N243" s="20">
        <f t="shared" si="18"/>
        <v>0</v>
      </c>
      <c r="O243" s="20">
        <f t="shared" si="19"/>
        <v>0.5</v>
      </c>
      <c r="P243" s="20">
        <f t="shared" si="20"/>
        <v>0</v>
      </c>
      <c r="Q243" s="20">
        <f t="shared" si="21"/>
        <v>0</v>
      </c>
    </row>
    <row r="244" spans="1:17" x14ac:dyDescent="0.25">
      <c r="A244" t="s">
        <v>948</v>
      </c>
      <c r="B244" s="8" t="s">
        <v>571</v>
      </c>
      <c r="C244" s="18">
        <f>VLOOKUP($B244,[2]all!$E$6:$AO$502,11,FALSE)</f>
        <v>45</v>
      </c>
      <c r="D244">
        <f>VLOOKUP($B244,[2]all!$E$6:$AO$502,15,FALSE)</f>
        <v>0</v>
      </c>
      <c r="E244">
        <f>VLOOKUP($B244,[2]all!$E$6:$AO$502,19,FALSE)</f>
        <v>0</v>
      </c>
      <c r="F244">
        <f>VLOOKUP($B244,[2]all!$E$6:$AO$502,23,FALSE)</f>
        <v>0</v>
      </c>
      <c r="G244">
        <f>VLOOKUP($B244,[2]all!$E$6:$AO$502,27,FALSE)</f>
        <v>0</v>
      </c>
      <c r="H244" s="18">
        <f>IF(SUM($C244:$G244)=0,0,VLOOKUP($A244,'2016_headways'!$A:$G,2,FALSE))</f>
        <v>48</v>
      </c>
      <c r="I244">
        <f>IF(SUM($C244:$G244)=0,0,VLOOKUP($A244,'2016_headways'!$A:$G,3,FALSE))</f>
        <v>0</v>
      </c>
      <c r="J244">
        <f>IF(SUM($C244:$G244)=0,0,VLOOKUP($A244,'2016_headways'!$A:$G,4,FALSE))</f>
        <v>0</v>
      </c>
      <c r="K244">
        <f>IF(SUM($C244:$G244)=0,0,VLOOKUP($A244,'2016_headways'!$A:$G,5,FALSE))</f>
        <v>0</v>
      </c>
      <c r="L244">
        <f>IF(SUM($C244:$G244)=0,0,VLOOKUP($A244,'2016_headways'!$A:$G,6,FALSE))</f>
        <v>0</v>
      </c>
      <c r="M244" s="19">
        <f t="shared" si="17"/>
        <v>6.6666666666666666E-2</v>
      </c>
      <c r="N244" s="20">
        <f t="shared" si="18"/>
        <v>0</v>
      </c>
      <c r="O244" s="20">
        <f t="shared" si="19"/>
        <v>0</v>
      </c>
      <c r="P244" s="20">
        <f t="shared" si="20"/>
        <v>0</v>
      </c>
      <c r="Q244" s="20">
        <f t="shared" si="21"/>
        <v>0</v>
      </c>
    </row>
    <row r="245" spans="1:17" x14ac:dyDescent="0.25">
      <c r="A245" t="s">
        <v>949</v>
      </c>
      <c r="B245" s="8" t="s">
        <v>572</v>
      </c>
      <c r="C245" s="18">
        <f>VLOOKUP($B245,[2]all!$E$6:$AO$502,11,FALSE)</f>
        <v>0</v>
      </c>
      <c r="D245">
        <f>VLOOKUP($B245,[2]all!$E$6:$AO$502,15,FALSE)</f>
        <v>0</v>
      </c>
      <c r="E245">
        <f>VLOOKUP($B245,[2]all!$E$6:$AO$502,19,FALSE)</f>
        <v>45</v>
      </c>
      <c r="F245">
        <f>VLOOKUP($B245,[2]all!$E$6:$AO$502,23,FALSE)</f>
        <v>0</v>
      </c>
      <c r="G245">
        <f>VLOOKUP($B245,[2]all!$E$6:$AO$502,27,FALSE)</f>
        <v>0</v>
      </c>
      <c r="H245" s="18">
        <f>IF(SUM($C245:$G245)=0,0,VLOOKUP($A245,'2016_headways'!$A:$G,2,FALSE))</f>
        <v>0</v>
      </c>
      <c r="I245">
        <f>IF(SUM($C245:$G245)=0,0,VLOOKUP($A245,'2016_headways'!$A:$G,3,FALSE))</f>
        <v>0</v>
      </c>
      <c r="J245">
        <f>IF(SUM($C245:$G245)=0,0,VLOOKUP($A245,'2016_headways'!$A:$G,4,FALSE))</f>
        <v>36</v>
      </c>
      <c r="K245">
        <f>IF(SUM($C245:$G245)=0,0,VLOOKUP($A245,'2016_headways'!$A:$G,5,FALSE))</f>
        <v>0</v>
      </c>
      <c r="L245">
        <f>IF(SUM($C245:$G245)=0,0,VLOOKUP($A245,'2016_headways'!$A:$G,6,FALSE))</f>
        <v>0</v>
      </c>
      <c r="M245" s="19">
        <f t="shared" si="17"/>
        <v>0</v>
      </c>
      <c r="N245" s="20">
        <f t="shared" si="18"/>
        <v>0</v>
      </c>
      <c r="O245" s="20">
        <f t="shared" si="19"/>
        <v>-0.2</v>
      </c>
      <c r="P245" s="20">
        <f t="shared" si="20"/>
        <v>0</v>
      </c>
      <c r="Q245" s="20">
        <f t="shared" si="21"/>
        <v>0</v>
      </c>
    </row>
    <row r="246" spans="1:17" x14ac:dyDescent="0.25">
      <c r="A246" t="s">
        <v>950</v>
      </c>
      <c r="B246" s="8" t="s">
        <v>351</v>
      </c>
      <c r="C246" s="18">
        <f>VLOOKUP($B246,[2]all!$E$6:$AO$502,11,FALSE)</f>
        <v>30</v>
      </c>
      <c r="D246">
        <f>VLOOKUP($B246,[2]all!$E$6:$AO$502,15,FALSE)</f>
        <v>30</v>
      </c>
      <c r="E246">
        <f>VLOOKUP($B246,[2]all!$E$6:$AO$502,19,FALSE)</f>
        <v>30</v>
      </c>
      <c r="F246">
        <f>VLOOKUP($B246,[2]all!$E$6:$AO$502,23,FALSE)</f>
        <v>0</v>
      </c>
      <c r="G246">
        <f>VLOOKUP($B246,[2]all!$E$6:$AO$502,27,FALSE)</f>
        <v>0</v>
      </c>
      <c r="H246" s="18">
        <f>IF(SUM($C246:$G246)=0,0,VLOOKUP($A246,'2016_headways'!$A:$G,2,FALSE))</f>
        <v>34.285714285714199</v>
      </c>
      <c r="I246">
        <f>IF(SUM($C246:$G246)=0,0,VLOOKUP($A246,'2016_headways'!$A:$G,3,FALSE))</f>
        <v>30</v>
      </c>
      <c r="J246">
        <f>IF(SUM($C246:$G246)=0,0,VLOOKUP($A246,'2016_headways'!$A:$G,4,FALSE))</f>
        <v>30</v>
      </c>
      <c r="K246">
        <f>IF(SUM($C246:$G246)=0,0,VLOOKUP($A246,'2016_headways'!$A:$G,5,FALSE))</f>
        <v>120</v>
      </c>
      <c r="L246">
        <f>IF(SUM($C246:$G246)=0,0,VLOOKUP($A246,'2016_headways'!$A:$G,6,FALSE))</f>
        <v>0</v>
      </c>
      <c r="M246" s="19">
        <f t="shared" si="17"/>
        <v>0.14285714285713999</v>
      </c>
      <c r="N246" s="20">
        <f t="shared" si="18"/>
        <v>0</v>
      </c>
      <c r="O246" s="20">
        <f t="shared" si="19"/>
        <v>0</v>
      </c>
      <c r="P246" s="20">
        <f t="shared" si="20"/>
        <v>0</v>
      </c>
      <c r="Q246" s="20">
        <f t="shared" si="21"/>
        <v>0</v>
      </c>
    </row>
    <row r="247" spans="1:17" x14ac:dyDescent="0.25">
      <c r="A247" t="s">
        <v>951</v>
      </c>
      <c r="B247" s="8" t="s">
        <v>351</v>
      </c>
      <c r="C247" s="18">
        <f>VLOOKUP($B247,[2]all!$E$6:$AO$502,11,FALSE)</f>
        <v>30</v>
      </c>
      <c r="D247">
        <f>VLOOKUP($B247,[2]all!$E$6:$AO$502,15,FALSE)</f>
        <v>30</v>
      </c>
      <c r="E247">
        <f>VLOOKUP($B247,[2]all!$E$6:$AO$502,19,FALSE)</f>
        <v>30</v>
      </c>
      <c r="F247">
        <f>VLOOKUP($B247,[2]all!$E$6:$AO$502,23,FALSE)</f>
        <v>0</v>
      </c>
      <c r="G247">
        <f>VLOOKUP($B247,[2]all!$E$6:$AO$502,27,FALSE)</f>
        <v>0</v>
      </c>
      <c r="H247" s="18">
        <f>IF(SUM($C247:$G247)=0,0,VLOOKUP($A247,'2016_headways'!$A:$G,2,FALSE))</f>
        <v>40</v>
      </c>
      <c r="I247">
        <f>IF(SUM($C247:$G247)=0,0,VLOOKUP($A247,'2016_headways'!$A:$G,3,FALSE))</f>
        <v>30</v>
      </c>
      <c r="J247">
        <f>IF(SUM($C247:$G247)=0,0,VLOOKUP($A247,'2016_headways'!$A:$G,4,FALSE))</f>
        <v>30</v>
      </c>
      <c r="K247">
        <f>IF(SUM($C247:$G247)=0,0,VLOOKUP($A247,'2016_headways'!$A:$G,5,FALSE))</f>
        <v>60</v>
      </c>
      <c r="L247">
        <f>IF(SUM($C247:$G247)=0,0,VLOOKUP($A247,'2016_headways'!$A:$G,6,FALSE))</f>
        <v>0</v>
      </c>
      <c r="M247" s="19">
        <f t="shared" si="17"/>
        <v>0.33333333333333331</v>
      </c>
      <c r="N247" s="20">
        <f t="shared" si="18"/>
        <v>0</v>
      </c>
      <c r="O247" s="20">
        <f t="shared" si="19"/>
        <v>0</v>
      </c>
      <c r="P247" s="20">
        <f t="shared" si="20"/>
        <v>0</v>
      </c>
      <c r="Q247" s="20">
        <f t="shared" si="21"/>
        <v>0</v>
      </c>
    </row>
    <row r="248" spans="1:17" x14ac:dyDescent="0.25">
      <c r="A248" t="s">
        <v>952</v>
      </c>
      <c r="B248" s="8" t="s">
        <v>352</v>
      </c>
      <c r="C248" s="18">
        <f>VLOOKUP($B248,[2]all!$E$6:$AO$502,11,FALSE)</f>
        <v>30</v>
      </c>
      <c r="D248">
        <f>VLOOKUP($B248,[2]all!$E$6:$AO$502,15,FALSE)</f>
        <v>30</v>
      </c>
      <c r="E248">
        <f>VLOOKUP($B248,[2]all!$E$6:$AO$502,19,FALSE)</f>
        <v>30</v>
      </c>
      <c r="F248">
        <f>VLOOKUP($B248,[2]all!$E$6:$AO$502,23,FALSE)</f>
        <v>0</v>
      </c>
      <c r="G248">
        <f>VLOOKUP($B248,[2]all!$E$6:$AO$502,27,FALSE)</f>
        <v>0</v>
      </c>
      <c r="H248" s="18">
        <f>IF(SUM($C248:$G248)=0,0,VLOOKUP($A248,'2016_headways'!$A:$G,2,FALSE))</f>
        <v>34.285714285714199</v>
      </c>
      <c r="I248">
        <f>IF(SUM($C248:$G248)=0,0,VLOOKUP($A248,'2016_headways'!$A:$G,3,FALSE))</f>
        <v>30</v>
      </c>
      <c r="J248">
        <f>IF(SUM($C248:$G248)=0,0,VLOOKUP($A248,'2016_headways'!$A:$G,4,FALSE))</f>
        <v>30</v>
      </c>
      <c r="K248">
        <f>IF(SUM($C248:$G248)=0,0,VLOOKUP($A248,'2016_headways'!$A:$G,5,FALSE))</f>
        <v>0</v>
      </c>
      <c r="L248">
        <f>IF(SUM($C248:$G248)=0,0,VLOOKUP($A248,'2016_headways'!$A:$G,6,FALSE))</f>
        <v>0</v>
      </c>
      <c r="M248" s="19">
        <f t="shared" si="17"/>
        <v>0.14285714285713999</v>
      </c>
      <c r="N248" s="20">
        <f t="shared" si="18"/>
        <v>0</v>
      </c>
      <c r="O248" s="20">
        <f t="shared" si="19"/>
        <v>0</v>
      </c>
      <c r="P248" s="20">
        <f t="shared" si="20"/>
        <v>0</v>
      </c>
      <c r="Q248" s="20">
        <f t="shared" si="21"/>
        <v>0</v>
      </c>
    </row>
    <row r="249" spans="1:17" x14ac:dyDescent="0.25">
      <c r="A249" t="s">
        <v>953</v>
      </c>
      <c r="B249" s="8" t="s">
        <v>352</v>
      </c>
      <c r="C249" s="18">
        <f>VLOOKUP($B249,[2]all!$E$6:$AO$502,11,FALSE)</f>
        <v>30</v>
      </c>
      <c r="D249">
        <f>VLOOKUP($B249,[2]all!$E$6:$AO$502,15,FALSE)</f>
        <v>30</v>
      </c>
      <c r="E249">
        <f>VLOOKUP($B249,[2]all!$E$6:$AO$502,19,FALSE)</f>
        <v>30</v>
      </c>
      <c r="F249">
        <f>VLOOKUP($B249,[2]all!$E$6:$AO$502,23,FALSE)</f>
        <v>0</v>
      </c>
      <c r="G249">
        <f>VLOOKUP($B249,[2]all!$E$6:$AO$502,27,FALSE)</f>
        <v>0</v>
      </c>
      <c r="H249" s="18">
        <f>IF(SUM($C249:$G249)=0,0,VLOOKUP($A249,'2016_headways'!$A:$G,2,FALSE))</f>
        <v>34.285714285714199</v>
      </c>
      <c r="I249">
        <f>IF(SUM($C249:$G249)=0,0,VLOOKUP($A249,'2016_headways'!$A:$G,3,FALSE))</f>
        <v>30</v>
      </c>
      <c r="J249">
        <f>IF(SUM($C249:$G249)=0,0,VLOOKUP($A249,'2016_headways'!$A:$G,4,FALSE))</f>
        <v>30</v>
      </c>
      <c r="K249">
        <f>IF(SUM($C249:$G249)=0,0,VLOOKUP($A249,'2016_headways'!$A:$G,5,FALSE))</f>
        <v>0</v>
      </c>
      <c r="L249">
        <f>IF(SUM($C249:$G249)=0,0,VLOOKUP($A249,'2016_headways'!$A:$G,6,FALSE))</f>
        <v>0</v>
      </c>
      <c r="M249" s="19">
        <f t="shared" si="17"/>
        <v>0.14285714285713999</v>
      </c>
      <c r="N249" s="20">
        <f t="shared" si="18"/>
        <v>0</v>
      </c>
      <c r="O249" s="20">
        <f t="shared" si="19"/>
        <v>0</v>
      </c>
      <c r="P249" s="20">
        <f t="shared" si="20"/>
        <v>0</v>
      </c>
      <c r="Q249" s="20">
        <f t="shared" si="21"/>
        <v>0</v>
      </c>
    </row>
    <row r="250" spans="1:17" x14ac:dyDescent="0.25">
      <c r="A250" t="s">
        <v>954</v>
      </c>
      <c r="B250" s="8" t="s">
        <v>353</v>
      </c>
      <c r="C250" s="18">
        <f>VLOOKUP($B250,[2]all!$E$6:$AO$502,11,FALSE)</f>
        <v>30</v>
      </c>
      <c r="D250">
        <f>VLOOKUP($B250,[2]all!$E$6:$AO$502,15,FALSE)</f>
        <v>30</v>
      </c>
      <c r="E250">
        <f>VLOOKUP($B250,[2]all!$E$6:$AO$502,19,FALSE)</f>
        <v>30</v>
      </c>
      <c r="F250">
        <f>VLOOKUP($B250,[2]all!$E$6:$AO$502,23,FALSE)</f>
        <v>0</v>
      </c>
      <c r="G250">
        <f>VLOOKUP($B250,[2]all!$E$6:$AO$502,27,FALSE)</f>
        <v>0</v>
      </c>
      <c r="H250" s="18">
        <f>IF(SUM($C250:$G250)=0,0,VLOOKUP($A250,'2016_headways'!$A:$G,2,FALSE))</f>
        <v>40</v>
      </c>
      <c r="I250">
        <f>IF(SUM($C250:$G250)=0,0,VLOOKUP($A250,'2016_headways'!$A:$G,3,FALSE))</f>
        <v>30</v>
      </c>
      <c r="J250">
        <f>IF(SUM($C250:$G250)=0,0,VLOOKUP($A250,'2016_headways'!$A:$G,4,FALSE))</f>
        <v>30</v>
      </c>
      <c r="K250">
        <f>IF(SUM($C250:$G250)=0,0,VLOOKUP($A250,'2016_headways'!$A:$G,5,FALSE))</f>
        <v>0</v>
      </c>
      <c r="L250">
        <f>IF(SUM($C250:$G250)=0,0,VLOOKUP($A250,'2016_headways'!$A:$G,6,FALSE))</f>
        <v>0</v>
      </c>
      <c r="M250" s="19">
        <f t="shared" si="17"/>
        <v>0.33333333333333331</v>
      </c>
      <c r="N250" s="20">
        <f t="shared" si="18"/>
        <v>0</v>
      </c>
      <c r="O250" s="20">
        <f t="shared" si="19"/>
        <v>0</v>
      </c>
      <c r="P250" s="20">
        <f t="shared" si="20"/>
        <v>0</v>
      </c>
      <c r="Q250" s="20">
        <f t="shared" si="21"/>
        <v>0</v>
      </c>
    </row>
    <row r="251" spans="1:17" x14ac:dyDescent="0.25">
      <c r="A251" t="s">
        <v>955</v>
      </c>
      <c r="B251" s="8" t="s">
        <v>353</v>
      </c>
      <c r="C251" s="18">
        <f>VLOOKUP($B251,[2]all!$E$6:$AO$502,11,FALSE)</f>
        <v>30</v>
      </c>
      <c r="D251">
        <f>VLOOKUP($B251,[2]all!$E$6:$AO$502,15,FALSE)</f>
        <v>30</v>
      </c>
      <c r="E251">
        <f>VLOOKUP($B251,[2]all!$E$6:$AO$502,19,FALSE)</f>
        <v>30</v>
      </c>
      <c r="F251">
        <f>VLOOKUP($B251,[2]all!$E$6:$AO$502,23,FALSE)</f>
        <v>0</v>
      </c>
      <c r="G251">
        <f>VLOOKUP($B251,[2]all!$E$6:$AO$502,27,FALSE)</f>
        <v>0</v>
      </c>
      <c r="H251" s="18">
        <f>IF(SUM($C251:$G251)=0,0,VLOOKUP($A251,'2016_headways'!$A:$G,2,FALSE))</f>
        <v>48</v>
      </c>
      <c r="I251">
        <f>IF(SUM($C251:$G251)=0,0,VLOOKUP($A251,'2016_headways'!$A:$G,3,FALSE))</f>
        <v>30</v>
      </c>
      <c r="J251">
        <f>IF(SUM($C251:$G251)=0,0,VLOOKUP($A251,'2016_headways'!$A:$G,4,FALSE))</f>
        <v>30</v>
      </c>
      <c r="K251">
        <f>IF(SUM($C251:$G251)=0,0,VLOOKUP($A251,'2016_headways'!$A:$G,5,FALSE))</f>
        <v>120</v>
      </c>
      <c r="L251">
        <f>IF(SUM($C251:$G251)=0,0,VLOOKUP($A251,'2016_headways'!$A:$G,6,FALSE))</f>
        <v>0</v>
      </c>
      <c r="M251" s="19">
        <f t="shared" si="17"/>
        <v>0.6</v>
      </c>
      <c r="N251" s="20">
        <f t="shared" si="18"/>
        <v>0</v>
      </c>
      <c r="O251" s="20">
        <f t="shared" si="19"/>
        <v>0</v>
      </c>
      <c r="P251" s="20">
        <f t="shared" si="20"/>
        <v>0</v>
      </c>
      <c r="Q251" s="20">
        <f t="shared" si="21"/>
        <v>0</v>
      </c>
    </row>
    <row r="252" spans="1:17" x14ac:dyDescent="0.25">
      <c r="A252" t="s">
        <v>956</v>
      </c>
      <c r="B252" s="8" t="s">
        <v>354</v>
      </c>
      <c r="C252" s="18">
        <f>VLOOKUP($B252,[2]all!$E$6:$AO$502,11,FALSE)</f>
        <v>60</v>
      </c>
      <c r="D252">
        <f>VLOOKUP($B252,[2]all!$E$6:$AO$502,15,FALSE)</f>
        <v>60</v>
      </c>
      <c r="E252">
        <f>VLOOKUP($B252,[2]all!$E$6:$AO$502,19,FALSE)</f>
        <v>60</v>
      </c>
      <c r="F252">
        <f>VLOOKUP($B252,[2]all!$E$6:$AO$502,23,FALSE)</f>
        <v>0</v>
      </c>
      <c r="G252">
        <f>VLOOKUP($B252,[2]all!$E$6:$AO$502,27,FALSE)</f>
        <v>0</v>
      </c>
      <c r="H252" s="18">
        <f>IF(SUM($C252:$G252)=0,0,VLOOKUP($A252,'2016_headways'!$A:$G,2,FALSE))</f>
        <v>80</v>
      </c>
      <c r="I252">
        <f>IF(SUM($C252:$G252)=0,0,VLOOKUP($A252,'2016_headways'!$A:$G,3,FALSE))</f>
        <v>60</v>
      </c>
      <c r="J252">
        <f>IF(SUM($C252:$G252)=0,0,VLOOKUP($A252,'2016_headways'!$A:$G,4,FALSE))</f>
        <v>60</v>
      </c>
      <c r="K252">
        <f>IF(SUM($C252:$G252)=0,0,VLOOKUP($A252,'2016_headways'!$A:$G,5,FALSE))</f>
        <v>120</v>
      </c>
      <c r="L252">
        <f>IF(SUM($C252:$G252)=0,0,VLOOKUP($A252,'2016_headways'!$A:$G,6,FALSE))</f>
        <v>0</v>
      </c>
      <c r="M252" s="19">
        <f t="shared" si="17"/>
        <v>0.33333333333333331</v>
      </c>
      <c r="N252" s="20">
        <f t="shared" si="18"/>
        <v>0</v>
      </c>
      <c r="O252" s="20">
        <f t="shared" si="19"/>
        <v>0</v>
      </c>
      <c r="P252" s="20">
        <f t="shared" si="20"/>
        <v>0</v>
      </c>
      <c r="Q252" s="20">
        <f t="shared" si="21"/>
        <v>0</v>
      </c>
    </row>
    <row r="253" spans="1:17" x14ac:dyDescent="0.25">
      <c r="A253" t="s">
        <v>957</v>
      </c>
      <c r="B253" s="8" t="s">
        <v>354</v>
      </c>
      <c r="C253" s="18">
        <f>VLOOKUP($B253,[2]all!$E$6:$AO$502,11,FALSE)</f>
        <v>60</v>
      </c>
      <c r="D253">
        <f>VLOOKUP($B253,[2]all!$E$6:$AO$502,15,FALSE)</f>
        <v>60</v>
      </c>
      <c r="E253">
        <f>VLOOKUP($B253,[2]all!$E$6:$AO$502,19,FALSE)</f>
        <v>60</v>
      </c>
      <c r="F253">
        <f>VLOOKUP($B253,[2]all!$E$6:$AO$502,23,FALSE)</f>
        <v>0</v>
      </c>
      <c r="G253">
        <f>VLOOKUP($B253,[2]all!$E$6:$AO$502,27,FALSE)</f>
        <v>0</v>
      </c>
      <c r="H253" s="18">
        <f>IF(SUM($C253:$G253)=0,0,VLOOKUP($A253,'2016_headways'!$A:$G,2,FALSE))</f>
        <v>80</v>
      </c>
      <c r="I253">
        <f>IF(SUM($C253:$G253)=0,0,VLOOKUP($A253,'2016_headways'!$A:$G,3,FALSE))</f>
        <v>60</v>
      </c>
      <c r="J253">
        <f>IF(SUM($C253:$G253)=0,0,VLOOKUP($A253,'2016_headways'!$A:$G,4,FALSE))</f>
        <v>60</v>
      </c>
      <c r="K253">
        <f>IF(SUM($C253:$G253)=0,0,VLOOKUP($A253,'2016_headways'!$A:$G,5,FALSE))</f>
        <v>0</v>
      </c>
      <c r="L253">
        <f>IF(SUM($C253:$G253)=0,0,VLOOKUP($A253,'2016_headways'!$A:$G,6,FALSE))</f>
        <v>0</v>
      </c>
      <c r="M253" s="19">
        <f t="shared" si="17"/>
        <v>0.33333333333333331</v>
      </c>
      <c r="N253" s="20">
        <f t="shared" si="18"/>
        <v>0</v>
      </c>
      <c r="O253" s="20">
        <f t="shared" si="19"/>
        <v>0</v>
      </c>
      <c r="P253" s="20">
        <f t="shared" si="20"/>
        <v>0</v>
      </c>
      <c r="Q253" s="20">
        <f t="shared" si="21"/>
        <v>0</v>
      </c>
    </row>
    <row r="254" spans="1:17" x14ac:dyDescent="0.25">
      <c r="A254" t="s">
        <v>958</v>
      </c>
      <c r="B254" s="8" t="s">
        <v>355</v>
      </c>
      <c r="C254" s="18">
        <f>VLOOKUP($B254,[2]all!$E$6:$AO$502,11,FALSE)</f>
        <v>60</v>
      </c>
      <c r="D254">
        <f>VLOOKUP($B254,[2]all!$E$6:$AO$502,15,FALSE)</f>
        <v>60</v>
      </c>
      <c r="E254">
        <f>VLOOKUP($B254,[2]all!$E$6:$AO$502,19,FALSE)</f>
        <v>60</v>
      </c>
      <c r="F254">
        <f>VLOOKUP($B254,[2]all!$E$6:$AO$502,23,FALSE)</f>
        <v>0</v>
      </c>
      <c r="G254">
        <f>VLOOKUP($B254,[2]all!$E$6:$AO$502,27,FALSE)</f>
        <v>0</v>
      </c>
      <c r="H254" s="18">
        <f>IF(SUM($C254:$G254)=0,0,VLOOKUP($A254,'2016_headways'!$A:$G,2,FALSE))</f>
        <v>80</v>
      </c>
      <c r="I254">
        <f>IF(SUM($C254:$G254)=0,0,VLOOKUP($A254,'2016_headways'!$A:$G,3,FALSE))</f>
        <v>60</v>
      </c>
      <c r="J254">
        <f>IF(SUM($C254:$G254)=0,0,VLOOKUP($A254,'2016_headways'!$A:$G,4,FALSE))</f>
        <v>60</v>
      </c>
      <c r="K254">
        <f>IF(SUM($C254:$G254)=0,0,VLOOKUP($A254,'2016_headways'!$A:$G,5,FALSE))</f>
        <v>120</v>
      </c>
      <c r="L254">
        <f>IF(SUM($C254:$G254)=0,0,VLOOKUP($A254,'2016_headways'!$A:$G,6,FALSE))</f>
        <v>0</v>
      </c>
      <c r="M254" s="19">
        <f t="shared" si="17"/>
        <v>0.33333333333333331</v>
      </c>
      <c r="N254" s="20">
        <f t="shared" si="18"/>
        <v>0</v>
      </c>
      <c r="O254" s="20">
        <f t="shared" si="19"/>
        <v>0</v>
      </c>
      <c r="P254" s="20">
        <f t="shared" si="20"/>
        <v>0</v>
      </c>
      <c r="Q254" s="20">
        <f t="shared" si="21"/>
        <v>0</v>
      </c>
    </row>
    <row r="255" spans="1:17" x14ac:dyDescent="0.25">
      <c r="A255" t="s">
        <v>959</v>
      </c>
      <c r="B255" s="8" t="s">
        <v>355</v>
      </c>
      <c r="C255" s="18">
        <f>VLOOKUP($B255,[2]all!$E$6:$AO$502,11,FALSE)</f>
        <v>60</v>
      </c>
      <c r="D255">
        <f>VLOOKUP($B255,[2]all!$E$6:$AO$502,15,FALSE)</f>
        <v>60</v>
      </c>
      <c r="E255">
        <f>VLOOKUP($B255,[2]all!$E$6:$AO$502,19,FALSE)</f>
        <v>60</v>
      </c>
      <c r="F255">
        <f>VLOOKUP($B255,[2]all!$E$6:$AO$502,23,FALSE)</f>
        <v>0</v>
      </c>
      <c r="G255">
        <f>VLOOKUP($B255,[2]all!$E$6:$AO$502,27,FALSE)</f>
        <v>0</v>
      </c>
      <c r="H255" s="18">
        <f>IF(SUM($C255:$G255)=0,0,VLOOKUP($A255,'2016_headways'!$A:$G,2,FALSE))</f>
        <v>60</v>
      </c>
      <c r="I255">
        <f>IF(SUM($C255:$G255)=0,0,VLOOKUP($A255,'2016_headways'!$A:$G,3,FALSE))</f>
        <v>60</v>
      </c>
      <c r="J255">
        <f>IF(SUM($C255:$G255)=0,0,VLOOKUP($A255,'2016_headways'!$A:$G,4,FALSE))</f>
        <v>60</v>
      </c>
      <c r="K255">
        <f>IF(SUM($C255:$G255)=0,0,VLOOKUP($A255,'2016_headways'!$A:$G,5,FALSE))</f>
        <v>0</v>
      </c>
      <c r="L255">
        <f>IF(SUM($C255:$G255)=0,0,VLOOKUP($A255,'2016_headways'!$A:$G,6,FALSE))</f>
        <v>0</v>
      </c>
      <c r="M255" s="19">
        <f t="shared" si="17"/>
        <v>0</v>
      </c>
      <c r="N255" s="20">
        <f t="shared" si="18"/>
        <v>0</v>
      </c>
      <c r="O255" s="20">
        <f t="shared" si="19"/>
        <v>0</v>
      </c>
      <c r="P255" s="20">
        <f t="shared" si="20"/>
        <v>0</v>
      </c>
      <c r="Q255" s="20">
        <f t="shared" si="21"/>
        <v>0</v>
      </c>
    </row>
    <row r="256" spans="1:17" x14ac:dyDescent="0.25">
      <c r="A256" t="s">
        <v>960</v>
      </c>
      <c r="B256" s="8" t="s">
        <v>356</v>
      </c>
      <c r="C256" s="18">
        <f>VLOOKUP($B256,[2]all!$E$6:$AO$502,11,FALSE)</f>
        <v>80</v>
      </c>
      <c r="D256">
        <f>VLOOKUP($B256,[2]all!$E$6:$AO$502,15,FALSE)</f>
        <v>60</v>
      </c>
      <c r="E256">
        <f>VLOOKUP($B256,[2]all!$E$6:$AO$502,19,FALSE)</f>
        <v>60</v>
      </c>
      <c r="F256">
        <f>VLOOKUP($B256,[2]all!$E$6:$AO$502,23,FALSE)</f>
        <v>0</v>
      </c>
      <c r="G256">
        <f>VLOOKUP($B256,[2]all!$E$6:$AO$502,27,FALSE)</f>
        <v>0</v>
      </c>
      <c r="H256" s="18">
        <f>IF(SUM($C256:$G256)=0,0,VLOOKUP($A256,'2016_headways'!$A:$G,2,FALSE))</f>
        <v>60</v>
      </c>
      <c r="I256">
        <f>IF(SUM($C256:$G256)=0,0,VLOOKUP($A256,'2016_headways'!$A:$G,3,FALSE))</f>
        <v>60</v>
      </c>
      <c r="J256">
        <f>IF(SUM($C256:$G256)=0,0,VLOOKUP($A256,'2016_headways'!$A:$G,4,FALSE))</f>
        <v>60</v>
      </c>
      <c r="K256">
        <f>IF(SUM($C256:$G256)=0,0,VLOOKUP($A256,'2016_headways'!$A:$G,5,FALSE))</f>
        <v>0</v>
      </c>
      <c r="L256">
        <f>IF(SUM($C256:$G256)=0,0,VLOOKUP($A256,'2016_headways'!$A:$G,6,FALSE))</f>
        <v>0</v>
      </c>
      <c r="M256" s="19">
        <f t="shared" si="17"/>
        <v>-0.25</v>
      </c>
      <c r="N256" s="20">
        <f t="shared" si="18"/>
        <v>0</v>
      </c>
      <c r="O256" s="20">
        <f t="shared" si="19"/>
        <v>0</v>
      </c>
      <c r="P256" s="20">
        <f t="shared" si="20"/>
        <v>0</v>
      </c>
      <c r="Q256" s="20">
        <f t="shared" si="21"/>
        <v>0</v>
      </c>
    </row>
    <row r="257" spans="1:18" x14ac:dyDescent="0.25">
      <c r="A257" t="s">
        <v>961</v>
      </c>
      <c r="B257" s="8" t="s">
        <v>548</v>
      </c>
      <c r="C257" s="18">
        <f>VLOOKUP($B257,[2]all!$E$6:$AO$502,11,FALSE)</f>
        <v>0</v>
      </c>
      <c r="D257">
        <f>VLOOKUP($B257,[2]all!$E$6:$AO$502,15,FALSE)</f>
        <v>0</v>
      </c>
      <c r="E257">
        <f>VLOOKUP($B257,[2]all!$E$6:$AO$502,19,FALSE)</f>
        <v>60</v>
      </c>
      <c r="F257">
        <f>VLOOKUP($B257,[2]all!$E$6:$AO$502,23,FALSE)</f>
        <v>0</v>
      </c>
      <c r="G257">
        <f>VLOOKUP($B257,[2]all!$E$6:$AO$502,27,FALSE)</f>
        <v>0</v>
      </c>
      <c r="H257" s="18">
        <f>IF(SUM($C257:$G257)=0,0,VLOOKUP($A257,'2016_headways'!$A:$G,2,FALSE))</f>
        <v>0</v>
      </c>
      <c r="I257">
        <f>IF(SUM($C257:$G257)=0,0,VLOOKUP($A257,'2016_headways'!$A:$G,3,FALSE))</f>
        <v>0</v>
      </c>
      <c r="J257">
        <f>IF(SUM($C257:$G257)=0,0,VLOOKUP($A257,'2016_headways'!$A:$G,4,FALSE))</f>
        <v>60</v>
      </c>
      <c r="K257">
        <f>IF(SUM($C257:$G257)=0,0,VLOOKUP($A257,'2016_headways'!$A:$G,5,FALSE))</f>
        <v>0</v>
      </c>
      <c r="L257">
        <f>IF(SUM($C257:$G257)=0,0,VLOOKUP($A257,'2016_headways'!$A:$G,6,FALSE))</f>
        <v>0</v>
      </c>
      <c r="M257" s="19">
        <f t="shared" si="17"/>
        <v>0</v>
      </c>
      <c r="N257" s="20">
        <f t="shared" si="18"/>
        <v>0</v>
      </c>
      <c r="O257" s="20">
        <f t="shared" si="19"/>
        <v>0</v>
      </c>
      <c r="P257" s="20">
        <f t="shared" si="20"/>
        <v>0</v>
      </c>
      <c r="Q257" s="20">
        <f t="shared" si="21"/>
        <v>0</v>
      </c>
    </row>
    <row r="258" spans="1:18" x14ac:dyDescent="0.25">
      <c r="A258" t="s">
        <v>962</v>
      </c>
      <c r="B258" s="8" t="s">
        <v>547</v>
      </c>
      <c r="C258" s="18">
        <f>VLOOKUP($B258,[2]all!$E$6:$AO$502,11,FALSE)</f>
        <v>60</v>
      </c>
      <c r="D258">
        <f>VLOOKUP($B258,[2]all!$E$6:$AO$502,15,FALSE)</f>
        <v>0</v>
      </c>
      <c r="E258">
        <f>VLOOKUP($B258,[2]all!$E$6:$AO$502,19,FALSE)</f>
        <v>0</v>
      </c>
      <c r="F258">
        <f>VLOOKUP($B258,[2]all!$E$6:$AO$502,23,FALSE)</f>
        <v>0</v>
      </c>
      <c r="G258">
        <f>VLOOKUP($B258,[2]all!$E$6:$AO$502,27,FALSE)</f>
        <v>0</v>
      </c>
      <c r="H258" s="18">
        <f>IF(SUM($C258:$G258)=0,0,VLOOKUP($A258,'2016_headways'!$A:$G,2,FALSE))</f>
        <v>80</v>
      </c>
      <c r="I258">
        <f>IF(SUM($C258:$G258)=0,0,VLOOKUP($A258,'2016_headways'!$A:$G,3,FALSE))</f>
        <v>0</v>
      </c>
      <c r="J258">
        <f>IF(SUM($C258:$G258)=0,0,VLOOKUP($A258,'2016_headways'!$A:$G,4,FALSE))</f>
        <v>0</v>
      </c>
      <c r="K258">
        <f>IF(SUM($C258:$G258)=0,0,VLOOKUP($A258,'2016_headways'!$A:$G,5,FALSE))</f>
        <v>0</v>
      </c>
      <c r="L258">
        <f>IF(SUM($C258:$G258)=0,0,VLOOKUP($A258,'2016_headways'!$A:$G,6,FALSE))</f>
        <v>0</v>
      </c>
      <c r="M258" s="19">
        <f t="shared" si="17"/>
        <v>0.33333333333333331</v>
      </c>
      <c r="N258" s="20">
        <f t="shared" si="18"/>
        <v>0</v>
      </c>
      <c r="O258" s="20">
        <f t="shared" si="19"/>
        <v>0</v>
      </c>
      <c r="P258" s="20">
        <f t="shared" si="20"/>
        <v>0</v>
      </c>
      <c r="Q258" s="20">
        <f t="shared" si="21"/>
        <v>0</v>
      </c>
    </row>
    <row r="259" spans="1:18" x14ac:dyDescent="0.25">
      <c r="A259" t="s">
        <v>963</v>
      </c>
      <c r="B259" s="8" t="s">
        <v>550</v>
      </c>
      <c r="C259" s="18">
        <f>VLOOKUP($B259,[2]all!$E$6:$AO$502,11,FALSE)</f>
        <v>0</v>
      </c>
      <c r="D259">
        <f>VLOOKUP($B259,[2]all!$E$6:$AO$502,15,FALSE)</f>
        <v>0</v>
      </c>
      <c r="E259">
        <f>VLOOKUP($B259,[2]all!$E$6:$AO$502,19,FALSE)</f>
        <v>30</v>
      </c>
      <c r="F259">
        <f>VLOOKUP($B259,[2]all!$E$6:$AO$502,23,FALSE)</f>
        <v>0</v>
      </c>
      <c r="G259">
        <f>VLOOKUP($B259,[2]all!$E$6:$AO$502,27,FALSE)</f>
        <v>0</v>
      </c>
      <c r="H259" s="18">
        <f>IF(SUM($C259:$G259)=0,0,VLOOKUP($A259,'2016_headways'!$A:$G,2,FALSE))</f>
        <v>120</v>
      </c>
      <c r="I259">
        <f>IF(SUM($C259:$G259)=0,0,VLOOKUP($A259,'2016_headways'!$A:$G,3,FALSE))</f>
        <v>360</v>
      </c>
      <c r="J259">
        <f>IF(SUM($C259:$G259)=0,0,VLOOKUP($A259,'2016_headways'!$A:$G,4,FALSE))</f>
        <v>30</v>
      </c>
      <c r="K259">
        <f>IF(SUM($C259:$G259)=0,0,VLOOKUP($A259,'2016_headways'!$A:$G,5,FALSE))</f>
        <v>0</v>
      </c>
      <c r="L259">
        <f>IF(SUM($C259:$G259)=0,0,VLOOKUP($A259,'2016_headways'!$A:$G,6,FALSE))</f>
        <v>0</v>
      </c>
      <c r="M259" s="19">
        <f t="shared" ref="M259:M262" si="22">IF(C259=0,0,(H259-C259)/C259)</f>
        <v>0</v>
      </c>
      <c r="N259" s="20">
        <f t="shared" ref="N259:N262" si="23">IF(D259=0,0,(I259-D259)/D259)</f>
        <v>0</v>
      </c>
      <c r="O259" s="20">
        <f t="shared" ref="O259:O262" si="24">IF(E259=0,0,(J259-E259)/E259)</f>
        <v>0</v>
      </c>
      <c r="P259" s="20">
        <f t="shared" ref="P259:P262" si="25">IF(F259=0,0,(K259-F259)/F259)</f>
        <v>0</v>
      </c>
      <c r="Q259" s="20">
        <f t="shared" ref="Q259:Q262" si="26">IF(G259=0,0,(L259-G259)/G259)</f>
        <v>0</v>
      </c>
    </row>
    <row r="260" spans="1:18" x14ac:dyDescent="0.25">
      <c r="A260" t="s">
        <v>964</v>
      </c>
      <c r="B260" s="8" t="s">
        <v>549</v>
      </c>
      <c r="C260" s="18">
        <f>VLOOKUP($B260,[2]all!$E$6:$AO$502,11,FALSE)</f>
        <v>30</v>
      </c>
      <c r="D260">
        <f>VLOOKUP($B260,[2]all!$E$6:$AO$502,15,FALSE)</f>
        <v>0</v>
      </c>
      <c r="E260">
        <f>VLOOKUP($B260,[2]all!$E$6:$AO$502,19,FALSE)</f>
        <v>0</v>
      </c>
      <c r="F260">
        <f>VLOOKUP($B260,[2]all!$E$6:$AO$502,23,FALSE)</f>
        <v>0</v>
      </c>
      <c r="G260">
        <f>VLOOKUP($B260,[2]all!$E$6:$AO$502,27,FALSE)</f>
        <v>0</v>
      </c>
      <c r="H260" s="18">
        <f>IF(SUM($C260:$G260)=0,0,VLOOKUP($A260,'2016_headways'!$A:$G,2,FALSE))</f>
        <v>60</v>
      </c>
      <c r="I260">
        <f>IF(SUM($C260:$G260)=0,0,VLOOKUP($A260,'2016_headways'!$A:$G,3,FALSE))</f>
        <v>0</v>
      </c>
      <c r="J260">
        <f>IF(SUM($C260:$G260)=0,0,VLOOKUP($A260,'2016_headways'!$A:$G,4,FALSE))</f>
        <v>0</v>
      </c>
      <c r="K260">
        <f>IF(SUM($C260:$G260)=0,0,VLOOKUP($A260,'2016_headways'!$A:$G,5,FALSE))</f>
        <v>0</v>
      </c>
      <c r="L260">
        <f>IF(SUM($C260:$G260)=0,0,VLOOKUP($A260,'2016_headways'!$A:$G,6,FALSE))</f>
        <v>0</v>
      </c>
      <c r="M260" s="19">
        <f t="shared" si="22"/>
        <v>1</v>
      </c>
      <c r="N260" s="20">
        <f t="shared" si="23"/>
        <v>0</v>
      </c>
      <c r="O260" s="20">
        <f t="shared" si="24"/>
        <v>0</v>
      </c>
      <c r="P260" s="20">
        <f t="shared" si="25"/>
        <v>0</v>
      </c>
      <c r="Q260" s="20">
        <f t="shared" si="26"/>
        <v>0</v>
      </c>
    </row>
    <row r="261" spans="1:18" x14ac:dyDescent="0.25">
      <c r="A261" t="s">
        <v>967</v>
      </c>
      <c r="B261" s="8" t="s">
        <v>357</v>
      </c>
      <c r="C261" s="18">
        <f>VLOOKUP($B261,[2]all!$E$6:$AO$502,11,FALSE)</f>
        <v>240</v>
      </c>
      <c r="D261">
        <f>VLOOKUP($B261,[2]all!$E$6:$AO$502,15,FALSE)</f>
        <v>180</v>
      </c>
      <c r="E261">
        <f>VLOOKUP($B261,[2]all!$E$6:$AO$502,19,FALSE)</f>
        <v>0</v>
      </c>
      <c r="F261">
        <f>VLOOKUP($B261,[2]all!$E$6:$AO$502,23,FALSE)</f>
        <v>0</v>
      </c>
      <c r="G261">
        <f>VLOOKUP($B261,[2]all!$E$6:$AO$502,27,FALSE)</f>
        <v>0</v>
      </c>
      <c r="H261" s="18">
        <f>IF(SUM($C261:$G261)=0,0,VLOOKUP($A261,'2016_headways'!$A:$G,2,FALSE))</f>
        <v>240</v>
      </c>
      <c r="I261">
        <f>IF(SUM($C261:$G261)=0,0,VLOOKUP($A261,'2016_headways'!$A:$G,3,FALSE))</f>
        <v>180</v>
      </c>
      <c r="J261">
        <f>IF(SUM($C261:$G261)=0,0,VLOOKUP($A261,'2016_headways'!$A:$G,4,FALSE))</f>
        <v>0</v>
      </c>
      <c r="K261">
        <f>IF(SUM($C261:$G261)=0,0,VLOOKUP($A261,'2016_headways'!$A:$G,5,FALSE))</f>
        <v>0</v>
      </c>
      <c r="L261">
        <f>IF(SUM($C261:$G261)=0,0,VLOOKUP($A261,'2016_headways'!$A:$G,6,FALSE))</f>
        <v>0</v>
      </c>
      <c r="M261" s="19">
        <f t="shared" si="22"/>
        <v>0</v>
      </c>
      <c r="N261" s="20">
        <f t="shared" si="23"/>
        <v>0</v>
      </c>
      <c r="O261" s="20">
        <f t="shared" si="24"/>
        <v>0</v>
      </c>
      <c r="P261" s="20">
        <f t="shared" si="25"/>
        <v>0</v>
      </c>
      <c r="Q261" s="20">
        <f t="shared" si="26"/>
        <v>0</v>
      </c>
    </row>
    <row r="262" spans="1:18" x14ac:dyDescent="0.25">
      <c r="A262" t="s">
        <v>968</v>
      </c>
      <c r="B262" s="8" t="s">
        <v>357</v>
      </c>
      <c r="C262" s="18">
        <f>VLOOKUP($B262,[2]all!$E$6:$AO$502,11,FALSE)</f>
        <v>240</v>
      </c>
      <c r="D262">
        <f>VLOOKUP($B262,[2]all!$E$6:$AO$502,15,FALSE)</f>
        <v>180</v>
      </c>
      <c r="E262">
        <f>VLOOKUP($B262,[2]all!$E$6:$AO$502,19,FALSE)</f>
        <v>0</v>
      </c>
      <c r="F262">
        <f>VLOOKUP($B262,[2]all!$E$6:$AO$502,23,FALSE)</f>
        <v>0</v>
      </c>
      <c r="G262">
        <f>VLOOKUP($B262,[2]all!$E$6:$AO$502,27,FALSE)</f>
        <v>0</v>
      </c>
      <c r="H262" s="18">
        <f>IF(SUM($C262:$G262)=0,0,VLOOKUP($A262,'2016_headways'!$A:$G,2,FALSE))</f>
        <v>240</v>
      </c>
      <c r="I262">
        <f>IF(SUM($C262:$G262)=0,0,VLOOKUP($A262,'2016_headways'!$A:$G,3,FALSE))</f>
        <v>180</v>
      </c>
      <c r="J262">
        <f>IF(SUM($C262:$G262)=0,0,VLOOKUP($A262,'2016_headways'!$A:$G,4,FALSE))</f>
        <v>0</v>
      </c>
      <c r="K262">
        <f>IF(SUM($C262:$G262)=0,0,VLOOKUP($A262,'2016_headways'!$A:$G,5,FALSE))</f>
        <v>0</v>
      </c>
      <c r="L262">
        <f>IF(SUM($C262:$G262)=0,0,VLOOKUP($A262,'2016_headways'!$A:$G,6,FALSE))</f>
        <v>0</v>
      </c>
      <c r="M262" s="19">
        <f t="shared" si="22"/>
        <v>0</v>
      </c>
      <c r="N262" s="20">
        <f t="shared" si="23"/>
        <v>0</v>
      </c>
      <c r="O262" s="20">
        <f t="shared" si="24"/>
        <v>0</v>
      </c>
      <c r="P262" s="20">
        <f t="shared" si="25"/>
        <v>0</v>
      </c>
      <c r="Q262" s="20">
        <f t="shared" si="26"/>
        <v>0</v>
      </c>
    </row>
    <row r="263" spans="1:18" x14ac:dyDescent="0.25">
      <c r="A263" t="s">
        <v>984</v>
      </c>
      <c r="B263" s="8" t="s">
        <v>380</v>
      </c>
      <c r="C263" s="18">
        <f>VLOOKUP($B263,[2]all!$E$6:$AO$502,11,FALSE)</f>
        <v>80</v>
      </c>
      <c r="D263">
        <f>VLOOKUP($B263,[2]all!$E$6:$AO$502,15,FALSE)</f>
        <v>60</v>
      </c>
      <c r="E263">
        <f>VLOOKUP($B263,[2]all!$E$6:$AO$502,19,FALSE)</f>
        <v>60</v>
      </c>
      <c r="F263">
        <f>VLOOKUP($B263,[2]all!$E$6:$AO$502,23,FALSE)</f>
        <v>0</v>
      </c>
      <c r="G263">
        <f>VLOOKUP($B263,[2]all!$E$6:$AO$502,27,FALSE)</f>
        <v>0</v>
      </c>
      <c r="M263" s="19"/>
      <c r="N263" s="20"/>
      <c r="O263" s="20"/>
      <c r="P263" s="20"/>
      <c r="Q263" s="20"/>
    </row>
    <row r="264" spans="1:18" x14ac:dyDescent="0.25">
      <c r="A264" t="s">
        <v>985</v>
      </c>
      <c r="B264" s="8" t="s">
        <v>381</v>
      </c>
      <c r="C264" s="18">
        <f>VLOOKUP($B264,[2]all!$E$6:$AO$502,11,FALSE)</f>
        <v>80</v>
      </c>
      <c r="D264">
        <f>VLOOKUP($B264,[2]all!$E$6:$AO$502,15,FALSE)</f>
        <v>60</v>
      </c>
      <c r="E264">
        <f>VLOOKUP($B264,[2]all!$E$6:$AO$502,19,FALSE)</f>
        <v>60</v>
      </c>
      <c r="F264">
        <f>VLOOKUP($B264,[2]all!$E$6:$AO$502,23,FALSE)</f>
        <v>0</v>
      </c>
      <c r="G264">
        <f>VLOOKUP($B264,[2]all!$E$6:$AO$502,27,FALSE)</f>
        <v>0</v>
      </c>
      <c r="M264" s="19"/>
      <c r="N264" s="20"/>
      <c r="O264" s="20"/>
      <c r="P264" s="20"/>
      <c r="Q264" s="20"/>
    </row>
    <row r="265" spans="1:18" x14ac:dyDescent="0.25">
      <c r="A265" t="s">
        <v>1374</v>
      </c>
      <c r="B265" s="8" t="s">
        <v>551</v>
      </c>
      <c r="C265" s="18">
        <f>VLOOKUP($B265,[2]all!$E$6:$AO$502,11,FALSE)</f>
        <v>60</v>
      </c>
      <c r="D265">
        <f>VLOOKUP($B265,[2]all!$E$6:$AO$502,15,FALSE)</f>
        <v>60</v>
      </c>
      <c r="E265">
        <f>VLOOKUP($B265,[2]all!$E$6:$AO$502,19,FALSE)</f>
        <v>60</v>
      </c>
      <c r="F265">
        <f>VLOOKUP($B265,[2]all!$E$6:$AO$502,23,FALSE)</f>
        <v>120</v>
      </c>
      <c r="G265">
        <f>VLOOKUP($B265,[2]all!$E$6:$AO$502,27,FALSE)</f>
        <v>0</v>
      </c>
      <c r="M265" s="19"/>
      <c r="N265" s="20"/>
      <c r="O265" s="20"/>
      <c r="P265" s="20"/>
      <c r="Q265" s="20"/>
    </row>
    <row r="266" spans="1:18" x14ac:dyDescent="0.25">
      <c r="A266" t="s">
        <v>1200</v>
      </c>
      <c r="B266" s="8" t="s">
        <v>539</v>
      </c>
      <c r="C266" s="18">
        <f>VLOOKUP($B266,[2]all!$E$6:$AO$502,11,FALSE)</f>
        <v>180</v>
      </c>
      <c r="D266">
        <f>VLOOKUP($B266,[2]all!$E$6:$AO$502,15,FALSE)</f>
        <v>0</v>
      </c>
      <c r="E266">
        <f>VLOOKUP($B266,[2]all!$E$6:$AO$502,19,FALSE)</f>
        <v>180</v>
      </c>
      <c r="F266">
        <f>VLOOKUP($B266,[2]all!$E$6:$AO$502,23,FALSE)</f>
        <v>120</v>
      </c>
      <c r="G266">
        <f>VLOOKUP($B266,[2]all!$E$6:$AO$502,27,FALSE)</f>
        <v>0</v>
      </c>
      <c r="M266" s="19"/>
      <c r="N266" s="20"/>
      <c r="O266" s="20"/>
      <c r="P266" s="20"/>
      <c r="Q266" s="20"/>
    </row>
    <row r="267" spans="1:18" x14ac:dyDescent="0.25">
      <c r="A267" t="s">
        <v>1201</v>
      </c>
      <c r="B267" s="8" t="s">
        <v>539</v>
      </c>
      <c r="C267" s="18">
        <f>VLOOKUP($B267,[2]all!$E$6:$AO$502,11,FALSE)</f>
        <v>180</v>
      </c>
      <c r="D267">
        <f>VLOOKUP($B267,[2]all!$E$6:$AO$502,15,FALSE)</f>
        <v>0</v>
      </c>
      <c r="E267">
        <f>VLOOKUP($B267,[2]all!$E$6:$AO$502,19,FALSE)</f>
        <v>180</v>
      </c>
      <c r="F267">
        <f>VLOOKUP($B267,[2]all!$E$6:$AO$502,23,FALSE)</f>
        <v>120</v>
      </c>
      <c r="G267">
        <f>VLOOKUP($B267,[2]all!$E$6:$AO$502,27,FALSE)</f>
        <v>0</v>
      </c>
      <c r="M267" s="19"/>
      <c r="N267" s="20"/>
      <c r="O267" s="20"/>
      <c r="P267" s="20"/>
      <c r="Q267" s="20"/>
    </row>
    <row r="268" spans="1:18" x14ac:dyDescent="0.25">
      <c r="A268" t="s">
        <v>1202</v>
      </c>
      <c r="B268" s="8" t="s">
        <v>540</v>
      </c>
      <c r="C268" s="18">
        <f>VLOOKUP($B268,[2]all!$E$6:$AO$502,11,FALSE)</f>
        <v>60</v>
      </c>
      <c r="D268">
        <f>VLOOKUP($B268,[2]all!$E$6:$AO$502,15,FALSE)</f>
        <v>90</v>
      </c>
      <c r="E268">
        <f>VLOOKUP($B268,[2]all!$E$6:$AO$502,19,FALSE)</f>
        <v>60</v>
      </c>
      <c r="F268">
        <f>VLOOKUP($B268,[2]all!$E$6:$AO$502,23,FALSE)</f>
        <v>120</v>
      </c>
      <c r="G268">
        <f>VLOOKUP($B268,[2]all!$E$6:$AO$502,27,FALSE)</f>
        <v>180</v>
      </c>
      <c r="M268" s="19"/>
      <c r="N268" s="20"/>
      <c r="O268" s="20"/>
      <c r="P268" s="20"/>
      <c r="Q268" s="20"/>
    </row>
    <row r="269" spans="1:18" x14ac:dyDescent="0.25">
      <c r="A269" t="s">
        <v>1203</v>
      </c>
      <c r="B269" s="8" t="s">
        <v>540</v>
      </c>
      <c r="C269" s="18">
        <f>VLOOKUP($B269,[2]all!$E$6:$AO$502,11,FALSE)</f>
        <v>60</v>
      </c>
      <c r="D269">
        <f>VLOOKUP($B269,[2]all!$E$6:$AO$502,15,FALSE)</f>
        <v>90</v>
      </c>
      <c r="E269">
        <f>VLOOKUP($B269,[2]all!$E$6:$AO$502,19,FALSE)</f>
        <v>60</v>
      </c>
      <c r="F269">
        <f>VLOOKUP($B269,[2]all!$E$6:$AO$502,23,FALSE)</f>
        <v>120</v>
      </c>
      <c r="G269">
        <f>VLOOKUP($B269,[2]all!$E$6:$AO$502,27,FALSE)</f>
        <v>180</v>
      </c>
      <c r="M269" s="19"/>
      <c r="N269" s="20"/>
      <c r="O269" s="20"/>
      <c r="P269" s="20"/>
      <c r="Q269" s="20"/>
    </row>
    <row r="270" spans="1:18" x14ac:dyDescent="0.25">
      <c r="A270" t="s">
        <v>1369</v>
      </c>
      <c r="B270" s="8" t="s">
        <v>408</v>
      </c>
      <c r="C270" s="18">
        <f>VLOOKUP($B270,[2]all!$E$6:$AO$502,11,FALSE)</f>
        <v>30</v>
      </c>
      <c r="D270">
        <f>VLOOKUP($B270,[2]all!$E$6:$AO$502,15,FALSE)</f>
        <v>30</v>
      </c>
      <c r="E270">
        <f>VLOOKUP($B270,[2]all!$E$6:$AO$502,19,FALSE)</f>
        <v>30</v>
      </c>
      <c r="F270">
        <f>VLOOKUP($B270,[2]all!$E$6:$AO$502,23,FALSE)</f>
        <v>0</v>
      </c>
      <c r="G270">
        <f>VLOOKUP($B270,[2]all!$E$6:$AO$502,27,FALSE)</f>
        <v>0</v>
      </c>
      <c r="M270" s="19"/>
      <c r="N270" s="20"/>
      <c r="O270" s="20"/>
      <c r="P270" s="20"/>
      <c r="Q270" s="20"/>
    </row>
    <row r="271" spans="1:18" s="36" customFormat="1" x14ac:dyDescent="0.25">
      <c r="A271" s="36" t="s">
        <v>1381</v>
      </c>
      <c r="B271" s="50"/>
      <c r="C271" s="51"/>
      <c r="H271" s="51"/>
      <c r="M271" s="52">
        <f>AVERAGE(M1:M262)</f>
        <v>0.24218125802088708</v>
      </c>
      <c r="N271" s="53">
        <f t="shared" ref="N271:Q271" si="27">AVERAGE(N1:N262)</f>
        <v>-3.8731416189749653E-4</v>
      </c>
      <c r="O271" s="53">
        <f t="shared" si="27"/>
        <v>-4.5081200565958275E-2</v>
      </c>
      <c r="P271" s="53">
        <f t="shared" si="27"/>
        <v>-0.16766726650798103</v>
      </c>
      <c r="Q271" s="53">
        <f t="shared" si="27"/>
        <v>2.7139208173691007E-3</v>
      </c>
      <c r="R271" s="57"/>
    </row>
    <row r="272" spans="1:18" x14ac:dyDescent="0.25">
      <c r="B272" s="8"/>
      <c r="M272" s="19"/>
      <c r="N272" s="20"/>
      <c r="O272" s="20"/>
      <c r="P272" s="20"/>
      <c r="Q272" s="20"/>
    </row>
    <row r="273" spans="2:17" x14ac:dyDescent="0.25">
      <c r="B273" s="8"/>
      <c r="M273" s="19"/>
      <c r="N273" s="20"/>
      <c r="O273" s="20"/>
      <c r="P273" s="20"/>
      <c r="Q273" s="20"/>
    </row>
    <row r="274" spans="2:17" x14ac:dyDescent="0.25">
      <c r="B274" s="8"/>
      <c r="M274" s="19"/>
      <c r="N274" s="20"/>
      <c r="O274" s="20"/>
      <c r="P274" s="20"/>
      <c r="Q274" s="20"/>
    </row>
    <row r="275" spans="2:17" x14ac:dyDescent="0.25">
      <c r="B275" s="8"/>
      <c r="M275" s="19"/>
      <c r="N275" s="20"/>
      <c r="O275" s="20"/>
      <c r="P275" s="20"/>
      <c r="Q275" s="20"/>
    </row>
    <row r="276" spans="2:17" x14ac:dyDescent="0.25">
      <c r="B276" s="8"/>
      <c r="M276" s="19"/>
      <c r="N276" s="20"/>
      <c r="O276" s="20"/>
      <c r="P276" s="20"/>
      <c r="Q276" s="20"/>
    </row>
    <row r="277" spans="2:17" x14ac:dyDescent="0.25">
      <c r="B277" s="8"/>
      <c r="M277" s="19"/>
      <c r="N277" s="20"/>
      <c r="O277" s="20"/>
      <c r="P277" s="20"/>
      <c r="Q277" s="20"/>
    </row>
    <row r="278" spans="2:17" x14ac:dyDescent="0.25">
      <c r="B278" s="8"/>
      <c r="M278" s="19"/>
      <c r="N278" s="20"/>
      <c r="O278" s="20"/>
      <c r="P278" s="20"/>
      <c r="Q278" s="20"/>
    </row>
    <row r="279" spans="2:17" x14ac:dyDescent="0.25">
      <c r="B279" s="8"/>
      <c r="M279" s="19"/>
      <c r="N279" s="20"/>
      <c r="O279" s="20"/>
      <c r="P279" s="20"/>
      <c r="Q279" s="20"/>
    </row>
    <row r="280" spans="2:17" x14ac:dyDescent="0.25">
      <c r="B280" s="8"/>
      <c r="M280" s="19"/>
      <c r="N280" s="20"/>
      <c r="O280" s="20"/>
      <c r="P280" s="20"/>
      <c r="Q280" s="20"/>
    </row>
    <row r="281" spans="2:17" x14ac:dyDescent="0.25">
      <c r="B281" s="8"/>
      <c r="M281" s="19"/>
      <c r="N281" s="20"/>
      <c r="O281" s="20"/>
      <c r="P281" s="20"/>
      <c r="Q281" s="20"/>
    </row>
    <row r="282" spans="2:17" x14ac:dyDescent="0.25">
      <c r="B282" s="8"/>
      <c r="M282" s="19"/>
      <c r="N282" s="20"/>
      <c r="O282" s="20"/>
      <c r="P282" s="20"/>
      <c r="Q282" s="20"/>
    </row>
    <row r="283" spans="2:17" x14ac:dyDescent="0.25">
      <c r="B283" s="8"/>
      <c r="M283" s="19"/>
      <c r="N283" s="20"/>
      <c r="O283" s="20"/>
      <c r="P283" s="20"/>
      <c r="Q283" s="20"/>
    </row>
    <row r="284" spans="2:17" x14ac:dyDescent="0.25">
      <c r="B284" s="8"/>
      <c r="M284" s="19"/>
      <c r="N284" s="20"/>
      <c r="O284" s="20"/>
      <c r="P284" s="20"/>
      <c r="Q284" s="20"/>
    </row>
  </sheetData>
  <autoFilter ref="A1:Q284" xr:uid="{00000000-0009-0000-0000-000001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0"/>
  <sheetViews>
    <sheetView workbookViewId="0">
      <pane ySplit="1" topLeftCell="A323" activePane="bottomLeft" state="frozen"/>
      <selection pane="bottomLeft" activeCell="G22" sqref="G21:G22"/>
    </sheetView>
  </sheetViews>
  <sheetFormatPr defaultRowHeight="15" x14ac:dyDescent="0.25"/>
  <cols>
    <col min="1" max="1" width="14.7109375" bestFit="1" customWidth="1"/>
    <col min="2" max="6" width="14.140625" bestFit="1" customWidth="1"/>
  </cols>
  <sheetData>
    <row r="1" spans="1:7" x14ac:dyDescent="0.25">
      <c r="A1" t="s">
        <v>14</v>
      </c>
      <c r="B1" t="s">
        <v>767</v>
      </c>
      <c r="C1" t="s">
        <v>768</v>
      </c>
      <c r="D1" t="s">
        <v>769</v>
      </c>
      <c r="E1" t="s">
        <v>770</v>
      </c>
      <c r="F1" t="s">
        <v>771</v>
      </c>
      <c r="G1" t="s">
        <v>1380</v>
      </c>
    </row>
    <row r="2" spans="1:7" x14ac:dyDescent="0.25">
      <c r="A2" t="s">
        <v>852</v>
      </c>
      <c r="B2">
        <f>VLOOKUP($A2,[3]tranline_link01052018!$A:$AL,MATCH(B$1,[3]tranline_link01052018!$1:$1,0),FALSE)</f>
        <v>80</v>
      </c>
      <c r="C2">
        <f>VLOOKUP($A2,[3]tranline_link01052018!$A:$AL,MATCH(C$1,[3]tranline_link01052018!$1:$1,0),FALSE)</f>
        <v>60</v>
      </c>
      <c r="D2">
        <f>VLOOKUP($A2,[3]tranline_link01052018!$A:$AL,MATCH(D$1,[3]tranline_link01052018!$1:$1,0),FALSE)</f>
        <v>60</v>
      </c>
      <c r="E2">
        <f>VLOOKUP($A2,[3]tranline_link01052018!$A:$AL,MATCH(E$1,[3]tranline_link01052018!$1:$1,0),FALSE)</f>
        <v>120</v>
      </c>
      <c r="F2">
        <f>VLOOKUP($A2,[3]tranline_link01052018!$A:$AL,MATCH(F$1,[3]tranline_link01052018!$1:$1,0),FALSE)</f>
        <v>0</v>
      </c>
      <c r="G2">
        <f>IF(SUM(B2:F2)=0,0,1)</f>
        <v>1</v>
      </c>
    </row>
    <row r="3" spans="1:7" x14ac:dyDescent="0.25">
      <c r="A3" t="s">
        <v>853</v>
      </c>
      <c r="B3">
        <f>VLOOKUP($A3,[3]tranline_link01052018!$A:$AL,MATCH(B$1,[3]tranline_link01052018!$1:$1,0),FALSE)</f>
        <v>80</v>
      </c>
      <c r="C3">
        <f>VLOOKUP($A3,[3]tranline_link01052018!$A:$AL,MATCH(C$1,[3]tranline_link01052018!$1:$1,0),FALSE)</f>
        <v>60</v>
      </c>
      <c r="D3">
        <f>VLOOKUP($A3,[3]tranline_link01052018!$A:$AL,MATCH(D$1,[3]tranline_link01052018!$1:$1,0),FALSE)</f>
        <v>60</v>
      </c>
      <c r="E3">
        <f>VLOOKUP($A3,[3]tranline_link01052018!$A:$AL,MATCH(E$1,[3]tranline_link01052018!$1:$1,0),FALSE)</f>
        <v>120</v>
      </c>
      <c r="F3">
        <f>VLOOKUP($A3,[3]tranline_link01052018!$A:$AL,MATCH(F$1,[3]tranline_link01052018!$1:$1,0),FALSE)</f>
        <v>0</v>
      </c>
      <c r="G3">
        <f t="shared" ref="G3:G66" si="0">IF(SUM(B3:F3)=0,0,1)</f>
        <v>1</v>
      </c>
    </row>
    <row r="4" spans="1:7" x14ac:dyDescent="0.25">
      <c r="A4" t="s">
        <v>854</v>
      </c>
      <c r="B4">
        <f>VLOOKUP($A4,[3]tranline_link01052018!$A:$AL,MATCH(B$1,[3]tranline_link01052018!$1:$1,0),FALSE)</f>
        <v>80</v>
      </c>
      <c r="C4">
        <f>VLOOKUP($A4,[3]tranline_link01052018!$A:$AL,MATCH(C$1,[3]tranline_link01052018!$1:$1,0),FALSE)</f>
        <v>60</v>
      </c>
      <c r="D4">
        <f>VLOOKUP($A4,[3]tranline_link01052018!$A:$AL,MATCH(D$1,[3]tranline_link01052018!$1:$1,0),FALSE)</f>
        <v>60</v>
      </c>
      <c r="E4">
        <f>VLOOKUP($A4,[3]tranline_link01052018!$A:$AL,MATCH(E$1,[3]tranline_link01052018!$1:$1,0),FALSE)</f>
        <v>120</v>
      </c>
      <c r="F4">
        <f>VLOOKUP($A4,[3]tranline_link01052018!$A:$AL,MATCH(F$1,[3]tranline_link01052018!$1:$1,0),FALSE)</f>
        <v>0</v>
      </c>
      <c r="G4">
        <f t="shared" si="0"/>
        <v>1</v>
      </c>
    </row>
    <row r="5" spans="1:7" x14ac:dyDescent="0.25">
      <c r="A5" t="s">
        <v>855</v>
      </c>
      <c r="B5">
        <f>VLOOKUP($A5,[3]tranline_link01052018!$A:$AL,MATCH(B$1,[3]tranline_link01052018!$1:$1,0),FALSE)</f>
        <v>80</v>
      </c>
      <c r="C5">
        <f>VLOOKUP($A5,[3]tranline_link01052018!$A:$AL,MATCH(C$1,[3]tranline_link01052018!$1:$1,0),FALSE)</f>
        <v>60</v>
      </c>
      <c r="D5">
        <f>VLOOKUP($A5,[3]tranline_link01052018!$A:$AL,MATCH(D$1,[3]tranline_link01052018!$1:$1,0),FALSE)</f>
        <v>60</v>
      </c>
      <c r="E5">
        <f>VLOOKUP($A5,[3]tranline_link01052018!$A:$AL,MATCH(E$1,[3]tranline_link01052018!$1:$1,0),FALSE)</f>
        <v>120</v>
      </c>
      <c r="F5">
        <f>VLOOKUP($A5,[3]tranline_link01052018!$A:$AL,MATCH(F$1,[3]tranline_link01052018!$1:$1,0),FALSE)</f>
        <v>0</v>
      </c>
      <c r="G5">
        <f t="shared" si="0"/>
        <v>1</v>
      </c>
    </row>
    <row r="6" spans="1:7" x14ac:dyDescent="0.25">
      <c r="A6" t="s">
        <v>856</v>
      </c>
      <c r="B6">
        <f>VLOOKUP($A6,[3]tranline_link01052018!$A:$AL,MATCH(B$1,[3]tranline_link01052018!$1:$1,0),FALSE)</f>
        <v>80</v>
      </c>
      <c r="C6">
        <f>VLOOKUP($A6,[3]tranline_link01052018!$A:$AL,MATCH(C$1,[3]tranline_link01052018!$1:$1,0),FALSE)</f>
        <v>60</v>
      </c>
      <c r="D6">
        <f>VLOOKUP($A6,[3]tranline_link01052018!$A:$AL,MATCH(D$1,[3]tranline_link01052018!$1:$1,0),FALSE)</f>
        <v>60</v>
      </c>
      <c r="E6">
        <f>VLOOKUP($A6,[3]tranline_link01052018!$A:$AL,MATCH(E$1,[3]tranline_link01052018!$1:$1,0),FALSE)</f>
        <v>120</v>
      </c>
      <c r="F6">
        <f>VLOOKUP($A6,[3]tranline_link01052018!$A:$AL,MATCH(F$1,[3]tranline_link01052018!$1:$1,0),FALSE)</f>
        <v>0</v>
      </c>
      <c r="G6">
        <f t="shared" si="0"/>
        <v>1</v>
      </c>
    </row>
    <row r="7" spans="1:7" x14ac:dyDescent="0.25">
      <c r="A7" t="s">
        <v>857</v>
      </c>
      <c r="B7">
        <f>VLOOKUP($A7,[3]tranline_link01052018!$A:$AL,MATCH(B$1,[3]tranline_link01052018!$1:$1,0),FALSE)</f>
        <v>240</v>
      </c>
      <c r="C7">
        <f>VLOOKUP($A7,[3]tranline_link01052018!$A:$AL,MATCH(C$1,[3]tranline_link01052018!$1:$1,0),FALSE)</f>
        <v>60</v>
      </c>
      <c r="D7">
        <f>VLOOKUP($A7,[3]tranline_link01052018!$A:$AL,MATCH(D$1,[3]tranline_link01052018!$1:$1,0),FALSE)</f>
        <v>60</v>
      </c>
      <c r="E7">
        <f>VLOOKUP($A7,[3]tranline_link01052018!$A:$AL,MATCH(E$1,[3]tranline_link01052018!$1:$1,0),FALSE)</f>
        <v>120</v>
      </c>
      <c r="F7">
        <f>VLOOKUP($A7,[3]tranline_link01052018!$A:$AL,MATCH(F$1,[3]tranline_link01052018!$1:$1,0),FALSE)</f>
        <v>0</v>
      </c>
      <c r="G7">
        <f t="shared" si="0"/>
        <v>1</v>
      </c>
    </row>
    <row r="8" spans="1:7" x14ac:dyDescent="0.25">
      <c r="A8" t="s">
        <v>858</v>
      </c>
      <c r="B8">
        <f>VLOOKUP($A8,[3]tranline_link01052018!$A:$AL,MATCH(B$1,[3]tranline_link01052018!$1:$1,0),FALSE)</f>
        <v>120</v>
      </c>
      <c r="C8">
        <f>VLOOKUP($A8,[3]tranline_link01052018!$A:$AL,MATCH(C$1,[3]tranline_link01052018!$1:$1,0),FALSE)</f>
        <v>60</v>
      </c>
      <c r="D8">
        <f>VLOOKUP($A8,[3]tranline_link01052018!$A:$AL,MATCH(D$1,[3]tranline_link01052018!$1:$1,0),FALSE)</f>
        <v>60</v>
      </c>
      <c r="E8">
        <f>VLOOKUP($A8,[3]tranline_link01052018!$A:$AL,MATCH(E$1,[3]tranline_link01052018!$1:$1,0),FALSE)</f>
        <v>120</v>
      </c>
      <c r="F8">
        <f>VLOOKUP($A8,[3]tranline_link01052018!$A:$AL,MATCH(F$1,[3]tranline_link01052018!$1:$1,0),FALSE)</f>
        <v>0</v>
      </c>
      <c r="G8">
        <f t="shared" si="0"/>
        <v>1</v>
      </c>
    </row>
    <row r="9" spans="1:7" x14ac:dyDescent="0.25">
      <c r="A9" t="s">
        <v>859</v>
      </c>
      <c r="B9">
        <f>VLOOKUP($A9,[3]tranline_link01052018!$A:$AL,MATCH(B$1,[3]tranline_link01052018!$1:$1,0),FALSE)</f>
        <v>80</v>
      </c>
      <c r="C9">
        <f>VLOOKUP($A9,[3]tranline_link01052018!$A:$AL,MATCH(C$1,[3]tranline_link01052018!$1:$1,0),FALSE)</f>
        <v>60</v>
      </c>
      <c r="D9">
        <f>VLOOKUP($A9,[3]tranline_link01052018!$A:$AL,MATCH(D$1,[3]tranline_link01052018!$1:$1,0),FALSE)</f>
        <v>60</v>
      </c>
      <c r="E9">
        <f>VLOOKUP($A9,[3]tranline_link01052018!$A:$AL,MATCH(E$1,[3]tranline_link01052018!$1:$1,0),FALSE)</f>
        <v>120</v>
      </c>
      <c r="F9">
        <f>VLOOKUP($A9,[3]tranline_link01052018!$A:$AL,MATCH(F$1,[3]tranline_link01052018!$1:$1,0),FALSE)</f>
        <v>0</v>
      </c>
      <c r="G9">
        <f t="shared" si="0"/>
        <v>1</v>
      </c>
    </row>
    <row r="10" spans="1:7" x14ac:dyDescent="0.25">
      <c r="A10" t="s">
        <v>1348</v>
      </c>
      <c r="B10">
        <f>VLOOKUP($A10,[3]tranline_link01052018!$A:$AL,MATCH(B$1,[3]tranline_link01052018!$1:$1,0),FALSE)</f>
        <v>0</v>
      </c>
      <c r="C10">
        <f>VLOOKUP($A10,[3]tranline_link01052018!$A:$AL,MATCH(C$1,[3]tranline_link01052018!$1:$1,0),FALSE)</f>
        <v>0</v>
      </c>
      <c r="D10">
        <f>VLOOKUP($A10,[3]tranline_link01052018!$A:$AL,MATCH(D$1,[3]tranline_link01052018!$1:$1,0),FALSE)</f>
        <v>180</v>
      </c>
      <c r="E10">
        <f>VLOOKUP($A10,[3]tranline_link01052018!$A:$AL,MATCH(E$1,[3]tranline_link01052018!$1:$1,0),FALSE)</f>
        <v>0</v>
      </c>
      <c r="F10">
        <f>VLOOKUP($A10,[3]tranline_link01052018!$A:$AL,MATCH(F$1,[3]tranline_link01052018!$1:$1,0),FALSE)</f>
        <v>0</v>
      </c>
      <c r="G10">
        <f t="shared" si="0"/>
        <v>1</v>
      </c>
    </row>
    <row r="11" spans="1:7" x14ac:dyDescent="0.25">
      <c r="A11" t="s">
        <v>1349</v>
      </c>
      <c r="B11">
        <f>VLOOKUP($A11,[3]tranline_link01052018!$A:$AL,MATCH(B$1,[3]tranline_link01052018!$1:$1,0),FALSE)</f>
        <v>240</v>
      </c>
      <c r="C11">
        <f>VLOOKUP($A11,[3]tranline_link01052018!$A:$AL,MATCH(C$1,[3]tranline_link01052018!$1:$1,0),FALSE)</f>
        <v>0</v>
      </c>
      <c r="D11">
        <f>VLOOKUP($A11,[3]tranline_link01052018!$A:$AL,MATCH(D$1,[3]tranline_link01052018!$1:$1,0),FALSE)</f>
        <v>0</v>
      </c>
      <c r="E11">
        <f>VLOOKUP($A11,[3]tranline_link01052018!$A:$AL,MATCH(E$1,[3]tranline_link01052018!$1:$1,0),FALSE)</f>
        <v>0</v>
      </c>
      <c r="F11">
        <f>VLOOKUP($A11,[3]tranline_link01052018!$A:$AL,MATCH(F$1,[3]tranline_link01052018!$1:$1,0),FALSE)</f>
        <v>0</v>
      </c>
      <c r="G11">
        <f t="shared" si="0"/>
        <v>1</v>
      </c>
    </row>
    <row r="12" spans="1:7" x14ac:dyDescent="0.25">
      <c r="A12" t="s">
        <v>1350</v>
      </c>
      <c r="B12">
        <f>VLOOKUP($A12,[3]tranline_link01052018!$A:$AL,MATCH(B$1,[3]tranline_link01052018!$1:$1,0),FALSE)</f>
        <v>0</v>
      </c>
      <c r="C12">
        <f>VLOOKUP($A12,[3]tranline_link01052018!$A:$AL,MATCH(C$1,[3]tranline_link01052018!$1:$1,0),FALSE)</f>
        <v>0</v>
      </c>
      <c r="D12">
        <f>VLOOKUP($A12,[3]tranline_link01052018!$A:$AL,MATCH(D$1,[3]tranline_link01052018!$1:$1,0),FALSE)</f>
        <v>0</v>
      </c>
      <c r="E12">
        <f>VLOOKUP($A12,[3]tranline_link01052018!$A:$AL,MATCH(E$1,[3]tranline_link01052018!$1:$1,0),FALSE)</f>
        <v>120</v>
      </c>
      <c r="F12">
        <f>VLOOKUP($A12,[3]tranline_link01052018!$A:$AL,MATCH(F$1,[3]tranline_link01052018!$1:$1,0),FALSE)</f>
        <v>0</v>
      </c>
      <c r="G12">
        <f t="shared" si="0"/>
        <v>1</v>
      </c>
    </row>
    <row r="13" spans="1:7" x14ac:dyDescent="0.25">
      <c r="A13" t="s">
        <v>1351</v>
      </c>
      <c r="B13">
        <f>VLOOKUP($A13,[3]tranline_link01052018!$A:$AL,MATCH(B$1,[3]tranline_link01052018!$1:$1,0),FALSE)</f>
        <v>240</v>
      </c>
      <c r="C13">
        <f>VLOOKUP($A13,[3]tranline_link01052018!$A:$AL,MATCH(C$1,[3]tranline_link01052018!$1:$1,0),FALSE)</f>
        <v>0</v>
      </c>
      <c r="D13">
        <f>VLOOKUP($A13,[3]tranline_link01052018!$A:$AL,MATCH(D$1,[3]tranline_link01052018!$1:$1,0),FALSE)</f>
        <v>0</v>
      </c>
      <c r="E13">
        <f>VLOOKUP($A13,[3]tranline_link01052018!$A:$AL,MATCH(E$1,[3]tranline_link01052018!$1:$1,0),FALSE)</f>
        <v>0</v>
      </c>
      <c r="F13">
        <f>VLOOKUP($A13,[3]tranline_link01052018!$A:$AL,MATCH(F$1,[3]tranline_link01052018!$1:$1,0),FALSE)</f>
        <v>0</v>
      </c>
      <c r="G13">
        <f t="shared" si="0"/>
        <v>1</v>
      </c>
    </row>
    <row r="14" spans="1:7" x14ac:dyDescent="0.25">
      <c r="A14" t="s">
        <v>1337</v>
      </c>
      <c r="B14">
        <f>VLOOKUP($A14,[3]tranline_link01052018!$A:$AL,MATCH(B$1,[3]tranline_link01052018!$1:$1,0),FALSE)</f>
        <v>0</v>
      </c>
      <c r="C14">
        <f>VLOOKUP($A14,[3]tranline_link01052018!$A:$AL,MATCH(C$1,[3]tranline_link01052018!$1:$1,0),FALSE)</f>
        <v>360</v>
      </c>
      <c r="D14">
        <f>VLOOKUP($A14,[3]tranline_link01052018!$A:$AL,MATCH(D$1,[3]tranline_link01052018!$1:$1,0),FALSE)</f>
        <v>0</v>
      </c>
      <c r="E14">
        <f>VLOOKUP($A14,[3]tranline_link01052018!$A:$AL,MATCH(E$1,[3]tranline_link01052018!$1:$1,0),FALSE)</f>
        <v>0</v>
      </c>
      <c r="F14">
        <f>VLOOKUP($A14,[3]tranline_link01052018!$A:$AL,MATCH(F$1,[3]tranline_link01052018!$1:$1,0),FALSE)</f>
        <v>0</v>
      </c>
      <c r="G14">
        <f t="shared" si="0"/>
        <v>1</v>
      </c>
    </row>
    <row r="15" spans="1:7" x14ac:dyDescent="0.25">
      <c r="A15" t="s">
        <v>1285</v>
      </c>
      <c r="B15">
        <f>VLOOKUP($A15,[3]tranline_link01052018!$A:$AL,MATCH(B$1,[3]tranline_link01052018!$1:$1,0),FALSE)</f>
        <v>240</v>
      </c>
      <c r="C15">
        <f>VLOOKUP($A15,[3]tranline_link01052018!$A:$AL,MATCH(C$1,[3]tranline_link01052018!$1:$1,0),FALSE)</f>
        <v>0</v>
      </c>
      <c r="D15">
        <f>VLOOKUP($A15,[3]tranline_link01052018!$A:$AL,MATCH(D$1,[3]tranline_link01052018!$1:$1,0),FALSE)</f>
        <v>0</v>
      </c>
      <c r="E15">
        <f>VLOOKUP($A15,[3]tranline_link01052018!$A:$AL,MATCH(E$1,[3]tranline_link01052018!$1:$1,0),FALSE)</f>
        <v>0</v>
      </c>
      <c r="F15">
        <f>VLOOKUP($A15,[3]tranline_link01052018!$A:$AL,MATCH(F$1,[3]tranline_link01052018!$1:$1,0),FALSE)</f>
        <v>0</v>
      </c>
      <c r="G15">
        <f t="shared" si="0"/>
        <v>1</v>
      </c>
    </row>
    <row r="16" spans="1:7" x14ac:dyDescent="0.25">
      <c r="A16" t="s">
        <v>1330</v>
      </c>
      <c r="B16">
        <f>VLOOKUP($A16,[3]tranline_link01052018!$A:$AL,MATCH(B$1,[3]tranline_link01052018!$1:$1,0),FALSE)</f>
        <v>0</v>
      </c>
      <c r="C16">
        <f>VLOOKUP($A16,[3]tranline_link01052018!$A:$AL,MATCH(C$1,[3]tranline_link01052018!$1:$1,0),FALSE)</f>
        <v>0</v>
      </c>
      <c r="D16">
        <f>VLOOKUP($A16,[3]tranline_link01052018!$A:$AL,MATCH(D$1,[3]tranline_link01052018!$1:$1,0),FALSE)</f>
        <v>180</v>
      </c>
      <c r="E16">
        <f>VLOOKUP($A16,[3]tranline_link01052018!$A:$AL,MATCH(E$1,[3]tranline_link01052018!$1:$1,0),FALSE)</f>
        <v>0</v>
      </c>
      <c r="F16">
        <f>VLOOKUP($A16,[3]tranline_link01052018!$A:$AL,MATCH(F$1,[3]tranline_link01052018!$1:$1,0),FALSE)</f>
        <v>0</v>
      </c>
      <c r="G16">
        <f t="shared" si="0"/>
        <v>1</v>
      </c>
    </row>
    <row r="17" spans="1:7" x14ac:dyDescent="0.25">
      <c r="A17" t="s">
        <v>1286</v>
      </c>
      <c r="B17">
        <f>VLOOKUP($A17,[3]tranline_link01052018!$A:$AL,MATCH(B$1,[3]tranline_link01052018!$1:$1,0),FALSE)</f>
        <v>240</v>
      </c>
      <c r="C17">
        <f>VLOOKUP($A17,[3]tranline_link01052018!$A:$AL,MATCH(C$1,[3]tranline_link01052018!$1:$1,0),FALSE)</f>
        <v>0</v>
      </c>
      <c r="D17">
        <f>VLOOKUP($A17,[3]tranline_link01052018!$A:$AL,MATCH(D$1,[3]tranline_link01052018!$1:$1,0),FALSE)</f>
        <v>0</v>
      </c>
      <c r="E17">
        <f>VLOOKUP($A17,[3]tranline_link01052018!$A:$AL,MATCH(E$1,[3]tranline_link01052018!$1:$1,0),FALSE)</f>
        <v>0</v>
      </c>
      <c r="F17">
        <f>VLOOKUP($A17,[3]tranline_link01052018!$A:$AL,MATCH(F$1,[3]tranline_link01052018!$1:$1,0),FALSE)</f>
        <v>0</v>
      </c>
      <c r="G17">
        <f t="shared" si="0"/>
        <v>1</v>
      </c>
    </row>
    <row r="18" spans="1:7" x14ac:dyDescent="0.25">
      <c r="A18" t="s">
        <v>1338</v>
      </c>
      <c r="B18">
        <f>VLOOKUP($A18,[3]tranline_link01052018!$A:$AL,MATCH(B$1,[3]tranline_link01052018!$1:$1,0),FALSE)</f>
        <v>0</v>
      </c>
      <c r="C18">
        <f>VLOOKUP($A18,[3]tranline_link01052018!$A:$AL,MATCH(C$1,[3]tranline_link01052018!$1:$1,0),FALSE)</f>
        <v>0</v>
      </c>
      <c r="D18">
        <f>VLOOKUP($A18,[3]tranline_link01052018!$A:$AL,MATCH(D$1,[3]tranline_link01052018!$1:$1,0),FALSE)</f>
        <v>180</v>
      </c>
      <c r="E18">
        <f>VLOOKUP($A18,[3]tranline_link01052018!$A:$AL,MATCH(E$1,[3]tranline_link01052018!$1:$1,0),FALSE)</f>
        <v>0</v>
      </c>
      <c r="F18">
        <f>VLOOKUP($A18,[3]tranline_link01052018!$A:$AL,MATCH(F$1,[3]tranline_link01052018!$1:$1,0),FALSE)</f>
        <v>0</v>
      </c>
      <c r="G18">
        <f t="shared" si="0"/>
        <v>1</v>
      </c>
    </row>
    <row r="19" spans="1:7" x14ac:dyDescent="0.25">
      <c r="A19" t="s">
        <v>1288</v>
      </c>
      <c r="B19">
        <f>VLOOKUP($A19,[3]tranline_link01052018!$A:$AL,MATCH(B$1,[3]tranline_link01052018!$1:$1,0),FALSE)</f>
        <v>240</v>
      </c>
      <c r="C19">
        <f>VLOOKUP($A19,[3]tranline_link01052018!$A:$AL,MATCH(C$1,[3]tranline_link01052018!$1:$1,0),FALSE)</f>
        <v>0</v>
      </c>
      <c r="D19">
        <f>VLOOKUP($A19,[3]tranline_link01052018!$A:$AL,MATCH(D$1,[3]tranline_link01052018!$1:$1,0),FALSE)</f>
        <v>0</v>
      </c>
      <c r="E19">
        <f>VLOOKUP($A19,[3]tranline_link01052018!$A:$AL,MATCH(E$1,[3]tranline_link01052018!$1:$1,0),FALSE)</f>
        <v>0</v>
      </c>
      <c r="F19">
        <f>VLOOKUP($A19,[3]tranline_link01052018!$A:$AL,MATCH(F$1,[3]tranline_link01052018!$1:$1,0),FALSE)</f>
        <v>0</v>
      </c>
      <c r="G19">
        <f t="shared" si="0"/>
        <v>1</v>
      </c>
    </row>
    <row r="20" spans="1:7" x14ac:dyDescent="0.25">
      <c r="A20" t="s">
        <v>1339</v>
      </c>
      <c r="B20">
        <f>VLOOKUP($A20,[3]tranline_link01052018!$A:$AL,MATCH(B$1,[3]tranline_link01052018!$1:$1,0),FALSE)</f>
        <v>0</v>
      </c>
      <c r="C20">
        <f>VLOOKUP($A20,[3]tranline_link01052018!$A:$AL,MATCH(C$1,[3]tranline_link01052018!$1:$1,0),FALSE)</f>
        <v>0</v>
      </c>
      <c r="D20">
        <f>VLOOKUP($A20,[3]tranline_link01052018!$A:$AL,MATCH(D$1,[3]tranline_link01052018!$1:$1,0),FALSE)</f>
        <v>180</v>
      </c>
      <c r="E20">
        <f>VLOOKUP($A20,[3]tranline_link01052018!$A:$AL,MATCH(E$1,[3]tranline_link01052018!$1:$1,0),FALSE)</f>
        <v>0</v>
      </c>
      <c r="F20">
        <f>VLOOKUP($A20,[3]tranline_link01052018!$A:$AL,MATCH(F$1,[3]tranline_link01052018!$1:$1,0),FALSE)</f>
        <v>0</v>
      </c>
      <c r="G20">
        <f t="shared" si="0"/>
        <v>1</v>
      </c>
    </row>
    <row r="21" spans="1:7" x14ac:dyDescent="0.25">
      <c r="A21" t="s">
        <v>1289</v>
      </c>
      <c r="B21">
        <f>VLOOKUP($A21,[3]tranline_link01052018!$A:$AL,MATCH(B$1,[3]tranline_link01052018!$1:$1,0),FALSE)</f>
        <v>240</v>
      </c>
      <c r="C21">
        <f>VLOOKUP($A21,[3]tranline_link01052018!$A:$AL,MATCH(C$1,[3]tranline_link01052018!$1:$1,0),FALSE)</f>
        <v>0</v>
      </c>
      <c r="D21">
        <f>VLOOKUP($A21,[3]tranline_link01052018!$A:$AL,MATCH(D$1,[3]tranline_link01052018!$1:$1,0),FALSE)</f>
        <v>0</v>
      </c>
      <c r="E21">
        <f>VLOOKUP($A21,[3]tranline_link01052018!$A:$AL,MATCH(E$1,[3]tranline_link01052018!$1:$1,0),FALSE)</f>
        <v>0</v>
      </c>
      <c r="F21">
        <f>VLOOKUP($A21,[3]tranline_link01052018!$A:$AL,MATCH(F$1,[3]tranline_link01052018!$1:$1,0),FALSE)</f>
        <v>0</v>
      </c>
      <c r="G21">
        <f t="shared" si="0"/>
        <v>1</v>
      </c>
    </row>
    <row r="22" spans="1:7" x14ac:dyDescent="0.25">
      <c r="A22" t="s">
        <v>1340</v>
      </c>
      <c r="B22">
        <f>VLOOKUP($A22,[3]tranline_link01052018!$A:$AL,MATCH(B$1,[3]tranline_link01052018!$1:$1,0),FALSE)</f>
        <v>0</v>
      </c>
      <c r="C22">
        <f>VLOOKUP($A22,[3]tranline_link01052018!$A:$AL,MATCH(C$1,[3]tranline_link01052018!$1:$1,0),FALSE)</f>
        <v>0</v>
      </c>
      <c r="D22">
        <f>VLOOKUP($A22,[3]tranline_link01052018!$A:$AL,MATCH(D$1,[3]tranline_link01052018!$1:$1,0),FALSE)</f>
        <v>180</v>
      </c>
      <c r="E22">
        <f>VLOOKUP($A22,[3]tranline_link01052018!$A:$AL,MATCH(E$1,[3]tranline_link01052018!$1:$1,0),FALSE)</f>
        <v>0</v>
      </c>
      <c r="F22">
        <f>VLOOKUP($A22,[3]tranline_link01052018!$A:$AL,MATCH(F$1,[3]tranline_link01052018!$1:$1,0),FALSE)</f>
        <v>0</v>
      </c>
      <c r="G22">
        <f t="shared" si="0"/>
        <v>1</v>
      </c>
    </row>
    <row r="23" spans="1:7" x14ac:dyDescent="0.25">
      <c r="A23" t="s">
        <v>1290</v>
      </c>
      <c r="B23">
        <f>VLOOKUP($A23,[3]tranline_link01052018!$A:$AL,MATCH(B$1,[3]tranline_link01052018!$1:$1,0),FALSE)</f>
        <v>240</v>
      </c>
      <c r="C23">
        <f>VLOOKUP($A23,[3]tranline_link01052018!$A:$AL,MATCH(C$1,[3]tranline_link01052018!$1:$1,0),FALSE)</f>
        <v>0</v>
      </c>
      <c r="D23">
        <f>VLOOKUP($A23,[3]tranline_link01052018!$A:$AL,MATCH(D$1,[3]tranline_link01052018!$1:$1,0),FALSE)</f>
        <v>0</v>
      </c>
      <c r="E23">
        <f>VLOOKUP($A23,[3]tranline_link01052018!$A:$AL,MATCH(E$1,[3]tranline_link01052018!$1:$1,0),FALSE)</f>
        <v>0</v>
      </c>
      <c r="F23">
        <f>VLOOKUP($A23,[3]tranline_link01052018!$A:$AL,MATCH(F$1,[3]tranline_link01052018!$1:$1,0),FALSE)</f>
        <v>0</v>
      </c>
      <c r="G23">
        <f t="shared" si="0"/>
        <v>1</v>
      </c>
    </row>
    <row r="24" spans="1:7" x14ac:dyDescent="0.25">
      <c r="A24" t="s">
        <v>1341</v>
      </c>
      <c r="B24">
        <f>VLOOKUP($A24,[3]tranline_link01052018!$A:$AL,MATCH(B$1,[3]tranline_link01052018!$1:$1,0),FALSE)</f>
        <v>0</v>
      </c>
      <c r="C24">
        <f>VLOOKUP($A24,[3]tranline_link01052018!$A:$AL,MATCH(C$1,[3]tranline_link01052018!$1:$1,0),FALSE)</f>
        <v>0</v>
      </c>
      <c r="D24">
        <f>VLOOKUP($A24,[3]tranline_link01052018!$A:$AL,MATCH(D$1,[3]tranline_link01052018!$1:$1,0),FALSE)</f>
        <v>180</v>
      </c>
      <c r="E24">
        <f>VLOOKUP($A24,[3]tranline_link01052018!$A:$AL,MATCH(E$1,[3]tranline_link01052018!$1:$1,0),FALSE)</f>
        <v>0</v>
      </c>
      <c r="F24">
        <f>VLOOKUP($A24,[3]tranline_link01052018!$A:$AL,MATCH(F$1,[3]tranline_link01052018!$1:$1,0),FALSE)</f>
        <v>0</v>
      </c>
      <c r="G24">
        <f t="shared" si="0"/>
        <v>1</v>
      </c>
    </row>
    <row r="25" spans="1:7" x14ac:dyDescent="0.25">
      <c r="A25" t="s">
        <v>1287</v>
      </c>
      <c r="B25">
        <f>VLOOKUP($A25,[3]tranline_link01052018!$A:$AL,MATCH(B$1,[3]tranline_link01052018!$1:$1,0),FALSE)</f>
        <v>240</v>
      </c>
      <c r="C25">
        <f>VLOOKUP($A25,[3]tranline_link01052018!$A:$AL,MATCH(C$1,[3]tranline_link01052018!$1:$1,0),FALSE)</f>
        <v>0</v>
      </c>
      <c r="D25">
        <f>VLOOKUP($A25,[3]tranline_link01052018!$A:$AL,MATCH(D$1,[3]tranline_link01052018!$1:$1,0),FALSE)</f>
        <v>0</v>
      </c>
      <c r="E25">
        <f>VLOOKUP($A25,[3]tranline_link01052018!$A:$AL,MATCH(E$1,[3]tranline_link01052018!$1:$1,0),FALSE)</f>
        <v>0</v>
      </c>
      <c r="F25">
        <f>VLOOKUP($A25,[3]tranline_link01052018!$A:$AL,MATCH(F$1,[3]tranline_link01052018!$1:$1,0),FALSE)</f>
        <v>0</v>
      </c>
      <c r="G25">
        <f t="shared" si="0"/>
        <v>1</v>
      </c>
    </row>
    <row r="26" spans="1:7" x14ac:dyDescent="0.25">
      <c r="A26" t="s">
        <v>1342</v>
      </c>
      <c r="B26">
        <f>VLOOKUP($A26,[3]tranline_link01052018!$A:$AL,MATCH(B$1,[3]tranline_link01052018!$1:$1,0),FALSE)</f>
        <v>0</v>
      </c>
      <c r="C26">
        <f>VLOOKUP($A26,[3]tranline_link01052018!$A:$AL,MATCH(C$1,[3]tranline_link01052018!$1:$1,0),FALSE)</f>
        <v>0</v>
      </c>
      <c r="D26">
        <f>VLOOKUP($A26,[3]tranline_link01052018!$A:$AL,MATCH(D$1,[3]tranline_link01052018!$1:$1,0),FALSE)</f>
        <v>180</v>
      </c>
      <c r="E26">
        <f>VLOOKUP($A26,[3]tranline_link01052018!$A:$AL,MATCH(E$1,[3]tranline_link01052018!$1:$1,0),FALSE)</f>
        <v>0</v>
      </c>
      <c r="F26">
        <f>VLOOKUP($A26,[3]tranline_link01052018!$A:$AL,MATCH(F$1,[3]tranline_link01052018!$1:$1,0),FALSE)</f>
        <v>0</v>
      </c>
      <c r="G26">
        <f t="shared" si="0"/>
        <v>1</v>
      </c>
    </row>
    <row r="27" spans="1:7" x14ac:dyDescent="0.25">
      <c r="A27" t="s">
        <v>1343</v>
      </c>
      <c r="B27">
        <f>VLOOKUP($A27,[3]tranline_link01052018!$A:$AL,MATCH(B$1,[3]tranline_link01052018!$1:$1,0),FALSE)</f>
        <v>240</v>
      </c>
      <c r="C27">
        <f>VLOOKUP($A27,[3]tranline_link01052018!$A:$AL,MATCH(C$1,[3]tranline_link01052018!$1:$1,0),FALSE)</f>
        <v>0</v>
      </c>
      <c r="D27">
        <f>VLOOKUP($A27,[3]tranline_link01052018!$A:$AL,MATCH(D$1,[3]tranline_link01052018!$1:$1,0),FALSE)</f>
        <v>0</v>
      </c>
      <c r="E27">
        <f>VLOOKUP($A27,[3]tranline_link01052018!$A:$AL,MATCH(E$1,[3]tranline_link01052018!$1:$1,0),FALSE)</f>
        <v>0</v>
      </c>
      <c r="F27">
        <f>VLOOKUP($A27,[3]tranline_link01052018!$A:$AL,MATCH(F$1,[3]tranline_link01052018!$1:$1,0),FALSE)</f>
        <v>0</v>
      </c>
      <c r="G27">
        <f t="shared" si="0"/>
        <v>1</v>
      </c>
    </row>
    <row r="28" spans="1:7" x14ac:dyDescent="0.25">
      <c r="A28" t="s">
        <v>1344</v>
      </c>
      <c r="B28">
        <f>VLOOKUP($A28,[3]tranline_link01052018!$A:$AL,MATCH(B$1,[3]tranline_link01052018!$1:$1,0),FALSE)</f>
        <v>0</v>
      </c>
      <c r="C28">
        <f>VLOOKUP($A28,[3]tranline_link01052018!$A:$AL,MATCH(C$1,[3]tranline_link01052018!$1:$1,0),FALSE)</f>
        <v>0</v>
      </c>
      <c r="D28">
        <f>VLOOKUP($A28,[3]tranline_link01052018!$A:$AL,MATCH(D$1,[3]tranline_link01052018!$1:$1,0),FALSE)</f>
        <v>180</v>
      </c>
      <c r="E28">
        <f>VLOOKUP($A28,[3]tranline_link01052018!$A:$AL,MATCH(E$1,[3]tranline_link01052018!$1:$1,0),FALSE)</f>
        <v>0</v>
      </c>
      <c r="F28">
        <f>VLOOKUP($A28,[3]tranline_link01052018!$A:$AL,MATCH(F$1,[3]tranline_link01052018!$1:$1,0),FALSE)</f>
        <v>0</v>
      </c>
      <c r="G28">
        <f t="shared" si="0"/>
        <v>1</v>
      </c>
    </row>
    <row r="29" spans="1:7" x14ac:dyDescent="0.25">
      <c r="A29" t="s">
        <v>1345</v>
      </c>
      <c r="B29">
        <f>VLOOKUP($A29,[3]tranline_link01052018!$A:$AL,MATCH(B$1,[3]tranline_link01052018!$1:$1,0),FALSE)</f>
        <v>240</v>
      </c>
      <c r="C29">
        <f>VLOOKUP($A29,[3]tranline_link01052018!$A:$AL,MATCH(C$1,[3]tranline_link01052018!$1:$1,0),FALSE)</f>
        <v>0</v>
      </c>
      <c r="D29">
        <f>VLOOKUP($A29,[3]tranline_link01052018!$A:$AL,MATCH(D$1,[3]tranline_link01052018!$1:$1,0),FALSE)</f>
        <v>0</v>
      </c>
      <c r="E29">
        <f>VLOOKUP($A29,[3]tranline_link01052018!$A:$AL,MATCH(E$1,[3]tranline_link01052018!$1:$1,0),FALSE)</f>
        <v>0</v>
      </c>
      <c r="F29">
        <f>VLOOKUP($A29,[3]tranline_link01052018!$A:$AL,MATCH(F$1,[3]tranline_link01052018!$1:$1,0),FALSE)</f>
        <v>0</v>
      </c>
      <c r="G29">
        <f t="shared" si="0"/>
        <v>1</v>
      </c>
    </row>
    <row r="30" spans="1:7" x14ac:dyDescent="0.25">
      <c r="A30" t="s">
        <v>1346</v>
      </c>
      <c r="B30">
        <f>VLOOKUP($A30,[3]tranline_link01052018!$A:$AL,MATCH(B$1,[3]tranline_link01052018!$1:$1,0),FALSE)</f>
        <v>0</v>
      </c>
      <c r="C30">
        <f>VLOOKUP($A30,[3]tranline_link01052018!$A:$AL,MATCH(C$1,[3]tranline_link01052018!$1:$1,0),FALSE)</f>
        <v>0</v>
      </c>
      <c r="D30">
        <f>VLOOKUP($A30,[3]tranline_link01052018!$A:$AL,MATCH(D$1,[3]tranline_link01052018!$1:$1,0),FALSE)</f>
        <v>180</v>
      </c>
      <c r="E30">
        <f>VLOOKUP($A30,[3]tranline_link01052018!$A:$AL,MATCH(E$1,[3]tranline_link01052018!$1:$1,0),FALSE)</f>
        <v>0</v>
      </c>
      <c r="F30">
        <f>VLOOKUP($A30,[3]tranline_link01052018!$A:$AL,MATCH(F$1,[3]tranline_link01052018!$1:$1,0),FALSE)</f>
        <v>0</v>
      </c>
      <c r="G30">
        <f t="shared" si="0"/>
        <v>1</v>
      </c>
    </row>
    <row r="31" spans="1:7" x14ac:dyDescent="0.25">
      <c r="A31" t="s">
        <v>1347</v>
      </c>
      <c r="B31">
        <f>VLOOKUP($A31,[3]tranline_link01052018!$A:$AL,MATCH(B$1,[3]tranline_link01052018!$1:$1,0),FALSE)</f>
        <v>240</v>
      </c>
      <c r="C31">
        <f>VLOOKUP($A31,[3]tranline_link01052018!$A:$AL,MATCH(C$1,[3]tranline_link01052018!$1:$1,0),FALSE)</f>
        <v>0</v>
      </c>
      <c r="D31">
        <f>VLOOKUP($A31,[3]tranline_link01052018!$A:$AL,MATCH(D$1,[3]tranline_link01052018!$1:$1,0),FALSE)</f>
        <v>0</v>
      </c>
      <c r="E31">
        <f>VLOOKUP($A31,[3]tranline_link01052018!$A:$AL,MATCH(E$1,[3]tranline_link01052018!$1:$1,0),FALSE)</f>
        <v>0</v>
      </c>
      <c r="F31">
        <f>VLOOKUP($A31,[3]tranline_link01052018!$A:$AL,MATCH(F$1,[3]tranline_link01052018!$1:$1,0),FALSE)</f>
        <v>0</v>
      </c>
      <c r="G31">
        <f t="shared" si="0"/>
        <v>1</v>
      </c>
    </row>
    <row r="32" spans="1:7" x14ac:dyDescent="0.25">
      <c r="A32" t="s">
        <v>1355</v>
      </c>
      <c r="B32">
        <f>VLOOKUP($A32,[3]tranline_link01052018!$A:$AL,MATCH(B$1,[3]tranline_link01052018!$1:$1,0),FALSE)</f>
        <v>240</v>
      </c>
      <c r="C32">
        <f>VLOOKUP($A32,[3]tranline_link01052018!$A:$AL,MATCH(C$1,[3]tranline_link01052018!$1:$1,0),FALSE)</f>
        <v>0</v>
      </c>
      <c r="D32">
        <f>VLOOKUP($A32,[3]tranline_link01052018!$A:$AL,MATCH(D$1,[3]tranline_link01052018!$1:$1,0),FALSE)</f>
        <v>0</v>
      </c>
      <c r="E32">
        <f>VLOOKUP($A32,[3]tranline_link01052018!$A:$AL,MATCH(E$1,[3]tranline_link01052018!$1:$1,0),FALSE)</f>
        <v>0</v>
      </c>
      <c r="F32">
        <f>VLOOKUP($A32,[3]tranline_link01052018!$A:$AL,MATCH(F$1,[3]tranline_link01052018!$1:$1,0),FALSE)</f>
        <v>0</v>
      </c>
      <c r="G32">
        <f t="shared" si="0"/>
        <v>1</v>
      </c>
    </row>
    <row r="33" spans="1:7" x14ac:dyDescent="0.25">
      <c r="A33" t="s">
        <v>1357</v>
      </c>
      <c r="B33">
        <f>VLOOKUP($A33,[3]tranline_link01052018!$A:$AL,MATCH(B$1,[3]tranline_link01052018!$1:$1,0),FALSE)</f>
        <v>0</v>
      </c>
      <c r="C33">
        <f>VLOOKUP($A33,[3]tranline_link01052018!$A:$AL,MATCH(C$1,[3]tranline_link01052018!$1:$1,0),FALSE)</f>
        <v>360</v>
      </c>
      <c r="D33">
        <f>VLOOKUP($A33,[3]tranline_link01052018!$A:$AL,MATCH(D$1,[3]tranline_link01052018!$1:$1,0),FALSE)</f>
        <v>0</v>
      </c>
      <c r="E33">
        <f>VLOOKUP($A33,[3]tranline_link01052018!$A:$AL,MATCH(E$1,[3]tranline_link01052018!$1:$1,0),FALSE)</f>
        <v>0</v>
      </c>
      <c r="F33">
        <f>VLOOKUP($A33,[3]tranline_link01052018!$A:$AL,MATCH(F$1,[3]tranline_link01052018!$1:$1,0),FALSE)</f>
        <v>0</v>
      </c>
      <c r="G33">
        <f t="shared" si="0"/>
        <v>1</v>
      </c>
    </row>
    <row r="34" spans="1:7" x14ac:dyDescent="0.25">
      <c r="A34" t="s">
        <v>1356</v>
      </c>
      <c r="B34">
        <f>VLOOKUP($A34,[3]tranline_link01052018!$A:$AL,MATCH(B$1,[3]tranline_link01052018!$1:$1,0),FALSE)</f>
        <v>240</v>
      </c>
      <c r="C34">
        <f>VLOOKUP($A34,[3]tranline_link01052018!$A:$AL,MATCH(C$1,[3]tranline_link01052018!$1:$1,0),FALSE)</f>
        <v>0</v>
      </c>
      <c r="D34">
        <f>VLOOKUP($A34,[3]tranline_link01052018!$A:$AL,MATCH(D$1,[3]tranline_link01052018!$1:$1,0),FALSE)</f>
        <v>0</v>
      </c>
      <c r="E34">
        <f>VLOOKUP($A34,[3]tranline_link01052018!$A:$AL,MATCH(E$1,[3]tranline_link01052018!$1:$1,0),FALSE)</f>
        <v>0</v>
      </c>
      <c r="F34">
        <f>VLOOKUP($A34,[3]tranline_link01052018!$A:$AL,MATCH(F$1,[3]tranline_link01052018!$1:$1,0),FALSE)</f>
        <v>0</v>
      </c>
      <c r="G34">
        <f t="shared" si="0"/>
        <v>1</v>
      </c>
    </row>
    <row r="35" spans="1:7" x14ac:dyDescent="0.25">
      <c r="A35" t="s">
        <v>1358</v>
      </c>
      <c r="B35">
        <f>VLOOKUP($A35,[3]tranline_link01052018!$A:$AL,MATCH(B$1,[3]tranline_link01052018!$1:$1,0),FALSE)</f>
        <v>0</v>
      </c>
      <c r="C35">
        <f>VLOOKUP($A35,[3]tranline_link01052018!$A:$AL,MATCH(C$1,[3]tranline_link01052018!$1:$1,0),FALSE)</f>
        <v>0</v>
      </c>
      <c r="D35">
        <f>VLOOKUP($A35,[3]tranline_link01052018!$A:$AL,MATCH(D$1,[3]tranline_link01052018!$1:$1,0),FALSE)</f>
        <v>180</v>
      </c>
      <c r="E35">
        <f>VLOOKUP($A35,[3]tranline_link01052018!$A:$AL,MATCH(E$1,[3]tranline_link01052018!$1:$1,0),FALSE)</f>
        <v>0</v>
      </c>
      <c r="F35">
        <f>VLOOKUP($A35,[3]tranline_link01052018!$A:$AL,MATCH(F$1,[3]tranline_link01052018!$1:$1,0),FALSE)</f>
        <v>0</v>
      </c>
      <c r="G35">
        <f t="shared" si="0"/>
        <v>1</v>
      </c>
    </row>
    <row r="36" spans="1:7" x14ac:dyDescent="0.25">
      <c r="A36" t="s">
        <v>862</v>
      </c>
      <c r="B36">
        <f>VLOOKUP($A36,[3]tranline_link01052018!$A:$AL,MATCH(B$1,[3]tranline_link01052018!$1:$1,0),FALSE)</f>
        <v>80</v>
      </c>
      <c r="C36">
        <f>VLOOKUP($A36,[3]tranline_link01052018!$A:$AL,MATCH(C$1,[3]tranline_link01052018!$1:$1,0),FALSE)</f>
        <v>0</v>
      </c>
      <c r="D36">
        <f>VLOOKUP($A36,[3]tranline_link01052018!$A:$AL,MATCH(D$1,[3]tranline_link01052018!$1:$1,0),FALSE)</f>
        <v>0</v>
      </c>
      <c r="E36">
        <f>VLOOKUP($A36,[3]tranline_link01052018!$A:$AL,MATCH(E$1,[3]tranline_link01052018!$1:$1,0),FALSE)</f>
        <v>0</v>
      </c>
      <c r="F36">
        <f>VLOOKUP($A36,[3]tranline_link01052018!$A:$AL,MATCH(F$1,[3]tranline_link01052018!$1:$1,0),FALSE)</f>
        <v>0</v>
      </c>
      <c r="G36">
        <f t="shared" si="0"/>
        <v>1</v>
      </c>
    </row>
    <row r="37" spans="1:7" x14ac:dyDescent="0.25">
      <c r="A37" t="s">
        <v>863</v>
      </c>
      <c r="B37">
        <f>VLOOKUP($A37,[3]tranline_link01052018!$A:$AL,MATCH(B$1,[3]tranline_link01052018!$1:$1,0),FALSE)</f>
        <v>0</v>
      </c>
      <c r="C37">
        <f>VLOOKUP($A37,[3]tranline_link01052018!$A:$AL,MATCH(C$1,[3]tranline_link01052018!$1:$1,0),FALSE)</f>
        <v>0</v>
      </c>
      <c r="D37">
        <f>VLOOKUP($A37,[3]tranline_link01052018!$A:$AL,MATCH(D$1,[3]tranline_link01052018!$1:$1,0),FALSE)</f>
        <v>90</v>
      </c>
      <c r="E37">
        <f>VLOOKUP($A37,[3]tranline_link01052018!$A:$AL,MATCH(E$1,[3]tranline_link01052018!$1:$1,0),FALSE)</f>
        <v>0</v>
      </c>
      <c r="F37">
        <f>VLOOKUP($A37,[3]tranline_link01052018!$A:$AL,MATCH(F$1,[3]tranline_link01052018!$1:$1,0),FALSE)</f>
        <v>0</v>
      </c>
      <c r="G37">
        <f t="shared" si="0"/>
        <v>1</v>
      </c>
    </row>
    <row r="38" spans="1:7" x14ac:dyDescent="0.25">
      <c r="A38" t="s">
        <v>864</v>
      </c>
      <c r="B38">
        <f>VLOOKUP($A38,[3]tranline_link01052018!$A:$AL,MATCH(B$1,[3]tranline_link01052018!$1:$1,0),FALSE)</f>
        <v>80</v>
      </c>
      <c r="C38">
        <f>VLOOKUP($A38,[3]tranline_link01052018!$A:$AL,MATCH(C$1,[3]tranline_link01052018!$1:$1,0),FALSE)</f>
        <v>0</v>
      </c>
      <c r="D38">
        <f>VLOOKUP($A38,[3]tranline_link01052018!$A:$AL,MATCH(D$1,[3]tranline_link01052018!$1:$1,0),FALSE)</f>
        <v>0</v>
      </c>
      <c r="E38">
        <f>VLOOKUP($A38,[3]tranline_link01052018!$A:$AL,MATCH(E$1,[3]tranline_link01052018!$1:$1,0),FALSE)</f>
        <v>0</v>
      </c>
      <c r="F38">
        <f>VLOOKUP($A38,[3]tranline_link01052018!$A:$AL,MATCH(F$1,[3]tranline_link01052018!$1:$1,0),FALSE)</f>
        <v>0</v>
      </c>
      <c r="G38">
        <f t="shared" si="0"/>
        <v>1</v>
      </c>
    </row>
    <row r="39" spans="1:7" x14ac:dyDescent="0.25">
      <c r="A39" t="s">
        <v>865</v>
      </c>
      <c r="B39">
        <f>VLOOKUP($A39,[3]tranline_link01052018!$A:$AL,MATCH(B$1,[3]tranline_link01052018!$1:$1,0),FALSE)</f>
        <v>0</v>
      </c>
      <c r="C39">
        <f>VLOOKUP($A39,[3]tranline_link01052018!$A:$AL,MATCH(C$1,[3]tranline_link01052018!$1:$1,0),FALSE)</f>
        <v>0</v>
      </c>
      <c r="D39">
        <f>VLOOKUP($A39,[3]tranline_link01052018!$A:$AL,MATCH(D$1,[3]tranline_link01052018!$1:$1,0),FALSE)</f>
        <v>90</v>
      </c>
      <c r="E39">
        <f>VLOOKUP($A39,[3]tranline_link01052018!$A:$AL,MATCH(E$1,[3]tranline_link01052018!$1:$1,0),FALSE)</f>
        <v>0</v>
      </c>
      <c r="F39">
        <f>VLOOKUP($A39,[3]tranline_link01052018!$A:$AL,MATCH(F$1,[3]tranline_link01052018!$1:$1,0),FALSE)</f>
        <v>0</v>
      </c>
      <c r="G39">
        <f t="shared" si="0"/>
        <v>1</v>
      </c>
    </row>
    <row r="40" spans="1:7" x14ac:dyDescent="0.25">
      <c r="A40" t="s">
        <v>866</v>
      </c>
      <c r="B40">
        <f>VLOOKUP($A40,[3]tranline_link01052018!$A:$AL,MATCH(B$1,[3]tranline_link01052018!$1:$1,0),FALSE)</f>
        <v>240</v>
      </c>
      <c r="C40">
        <f>VLOOKUP($A40,[3]tranline_link01052018!$A:$AL,MATCH(C$1,[3]tranline_link01052018!$1:$1,0),FALSE)</f>
        <v>0</v>
      </c>
      <c r="D40">
        <f>VLOOKUP($A40,[3]tranline_link01052018!$A:$AL,MATCH(D$1,[3]tranline_link01052018!$1:$1,0),FALSE)</f>
        <v>0</v>
      </c>
      <c r="E40">
        <f>VLOOKUP($A40,[3]tranline_link01052018!$A:$AL,MATCH(E$1,[3]tranline_link01052018!$1:$1,0),FALSE)</f>
        <v>0</v>
      </c>
      <c r="F40">
        <f>VLOOKUP($A40,[3]tranline_link01052018!$A:$AL,MATCH(F$1,[3]tranline_link01052018!$1:$1,0),FALSE)</f>
        <v>0</v>
      </c>
      <c r="G40">
        <f t="shared" si="0"/>
        <v>1</v>
      </c>
    </row>
    <row r="41" spans="1:7" x14ac:dyDescent="0.25">
      <c r="A41" t="s">
        <v>867</v>
      </c>
      <c r="B41">
        <f>VLOOKUP($A41,[3]tranline_link01052018!$A:$AL,MATCH(B$1,[3]tranline_link01052018!$1:$1,0),FALSE)</f>
        <v>0</v>
      </c>
      <c r="C41">
        <f>VLOOKUP($A41,[3]tranline_link01052018!$A:$AL,MATCH(C$1,[3]tranline_link01052018!$1:$1,0),FALSE)</f>
        <v>0</v>
      </c>
      <c r="D41">
        <f>VLOOKUP($A41,[3]tranline_link01052018!$A:$AL,MATCH(D$1,[3]tranline_link01052018!$1:$1,0),FALSE)</f>
        <v>180</v>
      </c>
      <c r="E41">
        <f>VLOOKUP($A41,[3]tranline_link01052018!$A:$AL,MATCH(E$1,[3]tranline_link01052018!$1:$1,0),FALSE)</f>
        <v>0</v>
      </c>
      <c r="F41">
        <f>VLOOKUP($A41,[3]tranline_link01052018!$A:$AL,MATCH(F$1,[3]tranline_link01052018!$1:$1,0),FALSE)</f>
        <v>0</v>
      </c>
      <c r="G41">
        <f t="shared" si="0"/>
        <v>1</v>
      </c>
    </row>
    <row r="42" spans="1:7" x14ac:dyDescent="0.25">
      <c r="A42" t="s">
        <v>868</v>
      </c>
      <c r="B42">
        <f>VLOOKUP($A42,[3]tranline_link01052018!$A:$AL,MATCH(B$1,[3]tranline_link01052018!$1:$1,0),FALSE)</f>
        <v>80</v>
      </c>
      <c r="C42">
        <f>VLOOKUP($A42,[3]tranline_link01052018!$A:$AL,MATCH(C$1,[3]tranline_link01052018!$1:$1,0),FALSE)</f>
        <v>120</v>
      </c>
      <c r="D42">
        <f>VLOOKUP($A42,[3]tranline_link01052018!$A:$AL,MATCH(D$1,[3]tranline_link01052018!$1:$1,0),FALSE)</f>
        <v>60</v>
      </c>
      <c r="E42">
        <f>VLOOKUP($A42,[3]tranline_link01052018!$A:$AL,MATCH(E$1,[3]tranline_link01052018!$1:$1,0),FALSE)</f>
        <v>120</v>
      </c>
      <c r="F42">
        <f>VLOOKUP($A42,[3]tranline_link01052018!$A:$AL,MATCH(F$1,[3]tranline_link01052018!$1:$1,0),FALSE)</f>
        <v>0</v>
      </c>
      <c r="G42">
        <f t="shared" si="0"/>
        <v>1</v>
      </c>
    </row>
    <row r="43" spans="1:7" x14ac:dyDescent="0.25">
      <c r="A43" t="s">
        <v>869</v>
      </c>
      <c r="B43">
        <f>VLOOKUP($A43,[3]tranline_link01052018!$A:$AL,MATCH(B$1,[3]tranline_link01052018!$1:$1,0),FALSE)</f>
        <v>60</v>
      </c>
      <c r="C43">
        <f>VLOOKUP($A43,[3]tranline_link01052018!$A:$AL,MATCH(C$1,[3]tranline_link01052018!$1:$1,0),FALSE)</f>
        <v>120</v>
      </c>
      <c r="D43">
        <f>VLOOKUP($A43,[3]tranline_link01052018!$A:$AL,MATCH(D$1,[3]tranline_link01052018!$1:$1,0),FALSE)</f>
        <v>60</v>
      </c>
      <c r="E43">
        <f>VLOOKUP($A43,[3]tranline_link01052018!$A:$AL,MATCH(E$1,[3]tranline_link01052018!$1:$1,0),FALSE)</f>
        <v>0</v>
      </c>
      <c r="F43">
        <f>VLOOKUP($A43,[3]tranline_link01052018!$A:$AL,MATCH(F$1,[3]tranline_link01052018!$1:$1,0),FALSE)</f>
        <v>0</v>
      </c>
      <c r="G43">
        <f t="shared" si="0"/>
        <v>1</v>
      </c>
    </row>
    <row r="44" spans="1:7" x14ac:dyDescent="0.25">
      <c r="A44" t="s">
        <v>870</v>
      </c>
      <c r="B44">
        <f>VLOOKUP($A44,[3]tranline_link01052018!$A:$AL,MATCH(B$1,[3]tranline_link01052018!$1:$1,0),FALSE)</f>
        <v>21.818181818181799</v>
      </c>
      <c r="C44">
        <f>VLOOKUP($A44,[3]tranline_link01052018!$A:$AL,MATCH(C$1,[3]tranline_link01052018!$1:$1,0),FALSE)</f>
        <v>30</v>
      </c>
      <c r="D44">
        <f>VLOOKUP($A44,[3]tranline_link01052018!$A:$AL,MATCH(D$1,[3]tranline_link01052018!$1:$1,0),FALSE)</f>
        <v>22.5</v>
      </c>
      <c r="E44">
        <f>VLOOKUP($A44,[3]tranline_link01052018!$A:$AL,MATCH(E$1,[3]tranline_link01052018!$1:$1,0),FALSE)</f>
        <v>30</v>
      </c>
      <c r="F44">
        <f>VLOOKUP($A44,[3]tranline_link01052018!$A:$AL,MATCH(F$1,[3]tranline_link01052018!$1:$1,0),FALSE)</f>
        <v>45</v>
      </c>
      <c r="G44">
        <f t="shared" si="0"/>
        <v>1</v>
      </c>
    </row>
    <row r="45" spans="1:7" x14ac:dyDescent="0.25">
      <c r="A45" t="s">
        <v>871</v>
      </c>
      <c r="B45">
        <f>VLOOKUP($A45,[3]tranline_link01052018!$A:$AL,MATCH(B$1,[3]tranline_link01052018!$1:$1,0),FALSE)</f>
        <v>26.6666666666666</v>
      </c>
      <c r="C45">
        <f>VLOOKUP($A45,[3]tranline_link01052018!$A:$AL,MATCH(C$1,[3]tranline_link01052018!$1:$1,0),FALSE)</f>
        <v>30</v>
      </c>
      <c r="D45">
        <f>VLOOKUP($A45,[3]tranline_link01052018!$A:$AL,MATCH(D$1,[3]tranline_link01052018!$1:$1,0),FALSE)</f>
        <v>20</v>
      </c>
      <c r="E45">
        <f>VLOOKUP($A45,[3]tranline_link01052018!$A:$AL,MATCH(E$1,[3]tranline_link01052018!$1:$1,0),FALSE)</f>
        <v>30</v>
      </c>
      <c r="F45">
        <f>VLOOKUP($A45,[3]tranline_link01052018!$A:$AL,MATCH(F$1,[3]tranline_link01052018!$1:$1,0),FALSE)</f>
        <v>36</v>
      </c>
      <c r="G45">
        <f t="shared" si="0"/>
        <v>1</v>
      </c>
    </row>
    <row r="46" spans="1:7" x14ac:dyDescent="0.25">
      <c r="A46" t="s">
        <v>872</v>
      </c>
      <c r="B46">
        <f>VLOOKUP($A46,[3]tranline_link01052018!$A:$AL,MATCH(B$1,[3]tranline_link01052018!$1:$1,0),FALSE)</f>
        <v>120</v>
      </c>
      <c r="C46">
        <f>VLOOKUP($A46,[3]tranline_link01052018!$A:$AL,MATCH(C$1,[3]tranline_link01052018!$1:$1,0),FALSE)</f>
        <v>51.428571428571402</v>
      </c>
      <c r="D46">
        <f>VLOOKUP($A46,[3]tranline_link01052018!$A:$AL,MATCH(D$1,[3]tranline_link01052018!$1:$1,0),FALSE)</f>
        <v>30</v>
      </c>
      <c r="E46">
        <f>VLOOKUP($A46,[3]tranline_link01052018!$A:$AL,MATCH(E$1,[3]tranline_link01052018!$1:$1,0),FALSE)</f>
        <v>120</v>
      </c>
      <c r="F46">
        <f>VLOOKUP($A46,[3]tranline_link01052018!$A:$AL,MATCH(F$1,[3]tranline_link01052018!$1:$1,0),FALSE)</f>
        <v>0</v>
      </c>
      <c r="G46">
        <f t="shared" si="0"/>
        <v>1</v>
      </c>
    </row>
    <row r="47" spans="1:7" x14ac:dyDescent="0.25">
      <c r="A47" t="s">
        <v>873</v>
      </c>
      <c r="B47">
        <f>VLOOKUP($A47,[3]tranline_link01052018!$A:$AL,MATCH(B$1,[3]tranline_link01052018!$1:$1,0),FALSE)</f>
        <v>60</v>
      </c>
      <c r="C47">
        <f>VLOOKUP($A47,[3]tranline_link01052018!$A:$AL,MATCH(C$1,[3]tranline_link01052018!$1:$1,0),FALSE)</f>
        <v>60</v>
      </c>
      <c r="D47">
        <f>VLOOKUP($A47,[3]tranline_link01052018!$A:$AL,MATCH(D$1,[3]tranline_link01052018!$1:$1,0),FALSE)</f>
        <v>30</v>
      </c>
      <c r="E47">
        <f>VLOOKUP($A47,[3]tranline_link01052018!$A:$AL,MATCH(E$1,[3]tranline_link01052018!$1:$1,0),FALSE)</f>
        <v>120</v>
      </c>
      <c r="F47">
        <f>VLOOKUP($A47,[3]tranline_link01052018!$A:$AL,MATCH(F$1,[3]tranline_link01052018!$1:$1,0),FALSE)</f>
        <v>0</v>
      </c>
      <c r="G47">
        <f t="shared" si="0"/>
        <v>1</v>
      </c>
    </row>
    <row r="48" spans="1:7" x14ac:dyDescent="0.25">
      <c r="A48" t="s">
        <v>874</v>
      </c>
      <c r="B48">
        <f>VLOOKUP($A48,[3]tranline_link01052018!$A:$AL,MATCH(B$1,[3]tranline_link01052018!$1:$1,0),FALSE)</f>
        <v>80</v>
      </c>
      <c r="C48">
        <f>VLOOKUP($A48,[3]tranline_link01052018!$A:$AL,MATCH(C$1,[3]tranline_link01052018!$1:$1,0),FALSE)</f>
        <v>72</v>
      </c>
      <c r="D48">
        <f>VLOOKUP($A48,[3]tranline_link01052018!$A:$AL,MATCH(D$1,[3]tranline_link01052018!$1:$1,0),FALSE)</f>
        <v>90</v>
      </c>
      <c r="E48">
        <f>VLOOKUP($A48,[3]tranline_link01052018!$A:$AL,MATCH(E$1,[3]tranline_link01052018!$1:$1,0),FALSE)</f>
        <v>60</v>
      </c>
      <c r="F48">
        <f>VLOOKUP($A48,[3]tranline_link01052018!$A:$AL,MATCH(F$1,[3]tranline_link01052018!$1:$1,0),FALSE)</f>
        <v>0</v>
      </c>
      <c r="G48">
        <f t="shared" si="0"/>
        <v>1</v>
      </c>
    </row>
    <row r="49" spans="1:7" x14ac:dyDescent="0.25">
      <c r="A49" t="s">
        <v>875</v>
      </c>
      <c r="B49">
        <f>VLOOKUP($A49,[3]tranline_link01052018!$A:$AL,MATCH(B$1,[3]tranline_link01052018!$1:$1,0),FALSE)</f>
        <v>60</v>
      </c>
      <c r="C49">
        <f>VLOOKUP($A49,[3]tranline_link01052018!$A:$AL,MATCH(C$1,[3]tranline_link01052018!$1:$1,0),FALSE)</f>
        <v>60</v>
      </c>
      <c r="D49">
        <f>VLOOKUP($A49,[3]tranline_link01052018!$A:$AL,MATCH(D$1,[3]tranline_link01052018!$1:$1,0),FALSE)</f>
        <v>90</v>
      </c>
      <c r="E49">
        <f>VLOOKUP($A49,[3]tranline_link01052018!$A:$AL,MATCH(E$1,[3]tranline_link01052018!$1:$1,0),FALSE)</f>
        <v>60</v>
      </c>
      <c r="F49">
        <f>VLOOKUP($A49,[3]tranline_link01052018!$A:$AL,MATCH(F$1,[3]tranline_link01052018!$1:$1,0),FALSE)</f>
        <v>0</v>
      </c>
      <c r="G49">
        <f t="shared" si="0"/>
        <v>1</v>
      </c>
    </row>
    <row r="50" spans="1:7" x14ac:dyDescent="0.25">
      <c r="A50" t="s">
        <v>876</v>
      </c>
      <c r="B50">
        <f>VLOOKUP($A50,[3]tranline_link01052018!$A:$AL,MATCH(B$1,[3]tranline_link01052018!$1:$1,0),FALSE)</f>
        <v>80</v>
      </c>
      <c r="C50">
        <f>VLOOKUP($A50,[3]tranline_link01052018!$A:$AL,MATCH(C$1,[3]tranline_link01052018!$1:$1,0),FALSE)</f>
        <v>90</v>
      </c>
      <c r="D50">
        <f>VLOOKUP($A50,[3]tranline_link01052018!$A:$AL,MATCH(D$1,[3]tranline_link01052018!$1:$1,0),FALSE)</f>
        <v>60</v>
      </c>
      <c r="E50">
        <f>VLOOKUP($A50,[3]tranline_link01052018!$A:$AL,MATCH(E$1,[3]tranline_link01052018!$1:$1,0),FALSE)</f>
        <v>120</v>
      </c>
      <c r="F50">
        <f>VLOOKUP($A50,[3]tranline_link01052018!$A:$AL,MATCH(F$1,[3]tranline_link01052018!$1:$1,0),FALSE)</f>
        <v>0</v>
      </c>
      <c r="G50">
        <f t="shared" si="0"/>
        <v>1</v>
      </c>
    </row>
    <row r="51" spans="1:7" x14ac:dyDescent="0.25">
      <c r="A51" t="s">
        <v>877</v>
      </c>
      <c r="B51">
        <f>VLOOKUP($A51,[3]tranline_link01052018!$A:$AL,MATCH(B$1,[3]tranline_link01052018!$1:$1,0),FALSE)</f>
        <v>80</v>
      </c>
      <c r="C51">
        <f>VLOOKUP($A51,[3]tranline_link01052018!$A:$AL,MATCH(C$1,[3]tranline_link01052018!$1:$1,0),FALSE)</f>
        <v>72</v>
      </c>
      <c r="D51">
        <f>VLOOKUP($A51,[3]tranline_link01052018!$A:$AL,MATCH(D$1,[3]tranline_link01052018!$1:$1,0),FALSE)</f>
        <v>60</v>
      </c>
      <c r="E51">
        <f>VLOOKUP($A51,[3]tranline_link01052018!$A:$AL,MATCH(E$1,[3]tranline_link01052018!$1:$1,0),FALSE)</f>
        <v>0</v>
      </c>
      <c r="F51">
        <f>VLOOKUP($A51,[3]tranline_link01052018!$A:$AL,MATCH(F$1,[3]tranline_link01052018!$1:$1,0),FALSE)</f>
        <v>0</v>
      </c>
      <c r="G51">
        <f t="shared" si="0"/>
        <v>1</v>
      </c>
    </row>
    <row r="52" spans="1:7" x14ac:dyDescent="0.25">
      <c r="A52" t="s">
        <v>878</v>
      </c>
      <c r="B52">
        <f>VLOOKUP($A52,[3]tranline_link01052018!$A:$AL,MATCH(B$1,[3]tranline_link01052018!$1:$1,0),FALSE)</f>
        <v>60</v>
      </c>
      <c r="C52">
        <f>VLOOKUP($A52,[3]tranline_link01052018!$A:$AL,MATCH(C$1,[3]tranline_link01052018!$1:$1,0),FALSE)</f>
        <v>72</v>
      </c>
      <c r="D52">
        <f>VLOOKUP($A52,[3]tranline_link01052018!$A:$AL,MATCH(D$1,[3]tranline_link01052018!$1:$1,0),FALSE)</f>
        <v>90</v>
      </c>
      <c r="E52">
        <f>VLOOKUP($A52,[3]tranline_link01052018!$A:$AL,MATCH(E$1,[3]tranline_link01052018!$1:$1,0),FALSE)</f>
        <v>60</v>
      </c>
      <c r="F52">
        <f>VLOOKUP($A52,[3]tranline_link01052018!$A:$AL,MATCH(F$1,[3]tranline_link01052018!$1:$1,0),FALSE)</f>
        <v>180</v>
      </c>
      <c r="G52">
        <f t="shared" si="0"/>
        <v>1</v>
      </c>
    </row>
    <row r="53" spans="1:7" x14ac:dyDescent="0.25">
      <c r="A53" t="s">
        <v>879</v>
      </c>
      <c r="B53">
        <f>VLOOKUP($A53,[3]tranline_link01052018!$A:$AL,MATCH(B$1,[3]tranline_link01052018!$1:$1,0),FALSE)</f>
        <v>60</v>
      </c>
      <c r="C53">
        <f>VLOOKUP($A53,[3]tranline_link01052018!$A:$AL,MATCH(C$1,[3]tranline_link01052018!$1:$1,0),FALSE)</f>
        <v>72</v>
      </c>
      <c r="D53">
        <f>VLOOKUP($A53,[3]tranline_link01052018!$A:$AL,MATCH(D$1,[3]tranline_link01052018!$1:$1,0),FALSE)</f>
        <v>60</v>
      </c>
      <c r="E53">
        <f>VLOOKUP($A53,[3]tranline_link01052018!$A:$AL,MATCH(E$1,[3]tranline_link01052018!$1:$1,0),FALSE)</f>
        <v>60</v>
      </c>
      <c r="F53">
        <f>VLOOKUP($A53,[3]tranline_link01052018!$A:$AL,MATCH(F$1,[3]tranline_link01052018!$1:$1,0),FALSE)</f>
        <v>0</v>
      </c>
      <c r="G53">
        <f t="shared" si="0"/>
        <v>1</v>
      </c>
    </row>
    <row r="54" spans="1:7" x14ac:dyDescent="0.25">
      <c r="A54" t="s">
        <v>880</v>
      </c>
      <c r="B54">
        <f>VLOOKUP($A54,[3]tranline_link01052018!$A:$AL,MATCH(B$1,[3]tranline_link01052018!$1:$1,0),FALSE)</f>
        <v>30</v>
      </c>
      <c r="C54">
        <f>VLOOKUP($A54,[3]tranline_link01052018!$A:$AL,MATCH(C$1,[3]tranline_link01052018!$1:$1,0),FALSE)</f>
        <v>0</v>
      </c>
      <c r="D54">
        <f>VLOOKUP($A54,[3]tranline_link01052018!$A:$AL,MATCH(D$1,[3]tranline_link01052018!$1:$1,0),FALSE)</f>
        <v>0</v>
      </c>
      <c r="E54">
        <f>VLOOKUP($A54,[3]tranline_link01052018!$A:$AL,MATCH(E$1,[3]tranline_link01052018!$1:$1,0),FALSE)</f>
        <v>0</v>
      </c>
      <c r="F54">
        <f>VLOOKUP($A54,[3]tranline_link01052018!$A:$AL,MATCH(F$1,[3]tranline_link01052018!$1:$1,0),FALSE)</f>
        <v>0</v>
      </c>
      <c r="G54">
        <f t="shared" si="0"/>
        <v>1</v>
      </c>
    </row>
    <row r="55" spans="1:7" x14ac:dyDescent="0.25">
      <c r="A55" t="s">
        <v>881</v>
      </c>
      <c r="B55">
        <f>VLOOKUP($A55,[3]tranline_link01052018!$A:$AL,MATCH(B$1,[3]tranline_link01052018!$1:$1,0),FALSE)</f>
        <v>0</v>
      </c>
      <c r="C55">
        <f>VLOOKUP($A55,[3]tranline_link01052018!$A:$AL,MATCH(C$1,[3]tranline_link01052018!$1:$1,0),FALSE)</f>
        <v>0</v>
      </c>
      <c r="D55">
        <f>VLOOKUP($A55,[3]tranline_link01052018!$A:$AL,MATCH(D$1,[3]tranline_link01052018!$1:$1,0),FALSE)</f>
        <v>22.5</v>
      </c>
      <c r="E55">
        <f>VLOOKUP($A55,[3]tranline_link01052018!$A:$AL,MATCH(E$1,[3]tranline_link01052018!$1:$1,0),FALSE)</f>
        <v>0</v>
      </c>
      <c r="F55">
        <f>VLOOKUP($A55,[3]tranline_link01052018!$A:$AL,MATCH(F$1,[3]tranline_link01052018!$1:$1,0),FALSE)</f>
        <v>0</v>
      </c>
      <c r="G55">
        <f t="shared" si="0"/>
        <v>1</v>
      </c>
    </row>
    <row r="56" spans="1:7" x14ac:dyDescent="0.25">
      <c r="A56" t="s">
        <v>882</v>
      </c>
      <c r="B56">
        <f>VLOOKUP($A56,[3]tranline_link01052018!$A:$AL,MATCH(B$1,[3]tranline_link01052018!$1:$1,0),FALSE)</f>
        <v>80</v>
      </c>
      <c r="C56">
        <f>VLOOKUP($A56,[3]tranline_link01052018!$A:$AL,MATCH(C$1,[3]tranline_link01052018!$1:$1,0),FALSE)</f>
        <v>0</v>
      </c>
      <c r="D56">
        <f>VLOOKUP($A56,[3]tranline_link01052018!$A:$AL,MATCH(D$1,[3]tranline_link01052018!$1:$1,0),FALSE)</f>
        <v>0</v>
      </c>
      <c r="E56">
        <f>VLOOKUP($A56,[3]tranline_link01052018!$A:$AL,MATCH(E$1,[3]tranline_link01052018!$1:$1,0),FALSE)</f>
        <v>0</v>
      </c>
      <c r="F56">
        <f>VLOOKUP($A56,[3]tranline_link01052018!$A:$AL,MATCH(F$1,[3]tranline_link01052018!$1:$1,0),FALSE)</f>
        <v>0</v>
      </c>
      <c r="G56">
        <f t="shared" si="0"/>
        <v>1</v>
      </c>
    </row>
    <row r="57" spans="1:7" x14ac:dyDescent="0.25">
      <c r="A57" t="s">
        <v>883</v>
      </c>
      <c r="B57">
        <f>VLOOKUP($A57,[3]tranline_link01052018!$A:$AL,MATCH(B$1,[3]tranline_link01052018!$1:$1,0),FALSE)</f>
        <v>0</v>
      </c>
      <c r="C57">
        <f>VLOOKUP($A57,[3]tranline_link01052018!$A:$AL,MATCH(C$1,[3]tranline_link01052018!$1:$1,0),FALSE)</f>
        <v>0</v>
      </c>
      <c r="D57">
        <f>VLOOKUP($A57,[3]tranline_link01052018!$A:$AL,MATCH(D$1,[3]tranline_link01052018!$1:$1,0),FALSE)</f>
        <v>60</v>
      </c>
      <c r="E57">
        <f>VLOOKUP($A57,[3]tranline_link01052018!$A:$AL,MATCH(E$1,[3]tranline_link01052018!$1:$1,0),FALSE)</f>
        <v>0</v>
      </c>
      <c r="F57">
        <f>VLOOKUP($A57,[3]tranline_link01052018!$A:$AL,MATCH(F$1,[3]tranline_link01052018!$1:$1,0),FALSE)</f>
        <v>0</v>
      </c>
      <c r="G57">
        <f t="shared" si="0"/>
        <v>1</v>
      </c>
    </row>
    <row r="58" spans="1:7" x14ac:dyDescent="0.25">
      <c r="A58" t="s">
        <v>884</v>
      </c>
      <c r="B58">
        <f>VLOOKUP($A58,[3]tranline_link01052018!$A:$AL,MATCH(B$1,[3]tranline_link01052018!$1:$1,0),FALSE)</f>
        <v>80</v>
      </c>
      <c r="C58">
        <f>VLOOKUP($A58,[3]tranline_link01052018!$A:$AL,MATCH(C$1,[3]tranline_link01052018!$1:$1,0),FALSE)</f>
        <v>0</v>
      </c>
      <c r="D58">
        <f>VLOOKUP($A58,[3]tranline_link01052018!$A:$AL,MATCH(D$1,[3]tranline_link01052018!$1:$1,0),FALSE)</f>
        <v>0</v>
      </c>
      <c r="E58">
        <f>VLOOKUP($A58,[3]tranline_link01052018!$A:$AL,MATCH(E$1,[3]tranline_link01052018!$1:$1,0),FALSE)</f>
        <v>0</v>
      </c>
      <c r="F58">
        <f>VLOOKUP($A58,[3]tranline_link01052018!$A:$AL,MATCH(F$1,[3]tranline_link01052018!$1:$1,0),FALSE)</f>
        <v>0</v>
      </c>
      <c r="G58">
        <f t="shared" si="0"/>
        <v>1</v>
      </c>
    </row>
    <row r="59" spans="1:7" x14ac:dyDescent="0.25">
      <c r="A59" t="s">
        <v>885</v>
      </c>
      <c r="B59">
        <f>VLOOKUP($A59,[3]tranline_link01052018!$A:$AL,MATCH(B$1,[3]tranline_link01052018!$1:$1,0),FALSE)</f>
        <v>0</v>
      </c>
      <c r="C59">
        <f>VLOOKUP($A59,[3]tranline_link01052018!$A:$AL,MATCH(C$1,[3]tranline_link01052018!$1:$1,0),FALSE)</f>
        <v>0</v>
      </c>
      <c r="D59">
        <f>VLOOKUP($A59,[3]tranline_link01052018!$A:$AL,MATCH(D$1,[3]tranline_link01052018!$1:$1,0),FALSE)</f>
        <v>60</v>
      </c>
      <c r="E59">
        <f>VLOOKUP($A59,[3]tranline_link01052018!$A:$AL,MATCH(E$1,[3]tranline_link01052018!$1:$1,0),FALSE)</f>
        <v>0</v>
      </c>
      <c r="F59">
        <f>VLOOKUP($A59,[3]tranline_link01052018!$A:$AL,MATCH(F$1,[3]tranline_link01052018!$1:$1,0),FALSE)</f>
        <v>0</v>
      </c>
      <c r="G59">
        <f t="shared" si="0"/>
        <v>1</v>
      </c>
    </row>
    <row r="60" spans="1:7" x14ac:dyDescent="0.25">
      <c r="A60" t="s">
        <v>886</v>
      </c>
      <c r="B60">
        <f>VLOOKUP($A60,[3]tranline_link01052018!$A:$AL,MATCH(B$1,[3]tranline_link01052018!$1:$1,0),FALSE)</f>
        <v>80</v>
      </c>
      <c r="C60">
        <f>VLOOKUP($A60,[3]tranline_link01052018!$A:$AL,MATCH(C$1,[3]tranline_link01052018!$1:$1,0),FALSE)</f>
        <v>0</v>
      </c>
      <c r="D60">
        <f>VLOOKUP($A60,[3]tranline_link01052018!$A:$AL,MATCH(D$1,[3]tranline_link01052018!$1:$1,0),FALSE)</f>
        <v>0</v>
      </c>
      <c r="E60">
        <f>VLOOKUP($A60,[3]tranline_link01052018!$A:$AL,MATCH(E$1,[3]tranline_link01052018!$1:$1,0),FALSE)</f>
        <v>0</v>
      </c>
      <c r="F60">
        <f>VLOOKUP($A60,[3]tranline_link01052018!$A:$AL,MATCH(F$1,[3]tranline_link01052018!$1:$1,0),FALSE)</f>
        <v>0</v>
      </c>
      <c r="G60">
        <f t="shared" si="0"/>
        <v>1</v>
      </c>
    </row>
    <row r="61" spans="1:7" x14ac:dyDescent="0.25">
      <c r="A61" t="s">
        <v>887</v>
      </c>
      <c r="B61">
        <f>VLOOKUP($A61,[3]tranline_link01052018!$A:$AL,MATCH(B$1,[3]tranline_link01052018!$1:$1,0),FALSE)</f>
        <v>0</v>
      </c>
      <c r="C61">
        <f>VLOOKUP($A61,[3]tranline_link01052018!$A:$AL,MATCH(C$1,[3]tranline_link01052018!$1:$1,0),FALSE)</f>
        <v>0</v>
      </c>
      <c r="D61">
        <f>VLOOKUP($A61,[3]tranline_link01052018!$A:$AL,MATCH(D$1,[3]tranline_link01052018!$1:$1,0),FALSE)</f>
        <v>60</v>
      </c>
      <c r="E61">
        <f>VLOOKUP($A61,[3]tranline_link01052018!$A:$AL,MATCH(E$1,[3]tranline_link01052018!$1:$1,0),FALSE)</f>
        <v>0</v>
      </c>
      <c r="F61">
        <f>VLOOKUP($A61,[3]tranline_link01052018!$A:$AL,MATCH(F$1,[3]tranline_link01052018!$1:$1,0),FALSE)</f>
        <v>0</v>
      </c>
      <c r="G61">
        <f t="shared" si="0"/>
        <v>1</v>
      </c>
    </row>
    <row r="62" spans="1:7" x14ac:dyDescent="0.25">
      <c r="A62" t="s">
        <v>888</v>
      </c>
      <c r="B62">
        <f>VLOOKUP($A62,[3]tranline_link01052018!$A:$AL,MATCH(B$1,[3]tranline_link01052018!$1:$1,0),FALSE)</f>
        <v>80</v>
      </c>
      <c r="C62">
        <f>VLOOKUP($A62,[3]tranline_link01052018!$A:$AL,MATCH(C$1,[3]tranline_link01052018!$1:$1,0),FALSE)</f>
        <v>0</v>
      </c>
      <c r="D62">
        <f>VLOOKUP($A62,[3]tranline_link01052018!$A:$AL,MATCH(D$1,[3]tranline_link01052018!$1:$1,0),FALSE)</f>
        <v>0</v>
      </c>
      <c r="E62">
        <f>VLOOKUP($A62,[3]tranline_link01052018!$A:$AL,MATCH(E$1,[3]tranline_link01052018!$1:$1,0),FALSE)</f>
        <v>0</v>
      </c>
      <c r="F62">
        <f>VLOOKUP($A62,[3]tranline_link01052018!$A:$AL,MATCH(F$1,[3]tranline_link01052018!$1:$1,0),FALSE)</f>
        <v>0</v>
      </c>
      <c r="G62">
        <f t="shared" si="0"/>
        <v>1</v>
      </c>
    </row>
    <row r="63" spans="1:7" x14ac:dyDescent="0.25">
      <c r="A63" t="s">
        <v>889</v>
      </c>
      <c r="B63">
        <f>VLOOKUP($A63,[3]tranline_link01052018!$A:$AL,MATCH(B$1,[3]tranline_link01052018!$1:$1,0),FALSE)</f>
        <v>0</v>
      </c>
      <c r="C63">
        <f>VLOOKUP($A63,[3]tranline_link01052018!$A:$AL,MATCH(C$1,[3]tranline_link01052018!$1:$1,0),FALSE)</f>
        <v>0</v>
      </c>
      <c r="D63">
        <f>VLOOKUP($A63,[3]tranline_link01052018!$A:$AL,MATCH(D$1,[3]tranline_link01052018!$1:$1,0),FALSE)</f>
        <v>60</v>
      </c>
      <c r="E63">
        <f>VLOOKUP($A63,[3]tranline_link01052018!$A:$AL,MATCH(E$1,[3]tranline_link01052018!$1:$1,0),FALSE)</f>
        <v>0</v>
      </c>
      <c r="F63">
        <f>VLOOKUP($A63,[3]tranline_link01052018!$A:$AL,MATCH(F$1,[3]tranline_link01052018!$1:$1,0),FALSE)</f>
        <v>0</v>
      </c>
      <c r="G63">
        <f t="shared" si="0"/>
        <v>1</v>
      </c>
    </row>
    <row r="64" spans="1:7" x14ac:dyDescent="0.25">
      <c r="A64" t="s">
        <v>890</v>
      </c>
      <c r="B64">
        <f>VLOOKUP($A64,[3]tranline_link01052018!$A:$AL,MATCH(B$1,[3]tranline_link01052018!$1:$1,0),FALSE)</f>
        <v>34.285714285714199</v>
      </c>
      <c r="C64">
        <f>VLOOKUP($A64,[3]tranline_link01052018!$A:$AL,MATCH(C$1,[3]tranline_link01052018!$1:$1,0),FALSE)</f>
        <v>0</v>
      </c>
      <c r="D64">
        <f>VLOOKUP($A64,[3]tranline_link01052018!$A:$AL,MATCH(D$1,[3]tranline_link01052018!$1:$1,0),FALSE)</f>
        <v>0</v>
      </c>
      <c r="E64">
        <f>VLOOKUP($A64,[3]tranline_link01052018!$A:$AL,MATCH(E$1,[3]tranline_link01052018!$1:$1,0),FALSE)</f>
        <v>0</v>
      </c>
      <c r="F64">
        <f>VLOOKUP($A64,[3]tranline_link01052018!$A:$AL,MATCH(F$1,[3]tranline_link01052018!$1:$1,0),FALSE)</f>
        <v>0</v>
      </c>
      <c r="G64">
        <f t="shared" si="0"/>
        <v>1</v>
      </c>
    </row>
    <row r="65" spans="1:7" x14ac:dyDescent="0.25">
      <c r="A65" t="s">
        <v>891</v>
      </c>
      <c r="B65">
        <f>VLOOKUP($A65,[3]tranline_link01052018!$A:$AL,MATCH(B$1,[3]tranline_link01052018!$1:$1,0),FALSE)</f>
        <v>0</v>
      </c>
      <c r="C65">
        <f>VLOOKUP($A65,[3]tranline_link01052018!$A:$AL,MATCH(C$1,[3]tranline_link01052018!$1:$1,0),FALSE)</f>
        <v>0</v>
      </c>
      <c r="D65">
        <f>VLOOKUP($A65,[3]tranline_link01052018!$A:$AL,MATCH(D$1,[3]tranline_link01052018!$1:$1,0),FALSE)</f>
        <v>36</v>
      </c>
      <c r="E65">
        <f>VLOOKUP($A65,[3]tranline_link01052018!$A:$AL,MATCH(E$1,[3]tranline_link01052018!$1:$1,0),FALSE)</f>
        <v>0</v>
      </c>
      <c r="F65">
        <f>VLOOKUP($A65,[3]tranline_link01052018!$A:$AL,MATCH(F$1,[3]tranline_link01052018!$1:$1,0),FALSE)</f>
        <v>0</v>
      </c>
      <c r="G65">
        <f t="shared" si="0"/>
        <v>1</v>
      </c>
    </row>
    <row r="66" spans="1:7" x14ac:dyDescent="0.25">
      <c r="A66" t="s">
        <v>892</v>
      </c>
      <c r="B66">
        <f>VLOOKUP($A66,[3]tranline_link01052018!$A:$AL,MATCH(B$1,[3]tranline_link01052018!$1:$1,0),FALSE)</f>
        <v>120</v>
      </c>
      <c r="C66">
        <f>VLOOKUP($A66,[3]tranline_link01052018!$A:$AL,MATCH(C$1,[3]tranline_link01052018!$1:$1,0),FALSE)</f>
        <v>0</v>
      </c>
      <c r="D66">
        <f>VLOOKUP($A66,[3]tranline_link01052018!$A:$AL,MATCH(D$1,[3]tranline_link01052018!$1:$1,0),FALSE)</f>
        <v>0</v>
      </c>
      <c r="E66">
        <f>VLOOKUP($A66,[3]tranline_link01052018!$A:$AL,MATCH(E$1,[3]tranline_link01052018!$1:$1,0),FALSE)</f>
        <v>0</v>
      </c>
      <c r="F66">
        <f>VLOOKUP($A66,[3]tranline_link01052018!$A:$AL,MATCH(F$1,[3]tranline_link01052018!$1:$1,0),FALSE)</f>
        <v>0</v>
      </c>
      <c r="G66">
        <f t="shared" si="0"/>
        <v>1</v>
      </c>
    </row>
    <row r="67" spans="1:7" x14ac:dyDescent="0.25">
      <c r="A67" t="s">
        <v>893</v>
      </c>
      <c r="B67">
        <f>VLOOKUP($A67,[3]tranline_link01052018!$A:$AL,MATCH(B$1,[3]tranline_link01052018!$1:$1,0),FALSE)</f>
        <v>0</v>
      </c>
      <c r="C67">
        <f>VLOOKUP($A67,[3]tranline_link01052018!$A:$AL,MATCH(C$1,[3]tranline_link01052018!$1:$1,0),FALSE)</f>
        <v>0</v>
      </c>
      <c r="D67">
        <f>VLOOKUP($A67,[3]tranline_link01052018!$A:$AL,MATCH(D$1,[3]tranline_link01052018!$1:$1,0),FALSE)</f>
        <v>90</v>
      </c>
      <c r="E67">
        <f>VLOOKUP($A67,[3]tranline_link01052018!$A:$AL,MATCH(E$1,[3]tranline_link01052018!$1:$1,0),FALSE)</f>
        <v>0</v>
      </c>
      <c r="F67">
        <f>VLOOKUP($A67,[3]tranline_link01052018!$A:$AL,MATCH(F$1,[3]tranline_link01052018!$1:$1,0),FALSE)</f>
        <v>0</v>
      </c>
      <c r="G67">
        <f t="shared" ref="G67:G130" si="1">IF(SUM(B67:F67)=0,0,1)</f>
        <v>1</v>
      </c>
    </row>
    <row r="68" spans="1:7" x14ac:dyDescent="0.25">
      <c r="A68" t="s">
        <v>894</v>
      </c>
      <c r="B68">
        <f>VLOOKUP($A68,[3]tranline_link01052018!$A:$AL,MATCH(B$1,[3]tranline_link01052018!$1:$1,0),FALSE)</f>
        <v>120</v>
      </c>
      <c r="C68">
        <f>VLOOKUP($A68,[3]tranline_link01052018!$A:$AL,MATCH(C$1,[3]tranline_link01052018!$1:$1,0),FALSE)</f>
        <v>0</v>
      </c>
      <c r="D68">
        <f>VLOOKUP($A68,[3]tranline_link01052018!$A:$AL,MATCH(D$1,[3]tranline_link01052018!$1:$1,0),FALSE)</f>
        <v>0</v>
      </c>
      <c r="E68">
        <f>VLOOKUP($A68,[3]tranline_link01052018!$A:$AL,MATCH(E$1,[3]tranline_link01052018!$1:$1,0),FALSE)</f>
        <v>0</v>
      </c>
      <c r="F68">
        <f>VLOOKUP($A68,[3]tranline_link01052018!$A:$AL,MATCH(F$1,[3]tranline_link01052018!$1:$1,0),FALSE)</f>
        <v>0</v>
      </c>
      <c r="G68">
        <f t="shared" si="1"/>
        <v>1</v>
      </c>
    </row>
    <row r="69" spans="1:7" x14ac:dyDescent="0.25">
      <c r="A69" t="s">
        <v>895</v>
      </c>
      <c r="B69">
        <f>VLOOKUP($A69,[3]tranline_link01052018!$A:$AL,MATCH(B$1,[3]tranline_link01052018!$1:$1,0),FALSE)</f>
        <v>0</v>
      </c>
      <c r="C69">
        <f>VLOOKUP($A69,[3]tranline_link01052018!$A:$AL,MATCH(C$1,[3]tranline_link01052018!$1:$1,0),FALSE)</f>
        <v>0</v>
      </c>
      <c r="D69">
        <f>VLOOKUP($A69,[3]tranline_link01052018!$A:$AL,MATCH(D$1,[3]tranline_link01052018!$1:$1,0),FALSE)</f>
        <v>90</v>
      </c>
      <c r="E69">
        <f>VLOOKUP($A69,[3]tranline_link01052018!$A:$AL,MATCH(E$1,[3]tranline_link01052018!$1:$1,0),FALSE)</f>
        <v>0</v>
      </c>
      <c r="F69">
        <f>VLOOKUP($A69,[3]tranline_link01052018!$A:$AL,MATCH(F$1,[3]tranline_link01052018!$1:$1,0),FALSE)</f>
        <v>0</v>
      </c>
      <c r="G69">
        <f t="shared" si="1"/>
        <v>1</v>
      </c>
    </row>
    <row r="70" spans="1:7" x14ac:dyDescent="0.25">
      <c r="A70" t="s">
        <v>896</v>
      </c>
      <c r="B70">
        <f>VLOOKUP($A70,[3]tranline_link01052018!$A:$AL,MATCH(B$1,[3]tranline_link01052018!$1:$1,0),FALSE)</f>
        <v>120</v>
      </c>
      <c r="C70">
        <f>VLOOKUP($A70,[3]tranline_link01052018!$A:$AL,MATCH(C$1,[3]tranline_link01052018!$1:$1,0),FALSE)</f>
        <v>0</v>
      </c>
      <c r="D70">
        <f>VLOOKUP($A70,[3]tranline_link01052018!$A:$AL,MATCH(D$1,[3]tranline_link01052018!$1:$1,0),FALSE)</f>
        <v>0</v>
      </c>
      <c r="E70">
        <f>VLOOKUP($A70,[3]tranline_link01052018!$A:$AL,MATCH(E$1,[3]tranline_link01052018!$1:$1,0),FALSE)</f>
        <v>0</v>
      </c>
      <c r="F70">
        <f>VLOOKUP($A70,[3]tranline_link01052018!$A:$AL,MATCH(F$1,[3]tranline_link01052018!$1:$1,0),FALSE)</f>
        <v>0</v>
      </c>
      <c r="G70">
        <f t="shared" si="1"/>
        <v>1</v>
      </c>
    </row>
    <row r="71" spans="1:7" x14ac:dyDescent="0.25">
      <c r="A71" t="s">
        <v>897</v>
      </c>
      <c r="B71">
        <f>VLOOKUP($A71,[3]tranline_link01052018!$A:$AL,MATCH(B$1,[3]tranline_link01052018!$1:$1,0),FALSE)</f>
        <v>0</v>
      </c>
      <c r="C71">
        <f>VLOOKUP($A71,[3]tranline_link01052018!$A:$AL,MATCH(C$1,[3]tranline_link01052018!$1:$1,0),FALSE)</f>
        <v>360</v>
      </c>
      <c r="D71">
        <f>VLOOKUP($A71,[3]tranline_link01052018!$A:$AL,MATCH(D$1,[3]tranline_link01052018!$1:$1,0),FALSE)</f>
        <v>90</v>
      </c>
      <c r="E71">
        <f>VLOOKUP($A71,[3]tranline_link01052018!$A:$AL,MATCH(E$1,[3]tranline_link01052018!$1:$1,0),FALSE)</f>
        <v>0</v>
      </c>
      <c r="F71">
        <f>VLOOKUP($A71,[3]tranline_link01052018!$A:$AL,MATCH(F$1,[3]tranline_link01052018!$1:$1,0),FALSE)</f>
        <v>0</v>
      </c>
      <c r="G71">
        <f t="shared" si="1"/>
        <v>1</v>
      </c>
    </row>
    <row r="72" spans="1:7" x14ac:dyDescent="0.25">
      <c r="A72" t="s">
        <v>898</v>
      </c>
      <c r="B72">
        <f>VLOOKUP($A72,[3]tranline_link01052018!$A:$AL,MATCH(B$1,[3]tranline_link01052018!$1:$1,0),FALSE)</f>
        <v>120</v>
      </c>
      <c r="C72">
        <f>VLOOKUP($A72,[3]tranline_link01052018!$A:$AL,MATCH(C$1,[3]tranline_link01052018!$1:$1,0),FALSE)</f>
        <v>0</v>
      </c>
      <c r="D72">
        <f>VLOOKUP($A72,[3]tranline_link01052018!$A:$AL,MATCH(D$1,[3]tranline_link01052018!$1:$1,0),FALSE)</f>
        <v>0</v>
      </c>
      <c r="E72">
        <f>VLOOKUP($A72,[3]tranline_link01052018!$A:$AL,MATCH(E$1,[3]tranline_link01052018!$1:$1,0),FALSE)</f>
        <v>0</v>
      </c>
      <c r="F72">
        <f>VLOOKUP($A72,[3]tranline_link01052018!$A:$AL,MATCH(F$1,[3]tranline_link01052018!$1:$1,0),FALSE)</f>
        <v>0</v>
      </c>
      <c r="G72">
        <f t="shared" si="1"/>
        <v>1</v>
      </c>
    </row>
    <row r="73" spans="1:7" x14ac:dyDescent="0.25">
      <c r="A73" t="s">
        <v>899</v>
      </c>
      <c r="B73">
        <f>VLOOKUP($A73,[3]tranline_link01052018!$A:$AL,MATCH(B$1,[3]tranline_link01052018!$1:$1,0),FALSE)</f>
        <v>0</v>
      </c>
      <c r="C73">
        <f>VLOOKUP($A73,[3]tranline_link01052018!$A:$AL,MATCH(C$1,[3]tranline_link01052018!$1:$1,0),FALSE)</f>
        <v>0</v>
      </c>
      <c r="D73">
        <f>VLOOKUP($A73,[3]tranline_link01052018!$A:$AL,MATCH(D$1,[3]tranline_link01052018!$1:$1,0),FALSE)</f>
        <v>90</v>
      </c>
      <c r="E73">
        <f>VLOOKUP($A73,[3]tranline_link01052018!$A:$AL,MATCH(E$1,[3]tranline_link01052018!$1:$1,0),FALSE)</f>
        <v>0</v>
      </c>
      <c r="F73">
        <f>VLOOKUP($A73,[3]tranline_link01052018!$A:$AL,MATCH(F$1,[3]tranline_link01052018!$1:$1,0),FALSE)</f>
        <v>0</v>
      </c>
      <c r="G73">
        <f t="shared" si="1"/>
        <v>1</v>
      </c>
    </row>
    <row r="74" spans="1:7" x14ac:dyDescent="0.25">
      <c r="A74" t="s">
        <v>900</v>
      </c>
      <c r="B74">
        <f>VLOOKUP($A74,[3]tranline_link01052018!$A:$AL,MATCH(B$1,[3]tranline_link01052018!$1:$1,0),FALSE)</f>
        <v>240</v>
      </c>
      <c r="C74">
        <f>VLOOKUP($A74,[3]tranline_link01052018!$A:$AL,MATCH(C$1,[3]tranline_link01052018!$1:$1,0),FALSE)</f>
        <v>0</v>
      </c>
      <c r="D74">
        <f>VLOOKUP($A74,[3]tranline_link01052018!$A:$AL,MATCH(D$1,[3]tranline_link01052018!$1:$1,0),FALSE)</f>
        <v>0</v>
      </c>
      <c r="E74">
        <f>VLOOKUP($A74,[3]tranline_link01052018!$A:$AL,MATCH(E$1,[3]tranline_link01052018!$1:$1,0),FALSE)</f>
        <v>0</v>
      </c>
      <c r="F74">
        <f>VLOOKUP($A74,[3]tranline_link01052018!$A:$AL,MATCH(F$1,[3]tranline_link01052018!$1:$1,0),FALSE)</f>
        <v>0</v>
      </c>
      <c r="G74">
        <f t="shared" si="1"/>
        <v>1</v>
      </c>
    </row>
    <row r="75" spans="1:7" x14ac:dyDescent="0.25">
      <c r="A75" t="s">
        <v>901</v>
      </c>
      <c r="B75">
        <f>VLOOKUP($A75,[3]tranline_link01052018!$A:$AL,MATCH(B$1,[3]tranline_link01052018!$1:$1,0),FALSE)</f>
        <v>0</v>
      </c>
      <c r="C75">
        <f>VLOOKUP($A75,[3]tranline_link01052018!$A:$AL,MATCH(C$1,[3]tranline_link01052018!$1:$1,0),FALSE)</f>
        <v>0</v>
      </c>
      <c r="D75">
        <f>VLOOKUP($A75,[3]tranline_link01052018!$A:$AL,MATCH(D$1,[3]tranline_link01052018!$1:$1,0),FALSE)</f>
        <v>180</v>
      </c>
      <c r="E75">
        <f>VLOOKUP($A75,[3]tranline_link01052018!$A:$AL,MATCH(E$1,[3]tranline_link01052018!$1:$1,0),FALSE)</f>
        <v>0</v>
      </c>
      <c r="F75">
        <f>VLOOKUP($A75,[3]tranline_link01052018!$A:$AL,MATCH(F$1,[3]tranline_link01052018!$1:$1,0),FALSE)</f>
        <v>0</v>
      </c>
      <c r="G75">
        <f t="shared" si="1"/>
        <v>1</v>
      </c>
    </row>
    <row r="76" spans="1:7" x14ac:dyDescent="0.25">
      <c r="A76" t="s">
        <v>902</v>
      </c>
      <c r="B76">
        <f>VLOOKUP($A76,[3]tranline_link01052018!$A:$AL,MATCH(B$1,[3]tranline_link01052018!$1:$1,0),FALSE)</f>
        <v>60</v>
      </c>
      <c r="C76">
        <f>VLOOKUP($A76,[3]tranline_link01052018!$A:$AL,MATCH(C$1,[3]tranline_link01052018!$1:$1,0),FALSE)</f>
        <v>60</v>
      </c>
      <c r="D76">
        <f>VLOOKUP($A76,[3]tranline_link01052018!$A:$AL,MATCH(D$1,[3]tranline_link01052018!$1:$1,0),FALSE)</f>
        <v>60</v>
      </c>
      <c r="E76">
        <f>VLOOKUP($A76,[3]tranline_link01052018!$A:$AL,MATCH(E$1,[3]tranline_link01052018!$1:$1,0),FALSE)</f>
        <v>60</v>
      </c>
      <c r="F76">
        <f>VLOOKUP($A76,[3]tranline_link01052018!$A:$AL,MATCH(F$1,[3]tranline_link01052018!$1:$1,0),FALSE)</f>
        <v>0</v>
      </c>
      <c r="G76">
        <f t="shared" si="1"/>
        <v>1</v>
      </c>
    </row>
    <row r="77" spans="1:7" x14ac:dyDescent="0.25">
      <c r="A77" t="s">
        <v>903</v>
      </c>
      <c r="B77">
        <f>VLOOKUP($A77,[3]tranline_link01052018!$A:$AL,MATCH(B$1,[3]tranline_link01052018!$1:$1,0),FALSE)</f>
        <v>240</v>
      </c>
      <c r="C77">
        <f>VLOOKUP($A77,[3]tranline_link01052018!$A:$AL,MATCH(C$1,[3]tranline_link01052018!$1:$1,0),FALSE)</f>
        <v>0</v>
      </c>
      <c r="D77">
        <f>VLOOKUP($A77,[3]tranline_link01052018!$A:$AL,MATCH(D$1,[3]tranline_link01052018!$1:$1,0),FALSE)</f>
        <v>0</v>
      </c>
      <c r="E77">
        <f>VLOOKUP($A77,[3]tranline_link01052018!$A:$AL,MATCH(E$1,[3]tranline_link01052018!$1:$1,0),FALSE)</f>
        <v>0</v>
      </c>
      <c r="F77">
        <f>VLOOKUP($A77,[3]tranline_link01052018!$A:$AL,MATCH(F$1,[3]tranline_link01052018!$1:$1,0),FALSE)</f>
        <v>0</v>
      </c>
      <c r="G77">
        <f t="shared" si="1"/>
        <v>1</v>
      </c>
    </row>
    <row r="78" spans="1:7" x14ac:dyDescent="0.25">
      <c r="A78" t="s">
        <v>904</v>
      </c>
      <c r="B78">
        <f>VLOOKUP($A78,[3]tranline_link01052018!$A:$AL,MATCH(B$1,[3]tranline_link01052018!$1:$1,0),FALSE)</f>
        <v>0</v>
      </c>
      <c r="C78">
        <f>VLOOKUP($A78,[3]tranline_link01052018!$A:$AL,MATCH(C$1,[3]tranline_link01052018!$1:$1,0),FALSE)</f>
        <v>0</v>
      </c>
      <c r="D78">
        <f>VLOOKUP($A78,[3]tranline_link01052018!$A:$AL,MATCH(D$1,[3]tranline_link01052018!$1:$1,0),FALSE)</f>
        <v>180</v>
      </c>
      <c r="E78">
        <f>VLOOKUP($A78,[3]tranline_link01052018!$A:$AL,MATCH(E$1,[3]tranline_link01052018!$1:$1,0),FALSE)</f>
        <v>0</v>
      </c>
      <c r="F78">
        <f>VLOOKUP($A78,[3]tranline_link01052018!$A:$AL,MATCH(F$1,[3]tranline_link01052018!$1:$1,0),FALSE)</f>
        <v>0</v>
      </c>
      <c r="G78">
        <f t="shared" si="1"/>
        <v>1</v>
      </c>
    </row>
    <row r="79" spans="1:7" x14ac:dyDescent="0.25">
      <c r="A79" t="s">
        <v>905</v>
      </c>
      <c r="B79">
        <f>VLOOKUP($A79,[3]tranline_link01052018!$A:$AL,MATCH(B$1,[3]tranline_link01052018!$1:$1,0),FALSE)</f>
        <v>48</v>
      </c>
      <c r="C79">
        <f>VLOOKUP($A79,[3]tranline_link01052018!$A:$AL,MATCH(C$1,[3]tranline_link01052018!$1:$1,0),FALSE)</f>
        <v>360</v>
      </c>
      <c r="D79">
        <f>VLOOKUP($A79,[3]tranline_link01052018!$A:$AL,MATCH(D$1,[3]tranline_link01052018!$1:$1,0),FALSE)</f>
        <v>45</v>
      </c>
      <c r="E79">
        <f>VLOOKUP($A79,[3]tranline_link01052018!$A:$AL,MATCH(E$1,[3]tranline_link01052018!$1:$1,0),FALSE)</f>
        <v>0</v>
      </c>
      <c r="F79">
        <f>VLOOKUP($A79,[3]tranline_link01052018!$A:$AL,MATCH(F$1,[3]tranline_link01052018!$1:$1,0),FALSE)</f>
        <v>0</v>
      </c>
      <c r="G79">
        <f t="shared" si="1"/>
        <v>1</v>
      </c>
    </row>
    <row r="80" spans="1:7" x14ac:dyDescent="0.25">
      <c r="A80" t="s">
        <v>906</v>
      </c>
      <c r="B80">
        <f>VLOOKUP($A80,[3]tranline_link01052018!$A:$AL,MATCH(B$1,[3]tranline_link01052018!$1:$1,0),FALSE)</f>
        <v>60</v>
      </c>
      <c r="C80">
        <f>VLOOKUP($A80,[3]tranline_link01052018!$A:$AL,MATCH(C$1,[3]tranline_link01052018!$1:$1,0),FALSE)</f>
        <v>360</v>
      </c>
      <c r="D80">
        <f>VLOOKUP($A80,[3]tranline_link01052018!$A:$AL,MATCH(D$1,[3]tranline_link01052018!$1:$1,0),FALSE)</f>
        <v>45</v>
      </c>
      <c r="E80">
        <f>VLOOKUP($A80,[3]tranline_link01052018!$A:$AL,MATCH(E$1,[3]tranline_link01052018!$1:$1,0),FALSE)</f>
        <v>0</v>
      </c>
      <c r="F80">
        <f>VLOOKUP($A80,[3]tranline_link01052018!$A:$AL,MATCH(F$1,[3]tranline_link01052018!$1:$1,0),FALSE)</f>
        <v>0</v>
      </c>
      <c r="G80">
        <f t="shared" si="1"/>
        <v>1</v>
      </c>
    </row>
    <row r="81" spans="1:7" x14ac:dyDescent="0.25">
      <c r="A81" t="s">
        <v>971</v>
      </c>
      <c r="B81">
        <f>VLOOKUP($A81,[3]tranline_link01052018!$A:$AL,MATCH(B$1,[3]tranline_link01052018!$1:$1,0),FALSE)</f>
        <v>60</v>
      </c>
      <c r="C81">
        <f>VLOOKUP($A81,[3]tranline_link01052018!$A:$AL,MATCH(C$1,[3]tranline_link01052018!$1:$1,0),FALSE)</f>
        <v>60</v>
      </c>
      <c r="D81">
        <f>VLOOKUP($A81,[3]tranline_link01052018!$A:$AL,MATCH(D$1,[3]tranline_link01052018!$1:$1,0),FALSE)</f>
        <v>60</v>
      </c>
      <c r="E81">
        <f>VLOOKUP($A81,[3]tranline_link01052018!$A:$AL,MATCH(E$1,[3]tranline_link01052018!$1:$1,0),FALSE)</f>
        <v>60</v>
      </c>
      <c r="F81">
        <f>VLOOKUP($A81,[3]tranline_link01052018!$A:$AL,MATCH(F$1,[3]tranline_link01052018!$1:$1,0),FALSE)</f>
        <v>0</v>
      </c>
      <c r="G81">
        <f t="shared" si="1"/>
        <v>1</v>
      </c>
    </row>
    <row r="82" spans="1:7" x14ac:dyDescent="0.25">
      <c r="A82" t="s">
        <v>972</v>
      </c>
      <c r="B82">
        <f>VLOOKUP($A82,[3]tranline_link01052018!$A:$AL,MATCH(B$1,[3]tranline_link01052018!$1:$1,0),FALSE)</f>
        <v>80</v>
      </c>
      <c r="C82">
        <f>VLOOKUP($A82,[3]tranline_link01052018!$A:$AL,MATCH(C$1,[3]tranline_link01052018!$1:$1,0),FALSE)</f>
        <v>60</v>
      </c>
      <c r="D82">
        <f>VLOOKUP($A82,[3]tranline_link01052018!$A:$AL,MATCH(D$1,[3]tranline_link01052018!$1:$1,0),FALSE)</f>
        <v>60</v>
      </c>
      <c r="E82">
        <f>VLOOKUP($A82,[3]tranline_link01052018!$A:$AL,MATCH(E$1,[3]tranline_link01052018!$1:$1,0),FALSE)</f>
        <v>60</v>
      </c>
      <c r="F82">
        <f>VLOOKUP($A82,[3]tranline_link01052018!$A:$AL,MATCH(F$1,[3]tranline_link01052018!$1:$1,0),FALSE)</f>
        <v>180</v>
      </c>
      <c r="G82">
        <f t="shared" si="1"/>
        <v>1</v>
      </c>
    </row>
    <row r="83" spans="1:7" x14ac:dyDescent="0.25">
      <c r="A83" t="s">
        <v>973</v>
      </c>
      <c r="B83">
        <f>VLOOKUP($A83,[3]tranline_link01052018!$A:$AL,MATCH(B$1,[3]tranline_link01052018!$1:$1,0),FALSE)</f>
        <v>80</v>
      </c>
      <c r="C83">
        <f>VLOOKUP($A83,[3]tranline_link01052018!$A:$AL,MATCH(C$1,[3]tranline_link01052018!$1:$1,0),FALSE)</f>
        <v>60</v>
      </c>
      <c r="D83">
        <f>VLOOKUP($A83,[3]tranline_link01052018!$A:$AL,MATCH(D$1,[3]tranline_link01052018!$1:$1,0),FALSE)</f>
        <v>60</v>
      </c>
      <c r="E83">
        <f>VLOOKUP($A83,[3]tranline_link01052018!$A:$AL,MATCH(E$1,[3]tranline_link01052018!$1:$1,0),FALSE)</f>
        <v>60</v>
      </c>
      <c r="F83">
        <f>VLOOKUP($A83,[3]tranline_link01052018!$A:$AL,MATCH(F$1,[3]tranline_link01052018!$1:$1,0),FALSE)</f>
        <v>0</v>
      </c>
      <c r="G83">
        <f t="shared" si="1"/>
        <v>1</v>
      </c>
    </row>
    <row r="84" spans="1:7" x14ac:dyDescent="0.25">
      <c r="A84" t="s">
        <v>974</v>
      </c>
      <c r="B84">
        <f>VLOOKUP($A84,[3]tranline_link01052018!$A:$AL,MATCH(B$1,[3]tranline_link01052018!$1:$1,0),FALSE)</f>
        <v>80</v>
      </c>
      <c r="C84">
        <f>VLOOKUP($A84,[3]tranline_link01052018!$A:$AL,MATCH(C$1,[3]tranline_link01052018!$1:$1,0),FALSE)</f>
        <v>60</v>
      </c>
      <c r="D84">
        <f>VLOOKUP($A84,[3]tranline_link01052018!$A:$AL,MATCH(D$1,[3]tranline_link01052018!$1:$1,0),FALSE)</f>
        <v>60</v>
      </c>
      <c r="E84">
        <f>VLOOKUP($A84,[3]tranline_link01052018!$A:$AL,MATCH(E$1,[3]tranline_link01052018!$1:$1,0),FALSE)</f>
        <v>60</v>
      </c>
      <c r="F84">
        <f>VLOOKUP($A84,[3]tranline_link01052018!$A:$AL,MATCH(F$1,[3]tranline_link01052018!$1:$1,0),FALSE)</f>
        <v>0</v>
      </c>
      <c r="G84">
        <f t="shared" si="1"/>
        <v>1</v>
      </c>
    </row>
    <row r="85" spans="1:7" x14ac:dyDescent="0.25">
      <c r="A85" t="s">
        <v>975</v>
      </c>
      <c r="B85">
        <f>VLOOKUP($A85,[3]tranline_link01052018!$A:$AL,MATCH(B$1,[3]tranline_link01052018!$1:$1,0),FALSE)</f>
        <v>60</v>
      </c>
      <c r="C85">
        <f>VLOOKUP($A85,[3]tranline_link01052018!$A:$AL,MATCH(C$1,[3]tranline_link01052018!$1:$1,0),FALSE)</f>
        <v>60</v>
      </c>
      <c r="D85">
        <f>VLOOKUP($A85,[3]tranline_link01052018!$A:$AL,MATCH(D$1,[3]tranline_link01052018!$1:$1,0),FALSE)</f>
        <v>60</v>
      </c>
      <c r="E85">
        <f>VLOOKUP($A85,[3]tranline_link01052018!$A:$AL,MATCH(E$1,[3]tranline_link01052018!$1:$1,0),FALSE)</f>
        <v>120</v>
      </c>
      <c r="F85">
        <f>VLOOKUP($A85,[3]tranline_link01052018!$A:$AL,MATCH(F$1,[3]tranline_link01052018!$1:$1,0),FALSE)</f>
        <v>0</v>
      </c>
      <c r="G85">
        <f t="shared" si="1"/>
        <v>1</v>
      </c>
    </row>
    <row r="86" spans="1:7" x14ac:dyDescent="0.25">
      <c r="A86" t="s">
        <v>976</v>
      </c>
      <c r="B86">
        <f>VLOOKUP($A86,[3]tranline_link01052018!$A:$AL,MATCH(B$1,[3]tranline_link01052018!$1:$1,0),FALSE)</f>
        <v>120</v>
      </c>
      <c r="C86">
        <f>VLOOKUP($A86,[3]tranline_link01052018!$A:$AL,MATCH(C$1,[3]tranline_link01052018!$1:$1,0),FALSE)</f>
        <v>60</v>
      </c>
      <c r="D86">
        <f>VLOOKUP($A86,[3]tranline_link01052018!$A:$AL,MATCH(D$1,[3]tranline_link01052018!$1:$1,0),FALSE)</f>
        <v>60</v>
      </c>
      <c r="E86">
        <f>VLOOKUP($A86,[3]tranline_link01052018!$A:$AL,MATCH(E$1,[3]tranline_link01052018!$1:$1,0),FALSE)</f>
        <v>60</v>
      </c>
      <c r="F86">
        <f>VLOOKUP($A86,[3]tranline_link01052018!$A:$AL,MATCH(F$1,[3]tranline_link01052018!$1:$1,0),FALSE)</f>
        <v>90</v>
      </c>
      <c r="G86">
        <f t="shared" si="1"/>
        <v>1</v>
      </c>
    </row>
    <row r="87" spans="1:7" x14ac:dyDescent="0.25">
      <c r="A87" t="s">
        <v>977</v>
      </c>
      <c r="B87">
        <f>VLOOKUP($A87,[3]tranline_link01052018!$A:$AL,MATCH(B$1,[3]tranline_link01052018!$1:$1,0),FALSE)</f>
        <v>240</v>
      </c>
      <c r="C87">
        <f>VLOOKUP($A87,[3]tranline_link01052018!$A:$AL,MATCH(C$1,[3]tranline_link01052018!$1:$1,0),FALSE)</f>
        <v>0</v>
      </c>
      <c r="D87">
        <f>VLOOKUP($A87,[3]tranline_link01052018!$A:$AL,MATCH(D$1,[3]tranline_link01052018!$1:$1,0),FALSE)</f>
        <v>180</v>
      </c>
      <c r="E87">
        <f>VLOOKUP($A87,[3]tranline_link01052018!$A:$AL,MATCH(E$1,[3]tranline_link01052018!$1:$1,0),FALSE)</f>
        <v>0</v>
      </c>
      <c r="F87">
        <f>VLOOKUP($A87,[3]tranline_link01052018!$A:$AL,MATCH(F$1,[3]tranline_link01052018!$1:$1,0),FALSE)</f>
        <v>0</v>
      </c>
      <c r="G87">
        <f t="shared" si="1"/>
        <v>1</v>
      </c>
    </row>
    <row r="88" spans="1:7" x14ac:dyDescent="0.25">
      <c r="A88" t="s">
        <v>978</v>
      </c>
      <c r="B88">
        <f>VLOOKUP($A88,[3]tranline_link01052018!$A:$AL,MATCH(B$1,[3]tranline_link01052018!$1:$1,0),FALSE)</f>
        <v>240</v>
      </c>
      <c r="C88">
        <f>VLOOKUP($A88,[3]tranline_link01052018!$A:$AL,MATCH(C$1,[3]tranline_link01052018!$1:$1,0),FALSE)</f>
        <v>0</v>
      </c>
      <c r="D88">
        <f>VLOOKUP($A88,[3]tranline_link01052018!$A:$AL,MATCH(D$1,[3]tranline_link01052018!$1:$1,0),FALSE)</f>
        <v>180</v>
      </c>
      <c r="E88">
        <f>VLOOKUP($A88,[3]tranline_link01052018!$A:$AL,MATCH(E$1,[3]tranline_link01052018!$1:$1,0),FALSE)</f>
        <v>0</v>
      </c>
      <c r="F88">
        <f>VLOOKUP($A88,[3]tranline_link01052018!$A:$AL,MATCH(F$1,[3]tranline_link01052018!$1:$1,0),FALSE)</f>
        <v>0</v>
      </c>
      <c r="G88">
        <f t="shared" si="1"/>
        <v>1</v>
      </c>
    </row>
    <row r="89" spans="1:7" x14ac:dyDescent="0.25">
      <c r="A89" t="s">
        <v>979</v>
      </c>
      <c r="B89">
        <f>VLOOKUP($A89,[3]tranline_link01052018!$A:$AL,MATCH(B$1,[3]tranline_link01052018!$1:$1,0),FALSE)</f>
        <v>120</v>
      </c>
      <c r="C89">
        <f>VLOOKUP($A89,[3]tranline_link01052018!$A:$AL,MATCH(C$1,[3]tranline_link01052018!$1:$1,0),FALSE)</f>
        <v>120</v>
      </c>
      <c r="D89">
        <f>VLOOKUP($A89,[3]tranline_link01052018!$A:$AL,MATCH(D$1,[3]tranline_link01052018!$1:$1,0),FALSE)</f>
        <v>180</v>
      </c>
      <c r="E89">
        <f>VLOOKUP($A89,[3]tranline_link01052018!$A:$AL,MATCH(E$1,[3]tranline_link01052018!$1:$1,0),FALSE)</f>
        <v>120</v>
      </c>
      <c r="F89">
        <f>VLOOKUP($A89,[3]tranline_link01052018!$A:$AL,MATCH(F$1,[3]tranline_link01052018!$1:$1,0),FALSE)</f>
        <v>0</v>
      </c>
      <c r="G89">
        <f t="shared" si="1"/>
        <v>1</v>
      </c>
    </row>
    <row r="90" spans="1:7" x14ac:dyDescent="0.25">
      <c r="A90" t="s">
        <v>980</v>
      </c>
      <c r="B90">
        <f>VLOOKUP($A90,[3]tranline_link01052018!$A:$AL,MATCH(B$1,[3]tranline_link01052018!$1:$1,0),FALSE)</f>
        <v>240</v>
      </c>
      <c r="C90">
        <f>VLOOKUP($A90,[3]tranline_link01052018!$A:$AL,MATCH(C$1,[3]tranline_link01052018!$1:$1,0),FALSE)</f>
        <v>120</v>
      </c>
      <c r="D90">
        <f>VLOOKUP($A90,[3]tranline_link01052018!$A:$AL,MATCH(D$1,[3]tranline_link01052018!$1:$1,0),FALSE)</f>
        <v>90</v>
      </c>
      <c r="E90">
        <f>VLOOKUP($A90,[3]tranline_link01052018!$A:$AL,MATCH(E$1,[3]tranline_link01052018!$1:$1,0),FALSE)</f>
        <v>120</v>
      </c>
      <c r="F90">
        <f>VLOOKUP($A90,[3]tranline_link01052018!$A:$AL,MATCH(F$1,[3]tranline_link01052018!$1:$1,0),FALSE)</f>
        <v>0</v>
      </c>
      <c r="G90">
        <f t="shared" si="1"/>
        <v>1</v>
      </c>
    </row>
    <row r="91" spans="1:7" x14ac:dyDescent="0.25">
      <c r="A91" t="s">
        <v>981</v>
      </c>
      <c r="B91">
        <f>VLOOKUP($A91,[3]tranline_link01052018!$A:$AL,MATCH(B$1,[3]tranline_link01052018!$1:$1,0),FALSE)</f>
        <v>60</v>
      </c>
      <c r="C91">
        <f>VLOOKUP($A91,[3]tranline_link01052018!$A:$AL,MATCH(C$1,[3]tranline_link01052018!$1:$1,0),FALSE)</f>
        <v>0</v>
      </c>
      <c r="D91">
        <f>VLOOKUP($A91,[3]tranline_link01052018!$A:$AL,MATCH(D$1,[3]tranline_link01052018!$1:$1,0),FALSE)</f>
        <v>0</v>
      </c>
      <c r="E91">
        <f>VLOOKUP($A91,[3]tranline_link01052018!$A:$AL,MATCH(E$1,[3]tranline_link01052018!$1:$1,0),FALSE)</f>
        <v>0</v>
      </c>
      <c r="F91">
        <f>VLOOKUP($A91,[3]tranline_link01052018!$A:$AL,MATCH(F$1,[3]tranline_link01052018!$1:$1,0),FALSE)</f>
        <v>0</v>
      </c>
      <c r="G91">
        <f t="shared" si="1"/>
        <v>1</v>
      </c>
    </row>
    <row r="92" spans="1:7" x14ac:dyDescent="0.25">
      <c r="A92" t="s">
        <v>982</v>
      </c>
      <c r="B92">
        <f>VLOOKUP($A92,[3]tranline_link01052018!$A:$AL,MATCH(B$1,[3]tranline_link01052018!$1:$1,0),FALSE)</f>
        <v>0</v>
      </c>
      <c r="C92">
        <f>VLOOKUP($A92,[3]tranline_link01052018!$A:$AL,MATCH(C$1,[3]tranline_link01052018!$1:$1,0),FALSE)</f>
        <v>0</v>
      </c>
      <c r="D92">
        <f>VLOOKUP($A92,[3]tranline_link01052018!$A:$AL,MATCH(D$1,[3]tranline_link01052018!$1:$1,0),FALSE)</f>
        <v>45</v>
      </c>
      <c r="E92">
        <f>VLOOKUP($A92,[3]tranline_link01052018!$A:$AL,MATCH(E$1,[3]tranline_link01052018!$1:$1,0),FALSE)</f>
        <v>0</v>
      </c>
      <c r="F92">
        <f>VLOOKUP($A92,[3]tranline_link01052018!$A:$AL,MATCH(F$1,[3]tranline_link01052018!$1:$1,0),FALSE)</f>
        <v>0</v>
      </c>
      <c r="G92">
        <f t="shared" si="1"/>
        <v>1</v>
      </c>
    </row>
    <row r="93" spans="1:7" x14ac:dyDescent="0.25">
      <c r="A93" t="s">
        <v>983</v>
      </c>
      <c r="B93">
        <f>VLOOKUP($A93,[3]tranline_link01052018!$A:$AL,MATCH(B$1,[3]tranline_link01052018!$1:$1,0),FALSE)</f>
        <v>80</v>
      </c>
      <c r="C93">
        <f>VLOOKUP($A93,[3]tranline_link01052018!$A:$AL,MATCH(C$1,[3]tranline_link01052018!$1:$1,0),FALSE)</f>
        <v>60</v>
      </c>
      <c r="D93">
        <f>VLOOKUP($A93,[3]tranline_link01052018!$A:$AL,MATCH(D$1,[3]tranline_link01052018!$1:$1,0),FALSE)</f>
        <v>60</v>
      </c>
      <c r="E93">
        <f>VLOOKUP($A93,[3]tranline_link01052018!$A:$AL,MATCH(E$1,[3]tranline_link01052018!$1:$1,0),FALSE)</f>
        <v>0</v>
      </c>
      <c r="F93">
        <f>VLOOKUP($A93,[3]tranline_link01052018!$A:$AL,MATCH(F$1,[3]tranline_link01052018!$1:$1,0),FALSE)</f>
        <v>0</v>
      </c>
      <c r="G93">
        <f t="shared" si="1"/>
        <v>1</v>
      </c>
    </row>
    <row r="94" spans="1:7" x14ac:dyDescent="0.25">
      <c r="A94" t="s">
        <v>990</v>
      </c>
      <c r="B94">
        <f>VLOOKUP($A94,[3]tranline_link01052018!$A:$AL,MATCH(B$1,[3]tranline_link01052018!$1:$1,0),FALSE)</f>
        <v>240</v>
      </c>
      <c r="C94">
        <f>VLOOKUP($A94,[3]tranline_link01052018!$A:$AL,MATCH(C$1,[3]tranline_link01052018!$1:$1,0),FALSE)</f>
        <v>0</v>
      </c>
      <c r="D94">
        <f>VLOOKUP($A94,[3]tranline_link01052018!$A:$AL,MATCH(D$1,[3]tranline_link01052018!$1:$1,0),FALSE)</f>
        <v>0</v>
      </c>
      <c r="E94">
        <f>VLOOKUP($A94,[3]tranline_link01052018!$A:$AL,MATCH(E$1,[3]tranline_link01052018!$1:$1,0),FALSE)</f>
        <v>0</v>
      </c>
      <c r="F94">
        <f>VLOOKUP($A94,[3]tranline_link01052018!$A:$AL,MATCH(F$1,[3]tranline_link01052018!$1:$1,0),FALSE)</f>
        <v>0</v>
      </c>
      <c r="G94">
        <f t="shared" si="1"/>
        <v>1</v>
      </c>
    </row>
    <row r="95" spans="1:7" x14ac:dyDescent="0.25">
      <c r="A95" t="s">
        <v>991</v>
      </c>
      <c r="B95">
        <f>VLOOKUP($A95,[3]tranline_link01052018!$A:$AL,MATCH(B$1,[3]tranline_link01052018!$1:$1,0),FALSE)</f>
        <v>0</v>
      </c>
      <c r="C95">
        <f>VLOOKUP($A95,[3]tranline_link01052018!$A:$AL,MATCH(C$1,[3]tranline_link01052018!$1:$1,0),FALSE)</f>
        <v>0</v>
      </c>
      <c r="D95">
        <f>VLOOKUP($A95,[3]tranline_link01052018!$A:$AL,MATCH(D$1,[3]tranline_link01052018!$1:$1,0),FALSE)</f>
        <v>180</v>
      </c>
      <c r="E95">
        <f>VLOOKUP($A95,[3]tranline_link01052018!$A:$AL,MATCH(E$1,[3]tranline_link01052018!$1:$1,0),FALSE)</f>
        <v>0</v>
      </c>
      <c r="F95">
        <f>VLOOKUP($A95,[3]tranline_link01052018!$A:$AL,MATCH(F$1,[3]tranline_link01052018!$1:$1,0),FALSE)</f>
        <v>0</v>
      </c>
      <c r="G95">
        <f t="shared" si="1"/>
        <v>1</v>
      </c>
    </row>
    <row r="96" spans="1:7" x14ac:dyDescent="0.25">
      <c r="A96" t="s">
        <v>992</v>
      </c>
      <c r="B96">
        <f>VLOOKUP($A96,[3]tranline_link01052018!$A:$AL,MATCH(B$1,[3]tranline_link01052018!$1:$1,0),FALSE)</f>
        <v>240</v>
      </c>
      <c r="C96">
        <f>VLOOKUP($A96,[3]tranline_link01052018!$A:$AL,MATCH(C$1,[3]tranline_link01052018!$1:$1,0),FALSE)</f>
        <v>0</v>
      </c>
      <c r="D96">
        <f>VLOOKUP($A96,[3]tranline_link01052018!$A:$AL,MATCH(D$1,[3]tranline_link01052018!$1:$1,0),FALSE)</f>
        <v>0</v>
      </c>
      <c r="E96">
        <f>VLOOKUP($A96,[3]tranline_link01052018!$A:$AL,MATCH(E$1,[3]tranline_link01052018!$1:$1,0),FALSE)</f>
        <v>0</v>
      </c>
      <c r="F96">
        <f>VLOOKUP($A96,[3]tranline_link01052018!$A:$AL,MATCH(F$1,[3]tranline_link01052018!$1:$1,0),FALSE)</f>
        <v>0</v>
      </c>
      <c r="G96">
        <f t="shared" si="1"/>
        <v>1</v>
      </c>
    </row>
    <row r="97" spans="1:7" x14ac:dyDescent="0.25">
      <c r="A97" t="s">
        <v>993</v>
      </c>
      <c r="B97">
        <f>VLOOKUP($A97,[3]tranline_link01052018!$A:$AL,MATCH(B$1,[3]tranline_link01052018!$1:$1,0),FALSE)</f>
        <v>0</v>
      </c>
      <c r="C97">
        <f>VLOOKUP($A97,[3]tranline_link01052018!$A:$AL,MATCH(C$1,[3]tranline_link01052018!$1:$1,0),FALSE)</f>
        <v>0</v>
      </c>
      <c r="D97">
        <f>VLOOKUP($A97,[3]tranline_link01052018!$A:$AL,MATCH(D$1,[3]tranline_link01052018!$1:$1,0),FALSE)</f>
        <v>180</v>
      </c>
      <c r="E97">
        <f>VLOOKUP($A97,[3]tranline_link01052018!$A:$AL,MATCH(E$1,[3]tranline_link01052018!$1:$1,0),FALSE)</f>
        <v>0</v>
      </c>
      <c r="F97">
        <f>VLOOKUP($A97,[3]tranline_link01052018!$A:$AL,MATCH(F$1,[3]tranline_link01052018!$1:$1,0),FALSE)</f>
        <v>0</v>
      </c>
      <c r="G97">
        <f t="shared" si="1"/>
        <v>1</v>
      </c>
    </row>
    <row r="98" spans="1:7" x14ac:dyDescent="0.25">
      <c r="A98" t="s">
        <v>994</v>
      </c>
      <c r="B98">
        <f>VLOOKUP($A98,[3]tranline_link01052018!$A:$AL,MATCH(B$1,[3]tranline_link01052018!$1:$1,0),FALSE)</f>
        <v>240</v>
      </c>
      <c r="C98">
        <f>VLOOKUP($A98,[3]tranline_link01052018!$A:$AL,MATCH(C$1,[3]tranline_link01052018!$1:$1,0),FALSE)</f>
        <v>0</v>
      </c>
      <c r="D98">
        <f>VLOOKUP($A98,[3]tranline_link01052018!$A:$AL,MATCH(D$1,[3]tranline_link01052018!$1:$1,0),FALSE)</f>
        <v>0</v>
      </c>
      <c r="E98">
        <f>VLOOKUP($A98,[3]tranline_link01052018!$A:$AL,MATCH(E$1,[3]tranline_link01052018!$1:$1,0),FALSE)</f>
        <v>0</v>
      </c>
      <c r="F98">
        <f>VLOOKUP($A98,[3]tranline_link01052018!$A:$AL,MATCH(F$1,[3]tranline_link01052018!$1:$1,0),FALSE)</f>
        <v>0</v>
      </c>
      <c r="G98">
        <f t="shared" si="1"/>
        <v>1</v>
      </c>
    </row>
    <row r="99" spans="1:7" x14ac:dyDescent="0.25">
      <c r="A99" t="s">
        <v>995</v>
      </c>
      <c r="B99">
        <f>VLOOKUP($A99,[3]tranline_link01052018!$A:$AL,MATCH(B$1,[3]tranline_link01052018!$1:$1,0),FALSE)</f>
        <v>0</v>
      </c>
      <c r="C99">
        <f>VLOOKUP($A99,[3]tranline_link01052018!$A:$AL,MATCH(C$1,[3]tranline_link01052018!$1:$1,0),FALSE)</f>
        <v>0</v>
      </c>
      <c r="D99">
        <f>VLOOKUP($A99,[3]tranline_link01052018!$A:$AL,MATCH(D$1,[3]tranline_link01052018!$1:$1,0),FALSE)</f>
        <v>180</v>
      </c>
      <c r="E99">
        <f>VLOOKUP($A99,[3]tranline_link01052018!$A:$AL,MATCH(E$1,[3]tranline_link01052018!$1:$1,0),FALSE)</f>
        <v>0</v>
      </c>
      <c r="F99">
        <f>VLOOKUP($A99,[3]tranline_link01052018!$A:$AL,MATCH(F$1,[3]tranline_link01052018!$1:$1,0),FALSE)</f>
        <v>0</v>
      </c>
      <c r="G99">
        <f t="shared" si="1"/>
        <v>1</v>
      </c>
    </row>
    <row r="100" spans="1:7" x14ac:dyDescent="0.25">
      <c r="A100" t="s">
        <v>996</v>
      </c>
      <c r="B100">
        <f>VLOOKUP($A100,[3]tranline_link01052018!$A:$AL,MATCH(B$1,[3]tranline_link01052018!$1:$1,0),FALSE)</f>
        <v>240</v>
      </c>
      <c r="C100">
        <f>VLOOKUP($A100,[3]tranline_link01052018!$A:$AL,MATCH(C$1,[3]tranline_link01052018!$1:$1,0),FALSE)</f>
        <v>0</v>
      </c>
      <c r="D100">
        <f>VLOOKUP($A100,[3]tranline_link01052018!$A:$AL,MATCH(D$1,[3]tranline_link01052018!$1:$1,0),FALSE)</f>
        <v>0</v>
      </c>
      <c r="E100">
        <f>VLOOKUP($A100,[3]tranline_link01052018!$A:$AL,MATCH(E$1,[3]tranline_link01052018!$1:$1,0),FALSE)</f>
        <v>0</v>
      </c>
      <c r="F100">
        <f>VLOOKUP($A100,[3]tranline_link01052018!$A:$AL,MATCH(F$1,[3]tranline_link01052018!$1:$1,0),FALSE)</f>
        <v>0</v>
      </c>
      <c r="G100">
        <f t="shared" si="1"/>
        <v>1</v>
      </c>
    </row>
    <row r="101" spans="1:7" x14ac:dyDescent="0.25">
      <c r="A101" t="s">
        <v>997</v>
      </c>
      <c r="B101">
        <f>VLOOKUP($A101,[3]tranline_link01052018!$A:$AL,MATCH(B$1,[3]tranline_link01052018!$1:$1,0),FALSE)</f>
        <v>0</v>
      </c>
      <c r="C101">
        <f>VLOOKUP($A101,[3]tranline_link01052018!$A:$AL,MATCH(C$1,[3]tranline_link01052018!$1:$1,0),FALSE)</f>
        <v>0</v>
      </c>
      <c r="D101">
        <f>VLOOKUP($A101,[3]tranline_link01052018!$A:$AL,MATCH(D$1,[3]tranline_link01052018!$1:$1,0),FALSE)</f>
        <v>180</v>
      </c>
      <c r="E101">
        <f>VLOOKUP($A101,[3]tranline_link01052018!$A:$AL,MATCH(E$1,[3]tranline_link01052018!$1:$1,0),FALSE)</f>
        <v>0</v>
      </c>
      <c r="F101">
        <f>VLOOKUP($A101,[3]tranline_link01052018!$A:$AL,MATCH(F$1,[3]tranline_link01052018!$1:$1,0),FALSE)</f>
        <v>0</v>
      </c>
      <c r="G101">
        <f t="shared" si="1"/>
        <v>1</v>
      </c>
    </row>
    <row r="102" spans="1:7" x14ac:dyDescent="0.25">
      <c r="A102" t="s">
        <v>998</v>
      </c>
      <c r="B102">
        <f>VLOOKUP($A102,[3]tranline_link01052018!$A:$AL,MATCH(B$1,[3]tranline_link01052018!$1:$1,0),FALSE)</f>
        <v>240</v>
      </c>
      <c r="C102">
        <f>VLOOKUP($A102,[3]tranline_link01052018!$A:$AL,MATCH(C$1,[3]tranline_link01052018!$1:$1,0),FALSE)</f>
        <v>0</v>
      </c>
      <c r="D102">
        <f>VLOOKUP($A102,[3]tranline_link01052018!$A:$AL,MATCH(D$1,[3]tranline_link01052018!$1:$1,0),FALSE)</f>
        <v>0</v>
      </c>
      <c r="E102">
        <f>VLOOKUP($A102,[3]tranline_link01052018!$A:$AL,MATCH(E$1,[3]tranline_link01052018!$1:$1,0),FALSE)</f>
        <v>0</v>
      </c>
      <c r="F102">
        <f>VLOOKUP($A102,[3]tranline_link01052018!$A:$AL,MATCH(F$1,[3]tranline_link01052018!$1:$1,0),FALSE)</f>
        <v>0</v>
      </c>
      <c r="G102">
        <f t="shared" si="1"/>
        <v>1</v>
      </c>
    </row>
    <row r="103" spans="1:7" x14ac:dyDescent="0.25">
      <c r="A103" t="s">
        <v>999</v>
      </c>
      <c r="B103">
        <f>VLOOKUP($A103,[3]tranline_link01052018!$A:$AL,MATCH(B$1,[3]tranline_link01052018!$1:$1,0),FALSE)</f>
        <v>0</v>
      </c>
      <c r="C103">
        <f>VLOOKUP($A103,[3]tranline_link01052018!$A:$AL,MATCH(C$1,[3]tranline_link01052018!$1:$1,0),FALSE)</f>
        <v>0</v>
      </c>
      <c r="D103">
        <f>VLOOKUP($A103,[3]tranline_link01052018!$A:$AL,MATCH(D$1,[3]tranline_link01052018!$1:$1,0),FALSE)</f>
        <v>180</v>
      </c>
      <c r="E103">
        <f>VLOOKUP($A103,[3]tranline_link01052018!$A:$AL,MATCH(E$1,[3]tranline_link01052018!$1:$1,0),FALSE)</f>
        <v>0</v>
      </c>
      <c r="F103">
        <f>VLOOKUP($A103,[3]tranline_link01052018!$A:$AL,MATCH(F$1,[3]tranline_link01052018!$1:$1,0),FALSE)</f>
        <v>0</v>
      </c>
      <c r="G103">
        <f t="shared" si="1"/>
        <v>1</v>
      </c>
    </row>
    <row r="104" spans="1:7" x14ac:dyDescent="0.25">
      <c r="A104" t="s">
        <v>1000</v>
      </c>
      <c r="B104">
        <f>VLOOKUP($A104,[3]tranline_link01052018!$A:$AL,MATCH(B$1,[3]tranline_link01052018!$1:$1,0),FALSE)</f>
        <v>240</v>
      </c>
      <c r="C104">
        <f>VLOOKUP($A104,[3]tranline_link01052018!$A:$AL,MATCH(C$1,[3]tranline_link01052018!$1:$1,0),FALSE)</f>
        <v>0</v>
      </c>
      <c r="D104">
        <f>VLOOKUP($A104,[3]tranline_link01052018!$A:$AL,MATCH(D$1,[3]tranline_link01052018!$1:$1,0),FALSE)</f>
        <v>0</v>
      </c>
      <c r="E104">
        <f>VLOOKUP($A104,[3]tranline_link01052018!$A:$AL,MATCH(E$1,[3]tranline_link01052018!$1:$1,0),FALSE)</f>
        <v>0</v>
      </c>
      <c r="F104">
        <f>VLOOKUP($A104,[3]tranline_link01052018!$A:$AL,MATCH(F$1,[3]tranline_link01052018!$1:$1,0),FALSE)</f>
        <v>0</v>
      </c>
      <c r="G104">
        <f t="shared" si="1"/>
        <v>1</v>
      </c>
    </row>
    <row r="105" spans="1:7" x14ac:dyDescent="0.25">
      <c r="A105" t="s">
        <v>1001</v>
      </c>
      <c r="B105">
        <f>VLOOKUP($A105,[3]tranline_link01052018!$A:$AL,MATCH(B$1,[3]tranline_link01052018!$1:$1,0),FALSE)</f>
        <v>0</v>
      </c>
      <c r="C105">
        <f>VLOOKUP($A105,[3]tranline_link01052018!$A:$AL,MATCH(C$1,[3]tranline_link01052018!$1:$1,0),FALSE)</f>
        <v>0</v>
      </c>
      <c r="D105">
        <f>VLOOKUP($A105,[3]tranline_link01052018!$A:$AL,MATCH(D$1,[3]tranline_link01052018!$1:$1,0),FALSE)</f>
        <v>180</v>
      </c>
      <c r="E105">
        <f>VLOOKUP($A105,[3]tranline_link01052018!$A:$AL,MATCH(E$1,[3]tranline_link01052018!$1:$1,0),FALSE)</f>
        <v>0</v>
      </c>
      <c r="F105">
        <f>VLOOKUP($A105,[3]tranline_link01052018!$A:$AL,MATCH(F$1,[3]tranline_link01052018!$1:$1,0),FALSE)</f>
        <v>0</v>
      </c>
      <c r="G105">
        <f t="shared" si="1"/>
        <v>1</v>
      </c>
    </row>
    <row r="106" spans="1:7" x14ac:dyDescent="0.25">
      <c r="A106" t="s">
        <v>1002</v>
      </c>
      <c r="B106">
        <f>VLOOKUP($A106,[3]tranline_link01052018!$A:$AL,MATCH(B$1,[3]tranline_link01052018!$1:$1,0),FALSE)</f>
        <v>240</v>
      </c>
      <c r="C106">
        <f>VLOOKUP($A106,[3]tranline_link01052018!$A:$AL,MATCH(C$1,[3]tranline_link01052018!$1:$1,0),FALSE)</f>
        <v>0</v>
      </c>
      <c r="D106">
        <f>VLOOKUP($A106,[3]tranline_link01052018!$A:$AL,MATCH(D$1,[3]tranline_link01052018!$1:$1,0),FALSE)</f>
        <v>0</v>
      </c>
      <c r="E106">
        <f>VLOOKUP($A106,[3]tranline_link01052018!$A:$AL,MATCH(E$1,[3]tranline_link01052018!$1:$1,0),FALSE)</f>
        <v>0</v>
      </c>
      <c r="F106">
        <f>VLOOKUP($A106,[3]tranline_link01052018!$A:$AL,MATCH(F$1,[3]tranline_link01052018!$1:$1,0),FALSE)</f>
        <v>0</v>
      </c>
      <c r="G106">
        <f t="shared" si="1"/>
        <v>1</v>
      </c>
    </row>
    <row r="107" spans="1:7" x14ac:dyDescent="0.25">
      <c r="A107" t="s">
        <v>1003</v>
      </c>
      <c r="B107">
        <f>VLOOKUP($A107,[3]tranline_link01052018!$A:$AL,MATCH(B$1,[3]tranline_link01052018!$1:$1,0),FALSE)</f>
        <v>0</v>
      </c>
      <c r="C107">
        <f>VLOOKUP($A107,[3]tranline_link01052018!$A:$AL,MATCH(C$1,[3]tranline_link01052018!$1:$1,0),FALSE)</f>
        <v>0</v>
      </c>
      <c r="D107">
        <f>VLOOKUP($A107,[3]tranline_link01052018!$A:$AL,MATCH(D$1,[3]tranline_link01052018!$1:$1,0),FALSE)</f>
        <v>180</v>
      </c>
      <c r="E107">
        <f>VLOOKUP($A107,[3]tranline_link01052018!$A:$AL,MATCH(E$1,[3]tranline_link01052018!$1:$1,0),FALSE)</f>
        <v>0</v>
      </c>
      <c r="F107">
        <f>VLOOKUP($A107,[3]tranline_link01052018!$A:$AL,MATCH(F$1,[3]tranline_link01052018!$1:$1,0),FALSE)</f>
        <v>0</v>
      </c>
      <c r="G107">
        <f t="shared" si="1"/>
        <v>1</v>
      </c>
    </row>
    <row r="108" spans="1:7" x14ac:dyDescent="0.25">
      <c r="A108" t="s">
        <v>1004</v>
      </c>
      <c r="B108">
        <f>VLOOKUP($A108,[3]tranline_link01052018!$A:$AL,MATCH(B$1,[3]tranline_link01052018!$1:$1,0),FALSE)</f>
        <v>240</v>
      </c>
      <c r="C108">
        <f>VLOOKUP($A108,[3]tranline_link01052018!$A:$AL,MATCH(C$1,[3]tranline_link01052018!$1:$1,0),FALSE)</f>
        <v>0</v>
      </c>
      <c r="D108">
        <f>VLOOKUP($A108,[3]tranline_link01052018!$A:$AL,MATCH(D$1,[3]tranline_link01052018!$1:$1,0),FALSE)</f>
        <v>0</v>
      </c>
      <c r="E108">
        <f>VLOOKUP($A108,[3]tranline_link01052018!$A:$AL,MATCH(E$1,[3]tranline_link01052018!$1:$1,0),FALSE)</f>
        <v>0</v>
      </c>
      <c r="F108">
        <f>VLOOKUP($A108,[3]tranline_link01052018!$A:$AL,MATCH(F$1,[3]tranline_link01052018!$1:$1,0),FALSE)</f>
        <v>0</v>
      </c>
      <c r="G108">
        <f t="shared" si="1"/>
        <v>1</v>
      </c>
    </row>
    <row r="109" spans="1:7" x14ac:dyDescent="0.25">
      <c r="A109" t="s">
        <v>1005</v>
      </c>
      <c r="B109">
        <f>VLOOKUP($A109,[3]tranline_link01052018!$A:$AL,MATCH(B$1,[3]tranline_link01052018!$1:$1,0),FALSE)</f>
        <v>0</v>
      </c>
      <c r="C109">
        <f>VLOOKUP($A109,[3]tranline_link01052018!$A:$AL,MATCH(C$1,[3]tranline_link01052018!$1:$1,0),FALSE)</f>
        <v>0</v>
      </c>
      <c r="D109">
        <f>VLOOKUP($A109,[3]tranline_link01052018!$A:$AL,MATCH(D$1,[3]tranline_link01052018!$1:$1,0),FALSE)</f>
        <v>180</v>
      </c>
      <c r="E109">
        <f>VLOOKUP($A109,[3]tranline_link01052018!$A:$AL,MATCH(E$1,[3]tranline_link01052018!$1:$1,0),FALSE)</f>
        <v>0</v>
      </c>
      <c r="F109">
        <f>VLOOKUP($A109,[3]tranline_link01052018!$A:$AL,MATCH(F$1,[3]tranline_link01052018!$1:$1,0),FALSE)</f>
        <v>0</v>
      </c>
      <c r="G109">
        <f t="shared" si="1"/>
        <v>1</v>
      </c>
    </row>
    <row r="110" spans="1:7" x14ac:dyDescent="0.25">
      <c r="A110" t="s">
        <v>1006</v>
      </c>
      <c r="B110">
        <f>VLOOKUP($A110,[3]tranline_link01052018!$A:$AL,MATCH(B$1,[3]tranline_link01052018!$1:$1,0),FALSE)</f>
        <v>240</v>
      </c>
      <c r="C110">
        <f>VLOOKUP($A110,[3]tranline_link01052018!$A:$AL,MATCH(C$1,[3]tranline_link01052018!$1:$1,0),FALSE)</f>
        <v>0</v>
      </c>
      <c r="D110">
        <f>VLOOKUP($A110,[3]tranline_link01052018!$A:$AL,MATCH(D$1,[3]tranline_link01052018!$1:$1,0),FALSE)</f>
        <v>0</v>
      </c>
      <c r="E110">
        <f>VLOOKUP($A110,[3]tranline_link01052018!$A:$AL,MATCH(E$1,[3]tranline_link01052018!$1:$1,0),FALSE)</f>
        <v>0</v>
      </c>
      <c r="F110">
        <f>VLOOKUP($A110,[3]tranline_link01052018!$A:$AL,MATCH(F$1,[3]tranline_link01052018!$1:$1,0),FALSE)</f>
        <v>0</v>
      </c>
      <c r="G110">
        <f t="shared" si="1"/>
        <v>1</v>
      </c>
    </row>
    <row r="111" spans="1:7" x14ac:dyDescent="0.25">
      <c r="A111" t="s">
        <v>1007</v>
      </c>
      <c r="B111">
        <f>VLOOKUP($A111,[3]tranline_link01052018!$A:$AL,MATCH(B$1,[3]tranline_link01052018!$1:$1,0),FALSE)</f>
        <v>0</v>
      </c>
      <c r="C111">
        <f>VLOOKUP($A111,[3]tranline_link01052018!$A:$AL,MATCH(C$1,[3]tranline_link01052018!$1:$1,0),FALSE)</f>
        <v>0</v>
      </c>
      <c r="D111">
        <f>VLOOKUP($A111,[3]tranline_link01052018!$A:$AL,MATCH(D$1,[3]tranline_link01052018!$1:$1,0),FALSE)</f>
        <v>180</v>
      </c>
      <c r="E111">
        <f>VLOOKUP($A111,[3]tranline_link01052018!$A:$AL,MATCH(E$1,[3]tranline_link01052018!$1:$1,0),FALSE)</f>
        <v>0</v>
      </c>
      <c r="F111">
        <f>VLOOKUP($A111,[3]tranline_link01052018!$A:$AL,MATCH(F$1,[3]tranline_link01052018!$1:$1,0),FALSE)</f>
        <v>0</v>
      </c>
      <c r="G111">
        <f t="shared" si="1"/>
        <v>1</v>
      </c>
    </row>
    <row r="112" spans="1:7" x14ac:dyDescent="0.25">
      <c r="A112" t="s">
        <v>1008</v>
      </c>
      <c r="B112">
        <f>VLOOKUP($A112,[3]tranline_link01052018!$A:$AL,MATCH(B$1,[3]tranline_link01052018!$1:$1,0),FALSE)</f>
        <v>240</v>
      </c>
      <c r="C112">
        <f>VLOOKUP($A112,[3]tranline_link01052018!$A:$AL,MATCH(C$1,[3]tranline_link01052018!$1:$1,0),FALSE)</f>
        <v>0</v>
      </c>
      <c r="D112">
        <f>VLOOKUP($A112,[3]tranline_link01052018!$A:$AL,MATCH(D$1,[3]tranline_link01052018!$1:$1,0),FALSE)</f>
        <v>0</v>
      </c>
      <c r="E112">
        <f>VLOOKUP($A112,[3]tranline_link01052018!$A:$AL,MATCH(E$1,[3]tranline_link01052018!$1:$1,0),FALSE)</f>
        <v>0</v>
      </c>
      <c r="F112">
        <f>VLOOKUP($A112,[3]tranline_link01052018!$A:$AL,MATCH(F$1,[3]tranline_link01052018!$1:$1,0),FALSE)</f>
        <v>0</v>
      </c>
      <c r="G112">
        <f t="shared" si="1"/>
        <v>1</v>
      </c>
    </row>
    <row r="113" spans="1:7" x14ac:dyDescent="0.25">
      <c r="A113" t="s">
        <v>1009</v>
      </c>
      <c r="B113">
        <f>VLOOKUP($A113,[3]tranline_link01052018!$A:$AL,MATCH(B$1,[3]tranline_link01052018!$1:$1,0),FALSE)</f>
        <v>0</v>
      </c>
      <c r="C113">
        <f>VLOOKUP($A113,[3]tranline_link01052018!$A:$AL,MATCH(C$1,[3]tranline_link01052018!$1:$1,0),FALSE)</f>
        <v>0</v>
      </c>
      <c r="D113">
        <f>VLOOKUP($A113,[3]tranline_link01052018!$A:$AL,MATCH(D$1,[3]tranline_link01052018!$1:$1,0),FALSE)</f>
        <v>180</v>
      </c>
      <c r="E113">
        <f>VLOOKUP($A113,[3]tranline_link01052018!$A:$AL,MATCH(E$1,[3]tranline_link01052018!$1:$1,0),FALSE)</f>
        <v>0</v>
      </c>
      <c r="F113">
        <f>VLOOKUP($A113,[3]tranline_link01052018!$A:$AL,MATCH(F$1,[3]tranline_link01052018!$1:$1,0),FALSE)</f>
        <v>0</v>
      </c>
      <c r="G113">
        <f t="shared" si="1"/>
        <v>1</v>
      </c>
    </row>
    <row r="114" spans="1:7" x14ac:dyDescent="0.25">
      <c r="A114" t="s">
        <v>1010</v>
      </c>
      <c r="B114">
        <f>VLOOKUP($A114,[3]tranline_link01052018!$A:$AL,MATCH(B$1,[3]tranline_link01052018!$1:$1,0),FALSE)</f>
        <v>34.285714285714199</v>
      </c>
      <c r="C114">
        <f>VLOOKUP($A114,[3]tranline_link01052018!$A:$AL,MATCH(C$1,[3]tranline_link01052018!$1:$1,0),FALSE)</f>
        <v>30</v>
      </c>
      <c r="D114">
        <f>VLOOKUP($A114,[3]tranline_link01052018!$A:$AL,MATCH(D$1,[3]tranline_link01052018!$1:$1,0),FALSE)</f>
        <v>30</v>
      </c>
      <c r="E114">
        <f>VLOOKUP($A114,[3]tranline_link01052018!$A:$AL,MATCH(E$1,[3]tranline_link01052018!$1:$1,0),FALSE)</f>
        <v>60</v>
      </c>
      <c r="F114">
        <f>VLOOKUP($A114,[3]tranline_link01052018!$A:$AL,MATCH(F$1,[3]tranline_link01052018!$1:$1,0),FALSE)</f>
        <v>90</v>
      </c>
      <c r="G114">
        <f t="shared" si="1"/>
        <v>1</v>
      </c>
    </row>
    <row r="115" spans="1:7" x14ac:dyDescent="0.25">
      <c r="A115" t="s">
        <v>1011</v>
      </c>
      <c r="B115">
        <f>VLOOKUP($A115,[3]tranline_link01052018!$A:$AL,MATCH(B$1,[3]tranline_link01052018!$1:$1,0),FALSE)</f>
        <v>40</v>
      </c>
      <c r="C115">
        <f>VLOOKUP($A115,[3]tranline_link01052018!$A:$AL,MATCH(C$1,[3]tranline_link01052018!$1:$1,0),FALSE)</f>
        <v>30</v>
      </c>
      <c r="D115">
        <f>VLOOKUP($A115,[3]tranline_link01052018!$A:$AL,MATCH(D$1,[3]tranline_link01052018!$1:$1,0),FALSE)</f>
        <v>30</v>
      </c>
      <c r="E115">
        <f>VLOOKUP($A115,[3]tranline_link01052018!$A:$AL,MATCH(E$1,[3]tranline_link01052018!$1:$1,0),FALSE)</f>
        <v>40</v>
      </c>
      <c r="F115">
        <f>VLOOKUP($A115,[3]tranline_link01052018!$A:$AL,MATCH(F$1,[3]tranline_link01052018!$1:$1,0),FALSE)</f>
        <v>90</v>
      </c>
      <c r="G115">
        <f t="shared" si="1"/>
        <v>1</v>
      </c>
    </row>
    <row r="116" spans="1:7" x14ac:dyDescent="0.25">
      <c r="A116" t="s">
        <v>1012</v>
      </c>
      <c r="B116">
        <f>VLOOKUP($A116,[3]tranline_link01052018!$A:$AL,MATCH(B$1,[3]tranline_link01052018!$1:$1,0),FALSE)</f>
        <v>120</v>
      </c>
      <c r="C116">
        <f>VLOOKUP($A116,[3]tranline_link01052018!$A:$AL,MATCH(C$1,[3]tranline_link01052018!$1:$1,0),FALSE)</f>
        <v>120</v>
      </c>
      <c r="D116">
        <f>VLOOKUP($A116,[3]tranline_link01052018!$A:$AL,MATCH(D$1,[3]tranline_link01052018!$1:$1,0),FALSE)</f>
        <v>180</v>
      </c>
      <c r="E116">
        <f>VLOOKUP($A116,[3]tranline_link01052018!$A:$AL,MATCH(E$1,[3]tranline_link01052018!$1:$1,0),FALSE)</f>
        <v>120</v>
      </c>
      <c r="F116">
        <f>VLOOKUP($A116,[3]tranline_link01052018!$A:$AL,MATCH(F$1,[3]tranline_link01052018!$1:$1,0),FALSE)</f>
        <v>0</v>
      </c>
      <c r="G116">
        <f t="shared" si="1"/>
        <v>1</v>
      </c>
    </row>
    <row r="117" spans="1:7" x14ac:dyDescent="0.25">
      <c r="A117" t="s">
        <v>1013</v>
      </c>
      <c r="B117">
        <f>VLOOKUP($A117,[3]tranline_link01052018!$A:$AL,MATCH(B$1,[3]tranline_link01052018!$1:$1,0),FALSE)</f>
        <v>60</v>
      </c>
      <c r="C117">
        <f>VLOOKUP($A117,[3]tranline_link01052018!$A:$AL,MATCH(C$1,[3]tranline_link01052018!$1:$1,0),FALSE)</f>
        <v>60</v>
      </c>
      <c r="D117">
        <f>VLOOKUP($A117,[3]tranline_link01052018!$A:$AL,MATCH(D$1,[3]tranline_link01052018!$1:$1,0),FALSE)</f>
        <v>60</v>
      </c>
      <c r="E117">
        <f>VLOOKUP($A117,[3]tranline_link01052018!$A:$AL,MATCH(E$1,[3]tranline_link01052018!$1:$1,0),FALSE)</f>
        <v>120</v>
      </c>
      <c r="F117">
        <f>VLOOKUP($A117,[3]tranline_link01052018!$A:$AL,MATCH(F$1,[3]tranline_link01052018!$1:$1,0),FALSE)</f>
        <v>0</v>
      </c>
      <c r="G117">
        <f t="shared" si="1"/>
        <v>1</v>
      </c>
    </row>
    <row r="118" spans="1:7" x14ac:dyDescent="0.25">
      <c r="A118" t="s">
        <v>1014</v>
      </c>
      <c r="B118">
        <f>VLOOKUP($A118,[3]tranline_link01052018!$A:$AL,MATCH(B$1,[3]tranline_link01052018!$1:$1,0),FALSE)</f>
        <v>240</v>
      </c>
      <c r="C118">
        <f>VLOOKUP($A118,[3]tranline_link01052018!$A:$AL,MATCH(C$1,[3]tranline_link01052018!$1:$1,0),FALSE)</f>
        <v>120</v>
      </c>
      <c r="D118">
        <f>VLOOKUP($A118,[3]tranline_link01052018!$A:$AL,MATCH(D$1,[3]tranline_link01052018!$1:$1,0),FALSE)</f>
        <v>90</v>
      </c>
      <c r="E118">
        <f>VLOOKUP($A118,[3]tranline_link01052018!$A:$AL,MATCH(E$1,[3]tranline_link01052018!$1:$1,0),FALSE)</f>
        <v>0</v>
      </c>
      <c r="F118">
        <f>VLOOKUP($A118,[3]tranline_link01052018!$A:$AL,MATCH(F$1,[3]tranline_link01052018!$1:$1,0),FALSE)</f>
        <v>0</v>
      </c>
      <c r="G118">
        <f t="shared" si="1"/>
        <v>1</v>
      </c>
    </row>
    <row r="119" spans="1:7" x14ac:dyDescent="0.25">
      <c r="A119" t="s">
        <v>1015</v>
      </c>
      <c r="B119">
        <f>VLOOKUP($A119,[3]tranline_link01052018!$A:$AL,MATCH(B$1,[3]tranline_link01052018!$1:$1,0),FALSE)</f>
        <v>240</v>
      </c>
      <c r="C119">
        <f>VLOOKUP($A119,[3]tranline_link01052018!$A:$AL,MATCH(C$1,[3]tranline_link01052018!$1:$1,0),FALSE)</f>
        <v>120</v>
      </c>
      <c r="D119">
        <f>VLOOKUP($A119,[3]tranline_link01052018!$A:$AL,MATCH(D$1,[3]tranline_link01052018!$1:$1,0),FALSE)</f>
        <v>90</v>
      </c>
      <c r="E119">
        <f>VLOOKUP($A119,[3]tranline_link01052018!$A:$AL,MATCH(E$1,[3]tranline_link01052018!$1:$1,0),FALSE)</f>
        <v>0</v>
      </c>
      <c r="F119">
        <f>VLOOKUP($A119,[3]tranline_link01052018!$A:$AL,MATCH(F$1,[3]tranline_link01052018!$1:$1,0),FALSE)</f>
        <v>0</v>
      </c>
      <c r="G119">
        <f t="shared" si="1"/>
        <v>1</v>
      </c>
    </row>
    <row r="120" spans="1:7" x14ac:dyDescent="0.25">
      <c r="A120" t="s">
        <v>1016</v>
      </c>
      <c r="B120">
        <f>VLOOKUP($A120,[3]tranline_link01052018!$A:$AL,MATCH(B$1,[3]tranline_link01052018!$1:$1,0),FALSE)</f>
        <v>120</v>
      </c>
      <c r="C120">
        <f>VLOOKUP($A120,[3]tranline_link01052018!$A:$AL,MATCH(C$1,[3]tranline_link01052018!$1:$1,0),FALSE)</f>
        <v>120</v>
      </c>
      <c r="D120">
        <f>VLOOKUP($A120,[3]tranline_link01052018!$A:$AL,MATCH(D$1,[3]tranline_link01052018!$1:$1,0),FALSE)</f>
        <v>180</v>
      </c>
      <c r="E120">
        <f>VLOOKUP($A120,[3]tranline_link01052018!$A:$AL,MATCH(E$1,[3]tranline_link01052018!$1:$1,0),FALSE)</f>
        <v>0</v>
      </c>
      <c r="F120">
        <f>VLOOKUP($A120,[3]tranline_link01052018!$A:$AL,MATCH(F$1,[3]tranline_link01052018!$1:$1,0),FALSE)</f>
        <v>0</v>
      </c>
      <c r="G120">
        <f t="shared" si="1"/>
        <v>1</v>
      </c>
    </row>
    <row r="121" spans="1:7" x14ac:dyDescent="0.25">
      <c r="A121" t="s">
        <v>1017</v>
      </c>
      <c r="B121">
        <f>VLOOKUP($A121,[3]tranline_link01052018!$A:$AL,MATCH(B$1,[3]tranline_link01052018!$1:$1,0),FALSE)</f>
        <v>80</v>
      </c>
      <c r="C121">
        <f>VLOOKUP($A121,[3]tranline_link01052018!$A:$AL,MATCH(C$1,[3]tranline_link01052018!$1:$1,0),FALSE)</f>
        <v>60</v>
      </c>
      <c r="D121">
        <f>VLOOKUP($A121,[3]tranline_link01052018!$A:$AL,MATCH(D$1,[3]tranline_link01052018!$1:$1,0),FALSE)</f>
        <v>60</v>
      </c>
      <c r="E121">
        <f>VLOOKUP($A121,[3]tranline_link01052018!$A:$AL,MATCH(E$1,[3]tranline_link01052018!$1:$1,0),FALSE)</f>
        <v>0</v>
      </c>
      <c r="F121">
        <f>VLOOKUP($A121,[3]tranline_link01052018!$A:$AL,MATCH(F$1,[3]tranline_link01052018!$1:$1,0),FALSE)</f>
        <v>0</v>
      </c>
      <c r="G121">
        <f t="shared" si="1"/>
        <v>1</v>
      </c>
    </row>
    <row r="122" spans="1:7" x14ac:dyDescent="0.25">
      <c r="A122" t="s">
        <v>1018</v>
      </c>
      <c r="B122">
        <f>VLOOKUP($A122,[3]tranline_link01052018!$A:$AL,MATCH(B$1,[3]tranline_link01052018!$1:$1,0),FALSE)</f>
        <v>60</v>
      </c>
      <c r="C122">
        <f>VLOOKUP($A122,[3]tranline_link01052018!$A:$AL,MATCH(C$1,[3]tranline_link01052018!$1:$1,0),FALSE)</f>
        <v>60</v>
      </c>
      <c r="D122">
        <f>VLOOKUP($A122,[3]tranline_link01052018!$A:$AL,MATCH(D$1,[3]tranline_link01052018!$1:$1,0),FALSE)</f>
        <v>60</v>
      </c>
      <c r="E122">
        <f>VLOOKUP($A122,[3]tranline_link01052018!$A:$AL,MATCH(E$1,[3]tranline_link01052018!$1:$1,0),FALSE)</f>
        <v>60</v>
      </c>
      <c r="F122">
        <f>VLOOKUP($A122,[3]tranline_link01052018!$A:$AL,MATCH(F$1,[3]tranline_link01052018!$1:$1,0),FALSE)</f>
        <v>90</v>
      </c>
      <c r="G122">
        <f t="shared" si="1"/>
        <v>1</v>
      </c>
    </row>
    <row r="123" spans="1:7" x14ac:dyDescent="0.25">
      <c r="A123" t="s">
        <v>1019</v>
      </c>
      <c r="B123">
        <f>VLOOKUP($A123,[3]tranline_link01052018!$A:$AL,MATCH(B$1,[3]tranline_link01052018!$1:$1,0),FALSE)</f>
        <v>120</v>
      </c>
      <c r="C123">
        <f>VLOOKUP($A123,[3]tranline_link01052018!$A:$AL,MATCH(C$1,[3]tranline_link01052018!$1:$1,0),FALSE)</f>
        <v>0</v>
      </c>
      <c r="D123">
        <f>VLOOKUP($A123,[3]tranline_link01052018!$A:$AL,MATCH(D$1,[3]tranline_link01052018!$1:$1,0),FALSE)</f>
        <v>90</v>
      </c>
      <c r="E123">
        <f>VLOOKUP($A123,[3]tranline_link01052018!$A:$AL,MATCH(E$1,[3]tranline_link01052018!$1:$1,0),FALSE)</f>
        <v>0</v>
      </c>
      <c r="F123">
        <f>VLOOKUP($A123,[3]tranline_link01052018!$A:$AL,MATCH(F$1,[3]tranline_link01052018!$1:$1,0),FALSE)</f>
        <v>0</v>
      </c>
      <c r="G123">
        <f t="shared" si="1"/>
        <v>1</v>
      </c>
    </row>
    <row r="124" spans="1:7" x14ac:dyDescent="0.25">
      <c r="A124" t="s">
        <v>1020</v>
      </c>
      <c r="B124">
        <f>VLOOKUP($A124,[3]tranline_link01052018!$A:$AL,MATCH(B$1,[3]tranline_link01052018!$1:$1,0),FALSE)</f>
        <v>120</v>
      </c>
      <c r="C124">
        <f>VLOOKUP($A124,[3]tranline_link01052018!$A:$AL,MATCH(C$1,[3]tranline_link01052018!$1:$1,0),FALSE)</f>
        <v>90</v>
      </c>
      <c r="D124">
        <f>VLOOKUP($A124,[3]tranline_link01052018!$A:$AL,MATCH(D$1,[3]tranline_link01052018!$1:$1,0),FALSE)</f>
        <v>0</v>
      </c>
      <c r="E124">
        <f>VLOOKUP($A124,[3]tranline_link01052018!$A:$AL,MATCH(E$1,[3]tranline_link01052018!$1:$1,0),FALSE)</f>
        <v>0</v>
      </c>
      <c r="F124">
        <f>VLOOKUP($A124,[3]tranline_link01052018!$A:$AL,MATCH(F$1,[3]tranline_link01052018!$1:$1,0),FALSE)</f>
        <v>0</v>
      </c>
      <c r="G124">
        <f t="shared" si="1"/>
        <v>1</v>
      </c>
    </row>
    <row r="125" spans="1:7" x14ac:dyDescent="0.25">
      <c r="A125" t="s">
        <v>1021</v>
      </c>
      <c r="B125">
        <f>VLOOKUP($A125,[3]tranline_link01052018!$A:$AL,MATCH(B$1,[3]tranline_link01052018!$1:$1,0),FALSE)</f>
        <v>0</v>
      </c>
      <c r="C125">
        <f>VLOOKUP($A125,[3]tranline_link01052018!$A:$AL,MATCH(C$1,[3]tranline_link01052018!$1:$1,0),FALSE)</f>
        <v>90</v>
      </c>
      <c r="D125">
        <f>VLOOKUP($A125,[3]tranline_link01052018!$A:$AL,MATCH(D$1,[3]tranline_link01052018!$1:$1,0),FALSE)</f>
        <v>90</v>
      </c>
      <c r="E125">
        <f>VLOOKUP($A125,[3]tranline_link01052018!$A:$AL,MATCH(E$1,[3]tranline_link01052018!$1:$1,0),FALSE)</f>
        <v>0</v>
      </c>
      <c r="F125">
        <f>VLOOKUP($A125,[3]tranline_link01052018!$A:$AL,MATCH(F$1,[3]tranline_link01052018!$1:$1,0),FALSE)</f>
        <v>0</v>
      </c>
      <c r="G125">
        <f t="shared" si="1"/>
        <v>1</v>
      </c>
    </row>
    <row r="126" spans="1:7" x14ac:dyDescent="0.25">
      <c r="A126" t="s">
        <v>1022</v>
      </c>
      <c r="B126">
        <f>VLOOKUP($A126,[3]tranline_link01052018!$A:$AL,MATCH(B$1,[3]tranline_link01052018!$1:$1,0),FALSE)</f>
        <v>60</v>
      </c>
      <c r="C126">
        <f>VLOOKUP($A126,[3]tranline_link01052018!$A:$AL,MATCH(C$1,[3]tranline_link01052018!$1:$1,0),FALSE)</f>
        <v>0</v>
      </c>
      <c r="D126">
        <f>VLOOKUP($A126,[3]tranline_link01052018!$A:$AL,MATCH(D$1,[3]tranline_link01052018!$1:$1,0),FALSE)</f>
        <v>0</v>
      </c>
      <c r="E126">
        <f>VLOOKUP($A126,[3]tranline_link01052018!$A:$AL,MATCH(E$1,[3]tranline_link01052018!$1:$1,0),FALSE)</f>
        <v>0</v>
      </c>
      <c r="F126">
        <f>VLOOKUP($A126,[3]tranline_link01052018!$A:$AL,MATCH(F$1,[3]tranline_link01052018!$1:$1,0),FALSE)</f>
        <v>0</v>
      </c>
      <c r="G126">
        <f t="shared" si="1"/>
        <v>1</v>
      </c>
    </row>
    <row r="127" spans="1:7" x14ac:dyDescent="0.25">
      <c r="A127" t="s">
        <v>1023</v>
      </c>
      <c r="B127">
        <f>VLOOKUP($A127,[3]tranline_link01052018!$A:$AL,MATCH(B$1,[3]tranline_link01052018!$1:$1,0),FALSE)</f>
        <v>0</v>
      </c>
      <c r="C127">
        <f>VLOOKUP($A127,[3]tranline_link01052018!$A:$AL,MATCH(C$1,[3]tranline_link01052018!$1:$1,0),FALSE)</f>
        <v>0</v>
      </c>
      <c r="D127">
        <f>VLOOKUP($A127,[3]tranline_link01052018!$A:$AL,MATCH(D$1,[3]tranline_link01052018!$1:$1,0),FALSE)</f>
        <v>60</v>
      </c>
      <c r="E127">
        <f>VLOOKUP($A127,[3]tranline_link01052018!$A:$AL,MATCH(E$1,[3]tranline_link01052018!$1:$1,0),FALSE)</f>
        <v>120</v>
      </c>
      <c r="F127">
        <f>VLOOKUP($A127,[3]tranline_link01052018!$A:$AL,MATCH(F$1,[3]tranline_link01052018!$1:$1,0),FALSE)</f>
        <v>0</v>
      </c>
      <c r="G127">
        <f t="shared" si="1"/>
        <v>1</v>
      </c>
    </row>
    <row r="128" spans="1:7" x14ac:dyDescent="0.25">
      <c r="A128" t="s">
        <v>1024</v>
      </c>
      <c r="B128">
        <f>VLOOKUP($A128,[3]tranline_link01052018!$A:$AL,MATCH(B$1,[3]tranline_link01052018!$1:$1,0),FALSE)</f>
        <v>120</v>
      </c>
      <c r="C128">
        <f>VLOOKUP($A128,[3]tranline_link01052018!$A:$AL,MATCH(C$1,[3]tranline_link01052018!$1:$1,0),FALSE)</f>
        <v>0</v>
      </c>
      <c r="D128">
        <f>VLOOKUP($A128,[3]tranline_link01052018!$A:$AL,MATCH(D$1,[3]tranline_link01052018!$1:$1,0),FALSE)</f>
        <v>0</v>
      </c>
      <c r="E128">
        <f>VLOOKUP($A128,[3]tranline_link01052018!$A:$AL,MATCH(E$1,[3]tranline_link01052018!$1:$1,0),FALSE)</f>
        <v>0</v>
      </c>
      <c r="F128">
        <f>VLOOKUP($A128,[3]tranline_link01052018!$A:$AL,MATCH(F$1,[3]tranline_link01052018!$1:$1,0),FALSE)</f>
        <v>0</v>
      </c>
      <c r="G128">
        <f t="shared" si="1"/>
        <v>1</v>
      </c>
    </row>
    <row r="129" spans="1:7" x14ac:dyDescent="0.25">
      <c r="A129" t="s">
        <v>1025</v>
      </c>
      <c r="B129">
        <f>VLOOKUP($A129,[3]tranline_link01052018!$A:$AL,MATCH(B$1,[3]tranline_link01052018!$1:$1,0),FALSE)</f>
        <v>0</v>
      </c>
      <c r="C129">
        <f>VLOOKUP($A129,[3]tranline_link01052018!$A:$AL,MATCH(C$1,[3]tranline_link01052018!$1:$1,0),FALSE)</f>
        <v>0</v>
      </c>
      <c r="D129">
        <f>VLOOKUP($A129,[3]tranline_link01052018!$A:$AL,MATCH(D$1,[3]tranline_link01052018!$1:$1,0),FALSE)</f>
        <v>90</v>
      </c>
      <c r="E129">
        <f>VLOOKUP($A129,[3]tranline_link01052018!$A:$AL,MATCH(E$1,[3]tranline_link01052018!$1:$1,0),FALSE)</f>
        <v>0</v>
      </c>
      <c r="F129">
        <f>VLOOKUP($A129,[3]tranline_link01052018!$A:$AL,MATCH(F$1,[3]tranline_link01052018!$1:$1,0),FALSE)</f>
        <v>0</v>
      </c>
      <c r="G129">
        <f t="shared" si="1"/>
        <v>1</v>
      </c>
    </row>
    <row r="130" spans="1:7" x14ac:dyDescent="0.25">
      <c r="A130" t="s">
        <v>1026</v>
      </c>
      <c r="B130">
        <f>VLOOKUP($A130,[3]tranline_link01052018!$A:$AL,MATCH(B$1,[3]tranline_link01052018!$1:$1,0),FALSE)</f>
        <v>40</v>
      </c>
      <c r="C130">
        <f>VLOOKUP($A130,[3]tranline_link01052018!$A:$AL,MATCH(C$1,[3]tranline_link01052018!$1:$1,0),FALSE)</f>
        <v>60</v>
      </c>
      <c r="D130">
        <f>VLOOKUP($A130,[3]tranline_link01052018!$A:$AL,MATCH(D$1,[3]tranline_link01052018!$1:$1,0),FALSE)</f>
        <v>30</v>
      </c>
      <c r="E130">
        <f>VLOOKUP($A130,[3]tranline_link01052018!$A:$AL,MATCH(E$1,[3]tranline_link01052018!$1:$1,0),FALSE)</f>
        <v>60</v>
      </c>
      <c r="F130">
        <f>VLOOKUP($A130,[3]tranline_link01052018!$A:$AL,MATCH(F$1,[3]tranline_link01052018!$1:$1,0),FALSE)</f>
        <v>0</v>
      </c>
      <c r="G130">
        <f t="shared" si="1"/>
        <v>1</v>
      </c>
    </row>
    <row r="131" spans="1:7" x14ac:dyDescent="0.25">
      <c r="A131" t="s">
        <v>1027</v>
      </c>
      <c r="B131">
        <f>VLOOKUP($A131,[3]tranline_link01052018!$A:$AL,MATCH(B$1,[3]tranline_link01052018!$1:$1,0),FALSE)</f>
        <v>34.285714285714199</v>
      </c>
      <c r="C131">
        <f>VLOOKUP($A131,[3]tranline_link01052018!$A:$AL,MATCH(C$1,[3]tranline_link01052018!$1:$1,0),FALSE)</f>
        <v>51.428571428571402</v>
      </c>
      <c r="D131">
        <f>VLOOKUP($A131,[3]tranline_link01052018!$A:$AL,MATCH(D$1,[3]tranline_link01052018!$1:$1,0),FALSE)</f>
        <v>30</v>
      </c>
      <c r="E131">
        <f>VLOOKUP($A131,[3]tranline_link01052018!$A:$AL,MATCH(E$1,[3]tranline_link01052018!$1:$1,0),FALSE)</f>
        <v>40</v>
      </c>
      <c r="F131">
        <f>VLOOKUP($A131,[3]tranline_link01052018!$A:$AL,MATCH(F$1,[3]tranline_link01052018!$1:$1,0),FALSE)</f>
        <v>0</v>
      </c>
      <c r="G131">
        <f t="shared" ref="G131:G194" si="2">IF(SUM(B131:F131)=0,0,1)</f>
        <v>1</v>
      </c>
    </row>
    <row r="132" spans="1:7" x14ac:dyDescent="0.25">
      <c r="A132" t="s">
        <v>1028</v>
      </c>
      <c r="B132">
        <f>VLOOKUP($A132,[3]tranline_link01052018!$A:$AL,MATCH(B$1,[3]tranline_link01052018!$1:$1,0),FALSE)</f>
        <v>60</v>
      </c>
      <c r="C132">
        <f>VLOOKUP($A132,[3]tranline_link01052018!$A:$AL,MATCH(C$1,[3]tranline_link01052018!$1:$1,0),FALSE)</f>
        <v>60</v>
      </c>
      <c r="D132">
        <f>VLOOKUP($A132,[3]tranline_link01052018!$A:$AL,MATCH(D$1,[3]tranline_link01052018!$1:$1,0),FALSE)</f>
        <v>60</v>
      </c>
      <c r="E132">
        <f>VLOOKUP($A132,[3]tranline_link01052018!$A:$AL,MATCH(E$1,[3]tranline_link01052018!$1:$1,0),FALSE)</f>
        <v>60</v>
      </c>
      <c r="F132">
        <f>VLOOKUP($A132,[3]tranline_link01052018!$A:$AL,MATCH(F$1,[3]tranline_link01052018!$1:$1,0),FALSE)</f>
        <v>0</v>
      </c>
      <c r="G132">
        <f t="shared" si="2"/>
        <v>1</v>
      </c>
    </row>
    <row r="133" spans="1:7" x14ac:dyDescent="0.25">
      <c r="A133" t="s">
        <v>1029</v>
      </c>
      <c r="B133">
        <f>VLOOKUP($A133,[3]tranline_link01052018!$A:$AL,MATCH(B$1,[3]tranline_link01052018!$1:$1,0),FALSE)</f>
        <v>60</v>
      </c>
      <c r="C133">
        <f>VLOOKUP($A133,[3]tranline_link01052018!$A:$AL,MATCH(C$1,[3]tranline_link01052018!$1:$1,0),FALSE)</f>
        <v>60</v>
      </c>
      <c r="D133">
        <f>VLOOKUP($A133,[3]tranline_link01052018!$A:$AL,MATCH(D$1,[3]tranline_link01052018!$1:$1,0),FALSE)</f>
        <v>60</v>
      </c>
      <c r="E133">
        <f>VLOOKUP($A133,[3]tranline_link01052018!$A:$AL,MATCH(E$1,[3]tranline_link01052018!$1:$1,0),FALSE)</f>
        <v>60</v>
      </c>
      <c r="F133">
        <f>VLOOKUP($A133,[3]tranline_link01052018!$A:$AL,MATCH(F$1,[3]tranline_link01052018!$1:$1,0),FALSE)</f>
        <v>180</v>
      </c>
      <c r="G133">
        <f t="shared" si="2"/>
        <v>1</v>
      </c>
    </row>
    <row r="134" spans="1:7" x14ac:dyDescent="0.25">
      <c r="A134" t="s">
        <v>1030</v>
      </c>
      <c r="B134">
        <f>VLOOKUP($A134,[3]tranline_link01052018!$A:$AL,MATCH(B$1,[3]tranline_link01052018!$1:$1,0),FALSE)</f>
        <v>34.285714285714199</v>
      </c>
      <c r="C134">
        <f>VLOOKUP($A134,[3]tranline_link01052018!$A:$AL,MATCH(C$1,[3]tranline_link01052018!$1:$1,0),FALSE)</f>
        <v>30</v>
      </c>
      <c r="D134">
        <f>VLOOKUP($A134,[3]tranline_link01052018!$A:$AL,MATCH(D$1,[3]tranline_link01052018!$1:$1,0),FALSE)</f>
        <v>30</v>
      </c>
      <c r="E134">
        <f>VLOOKUP($A134,[3]tranline_link01052018!$A:$AL,MATCH(E$1,[3]tranline_link01052018!$1:$1,0),FALSE)</f>
        <v>40</v>
      </c>
      <c r="F134">
        <f>VLOOKUP($A134,[3]tranline_link01052018!$A:$AL,MATCH(F$1,[3]tranline_link01052018!$1:$1,0),FALSE)</f>
        <v>180</v>
      </c>
      <c r="G134">
        <f t="shared" si="2"/>
        <v>1</v>
      </c>
    </row>
    <row r="135" spans="1:7" x14ac:dyDescent="0.25">
      <c r="A135" t="s">
        <v>1031</v>
      </c>
      <c r="B135">
        <f>VLOOKUP($A135,[3]tranline_link01052018!$A:$AL,MATCH(B$1,[3]tranline_link01052018!$1:$1,0),FALSE)</f>
        <v>40</v>
      </c>
      <c r="C135">
        <f>VLOOKUP($A135,[3]tranline_link01052018!$A:$AL,MATCH(C$1,[3]tranline_link01052018!$1:$1,0),FALSE)</f>
        <v>30</v>
      </c>
      <c r="D135">
        <f>VLOOKUP($A135,[3]tranline_link01052018!$A:$AL,MATCH(D$1,[3]tranline_link01052018!$1:$1,0),FALSE)</f>
        <v>30</v>
      </c>
      <c r="E135">
        <f>VLOOKUP($A135,[3]tranline_link01052018!$A:$AL,MATCH(E$1,[3]tranline_link01052018!$1:$1,0),FALSE)</f>
        <v>60</v>
      </c>
      <c r="F135">
        <f>VLOOKUP($A135,[3]tranline_link01052018!$A:$AL,MATCH(F$1,[3]tranline_link01052018!$1:$1,0),FALSE)</f>
        <v>180</v>
      </c>
      <c r="G135">
        <f t="shared" si="2"/>
        <v>1</v>
      </c>
    </row>
    <row r="136" spans="1:7" x14ac:dyDescent="0.25">
      <c r="A136" t="s">
        <v>1032</v>
      </c>
      <c r="B136">
        <f>VLOOKUP($A136,[3]tranline_link01052018!$A:$AL,MATCH(B$1,[3]tranline_link01052018!$1:$1,0),FALSE)</f>
        <v>60</v>
      </c>
      <c r="C136">
        <f>VLOOKUP($A136,[3]tranline_link01052018!$A:$AL,MATCH(C$1,[3]tranline_link01052018!$1:$1,0),FALSE)</f>
        <v>0</v>
      </c>
      <c r="D136">
        <f>VLOOKUP($A136,[3]tranline_link01052018!$A:$AL,MATCH(D$1,[3]tranline_link01052018!$1:$1,0),FALSE)</f>
        <v>0</v>
      </c>
      <c r="E136">
        <f>VLOOKUP($A136,[3]tranline_link01052018!$A:$AL,MATCH(E$1,[3]tranline_link01052018!$1:$1,0),FALSE)</f>
        <v>0</v>
      </c>
      <c r="F136">
        <f>VLOOKUP($A136,[3]tranline_link01052018!$A:$AL,MATCH(F$1,[3]tranline_link01052018!$1:$1,0),FALSE)</f>
        <v>0</v>
      </c>
      <c r="G136">
        <f t="shared" si="2"/>
        <v>1</v>
      </c>
    </row>
    <row r="137" spans="1:7" x14ac:dyDescent="0.25">
      <c r="A137" t="s">
        <v>1033</v>
      </c>
      <c r="B137">
        <f>VLOOKUP($A137,[3]tranline_link01052018!$A:$AL,MATCH(B$1,[3]tranline_link01052018!$1:$1,0),FALSE)</f>
        <v>0</v>
      </c>
      <c r="C137">
        <f>VLOOKUP($A137,[3]tranline_link01052018!$A:$AL,MATCH(C$1,[3]tranline_link01052018!$1:$1,0),FALSE)</f>
        <v>0</v>
      </c>
      <c r="D137">
        <f>VLOOKUP($A137,[3]tranline_link01052018!$A:$AL,MATCH(D$1,[3]tranline_link01052018!$1:$1,0),FALSE)</f>
        <v>60</v>
      </c>
      <c r="E137">
        <f>VLOOKUP($A137,[3]tranline_link01052018!$A:$AL,MATCH(E$1,[3]tranline_link01052018!$1:$1,0),FALSE)</f>
        <v>120</v>
      </c>
      <c r="F137">
        <f>VLOOKUP($A137,[3]tranline_link01052018!$A:$AL,MATCH(F$1,[3]tranline_link01052018!$1:$1,0),FALSE)</f>
        <v>0</v>
      </c>
      <c r="G137">
        <f t="shared" si="2"/>
        <v>1</v>
      </c>
    </row>
    <row r="138" spans="1:7" x14ac:dyDescent="0.25">
      <c r="A138" t="s">
        <v>1034</v>
      </c>
      <c r="B138">
        <f>VLOOKUP($A138,[3]tranline_link01052018!$A:$AL,MATCH(B$1,[3]tranline_link01052018!$1:$1,0),FALSE)</f>
        <v>80</v>
      </c>
      <c r="C138">
        <f>VLOOKUP($A138,[3]tranline_link01052018!$A:$AL,MATCH(C$1,[3]tranline_link01052018!$1:$1,0),FALSE)</f>
        <v>0</v>
      </c>
      <c r="D138">
        <f>VLOOKUP($A138,[3]tranline_link01052018!$A:$AL,MATCH(D$1,[3]tranline_link01052018!$1:$1,0),FALSE)</f>
        <v>0</v>
      </c>
      <c r="E138">
        <f>VLOOKUP($A138,[3]tranline_link01052018!$A:$AL,MATCH(E$1,[3]tranline_link01052018!$1:$1,0),FALSE)</f>
        <v>0</v>
      </c>
      <c r="F138">
        <f>VLOOKUP($A138,[3]tranline_link01052018!$A:$AL,MATCH(F$1,[3]tranline_link01052018!$1:$1,0),FALSE)</f>
        <v>0</v>
      </c>
      <c r="G138">
        <f t="shared" si="2"/>
        <v>1</v>
      </c>
    </row>
    <row r="139" spans="1:7" x14ac:dyDescent="0.25">
      <c r="A139" t="s">
        <v>1035</v>
      </c>
      <c r="B139">
        <f>VLOOKUP($A139,[3]tranline_link01052018!$A:$AL,MATCH(B$1,[3]tranline_link01052018!$1:$1,0),FALSE)</f>
        <v>0</v>
      </c>
      <c r="C139">
        <f>VLOOKUP($A139,[3]tranline_link01052018!$A:$AL,MATCH(C$1,[3]tranline_link01052018!$1:$1,0),FALSE)</f>
        <v>0</v>
      </c>
      <c r="D139">
        <f>VLOOKUP($A139,[3]tranline_link01052018!$A:$AL,MATCH(D$1,[3]tranline_link01052018!$1:$1,0),FALSE)</f>
        <v>60</v>
      </c>
      <c r="E139">
        <f>VLOOKUP($A139,[3]tranline_link01052018!$A:$AL,MATCH(E$1,[3]tranline_link01052018!$1:$1,0),FALSE)</f>
        <v>0</v>
      </c>
      <c r="F139">
        <f>VLOOKUP($A139,[3]tranline_link01052018!$A:$AL,MATCH(F$1,[3]tranline_link01052018!$1:$1,0),FALSE)</f>
        <v>0</v>
      </c>
      <c r="G139">
        <f t="shared" si="2"/>
        <v>1</v>
      </c>
    </row>
    <row r="140" spans="1:7" x14ac:dyDescent="0.25">
      <c r="A140" t="s">
        <v>1036</v>
      </c>
      <c r="B140">
        <f>VLOOKUP($A140,[3]tranline_link01052018!$A:$AL,MATCH(B$1,[3]tranline_link01052018!$1:$1,0),FALSE)</f>
        <v>60</v>
      </c>
      <c r="C140">
        <f>VLOOKUP($A140,[3]tranline_link01052018!$A:$AL,MATCH(C$1,[3]tranline_link01052018!$1:$1,0),FALSE)</f>
        <v>0</v>
      </c>
      <c r="D140">
        <f>VLOOKUP($A140,[3]tranline_link01052018!$A:$AL,MATCH(D$1,[3]tranline_link01052018!$1:$1,0),FALSE)</f>
        <v>0</v>
      </c>
      <c r="E140">
        <f>VLOOKUP($A140,[3]tranline_link01052018!$A:$AL,MATCH(E$1,[3]tranline_link01052018!$1:$1,0),FALSE)</f>
        <v>0</v>
      </c>
      <c r="F140">
        <f>VLOOKUP($A140,[3]tranline_link01052018!$A:$AL,MATCH(F$1,[3]tranline_link01052018!$1:$1,0),FALSE)</f>
        <v>0</v>
      </c>
      <c r="G140">
        <f t="shared" si="2"/>
        <v>1</v>
      </c>
    </row>
    <row r="141" spans="1:7" x14ac:dyDescent="0.25">
      <c r="A141" t="s">
        <v>1037</v>
      </c>
      <c r="B141">
        <f>VLOOKUP($A141,[3]tranline_link01052018!$A:$AL,MATCH(B$1,[3]tranline_link01052018!$1:$1,0),FALSE)</f>
        <v>0</v>
      </c>
      <c r="C141">
        <f>VLOOKUP($A141,[3]tranline_link01052018!$A:$AL,MATCH(C$1,[3]tranline_link01052018!$1:$1,0),FALSE)</f>
        <v>0</v>
      </c>
      <c r="D141">
        <f>VLOOKUP($A141,[3]tranline_link01052018!$A:$AL,MATCH(D$1,[3]tranline_link01052018!$1:$1,0),FALSE)</f>
        <v>60</v>
      </c>
      <c r="E141">
        <f>VLOOKUP($A141,[3]tranline_link01052018!$A:$AL,MATCH(E$1,[3]tranline_link01052018!$1:$1,0),FALSE)</f>
        <v>120</v>
      </c>
      <c r="F141">
        <f>VLOOKUP($A141,[3]tranline_link01052018!$A:$AL,MATCH(F$1,[3]tranline_link01052018!$1:$1,0),FALSE)</f>
        <v>0</v>
      </c>
      <c r="G141">
        <f t="shared" si="2"/>
        <v>1</v>
      </c>
    </row>
    <row r="142" spans="1:7" x14ac:dyDescent="0.25">
      <c r="A142" t="s">
        <v>1038</v>
      </c>
      <c r="B142">
        <f>VLOOKUP($A142,[3]tranline_link01052018!$A:$AL,MATCH(B$1,[3]tranline_link01052018!$1:$1,0),FALSE)</f>
        <v>240</v>
      </c>
      <c r="C142">
        <f>VLOOKUP($A142,[3]tranline_link01052018!$A:$AL,MATCH(C$1,[3]tranline_link01052018!$1:$1,0),FALSE)</f>
        <v>0</v>
      </c>
      <c r="D142">
        <f>VLOOKUP($A142,[3]tranline_link01052018!$A:$AL,MATCH(D$1,[3]tranline_link01052018!$1:$1,0),FALSE)</f>
        <v>0</v>
      </c>
      <c r="E142">
        <f>VLOOKUP($A142,[3]tranline_link01052018!$A:$AL,MATCH(E$1,[3]tranline_link01052018!$1:$1,0),FALSE)</f>
        <v>0</v>
      </c>
      <c r="F142">
        <f>VLOOKUP($A142,[3]tranline_link01052018!$A:$AL,MATCH(F$1,[3]tranline_link01052018!$1:$1,0),FALSE)</f>
        <v>0</v>
      </c>
      <c r="G142">
        <f t="shared" si="2"/>
        <v>1</v>
      </c>
    </row>
    <row r="143" spans="1:7" x14ac:dyDescent="0.25">
      <c r="A143" t="s">
        <v>1039</v>
      </c>
      <c r="B143">
        <f>VLOOKUP($A143,[3]tranline_link01052018!$A:$AL,MATCH(B$1,[3]tranline_link01052018!$1:$1,0),FALSE)</f>
        <v>0</v>
      </c>
      <c r="C143">
        <f>VLOOKUP($A143,[3]tranline_link01052018!$A:$AL,MATCH(C$1,[3]tranline_link01052018!$1:$1,0),FALSE)</f>
        <v>0</v>
      </c>
      <c r="D143">
        <f>VLOOKUP($A143,[3]tranline_link01052018!$A:$AL,MATCH(D$1,[3]tranline_link01052018!$1:$1,0),FALSE)</f>
        <v>180</v>
      </c>
      <c r="E143">
        <f>VLOOKUP($A143,[3]tranline_link01052018!$A:$AL,MATCH(E$1,[3]tranline_link01052018!$1:$1,0),FALSE)</f>
        <v>0</v>
      </c>
      <c r="F143">
        <f>VLOOKUP($A143,[3]tranline_link01052018!$A:$AL,MATCH(F$1,[3]tranline_link01052018!$1:$1,0),FALSE)</f>
        <v>0</v>
      </c>
      <c r="G143">
        <f t="shared" si="2"/>
        <v>1</v>
      </c>
    </row>
    <row r="144" spans="1:7" x14ac:dyDescent="0.25">
      <c r="A144" t="s">
        <v>1040</v>
      </c>
      <c r="B144">
        <f>VLOOKUP($A144,[3]tranline_link01052018!$A:$AL,MATCH(B$1,[3]tranline_link01052018!$1:$1,0),FALSE)</f>
        <v>80</v>
      </c>
      <c r="C144">
        <f>VLOOKUP($A144,[3]tranline_link01052018!$A:$AL,MATCH(C$1,[3]tranline_link01052018!$1:$1,0),FALSE)</f>
        <v>0</v>
      </c>
      <c r="D144">
        <f>VLOOKUP($A144,[3]tranline_link01052018!$A:$AL,MATCH(D$1,[3]tranline_link01052018!$1:$1,0),FALSE)</f>
        <v>60</v>
      </c>
      <c r="E144">
        <f>VLOOKUP($A144,[3]tranline_link01052018!$A:$AL,MATCH(E$1,[3]tranline_link01052018!$1:$1,0),FALSE)</f>
        <v>120</v>
      </c>
      <c r="F144">
        <f>VLOOKUP($A144,[3]tranline_link01052018!$A:$AL,MATCH(F$1,[3]tranline_link01052018!$1:$1,0),FALSE)</f>
        <v>0</v>
      </c>
      <c r="G144">
        <f t="shared" si="2"/>
        <v>1</v>
      </c>
    </row>
    <row r="145" spans="1:7" x14ac:dyDescent="0.25">
      <c r="A145" t="s">
        <v>1041</v>
      </c>
      <c r="B145">
        <f>VLOOKUP($A145,[3]tranline_link01052018!$A:$AL,MATCH(B$1,[3]tranline_link01052018!$1:$1,0),FALSE)</f>
        <v>80</v>
      </c>
      <c r="C145">
        <f>VLOOKUP($A145,[3]tranline_link01052018!$A:$AL,MATCH(C$1,[3]tranline_link01052018!$1:$1,0),FALSE)</f>
        <v>0</v>
      </c>
      <c r="D145">
        <f>VLOOKUP($A145,[3]tranline_link01052018!$A:$AL,MATCH(D$1,[3]tranline_link01052018!$1:$1,0),FALSE)</f>
        <v>60</v>
      </c>
      <c r="E145">
        <f>VLOOKUP($A145,[3]tranline_link01052018!$A:$AL,MATCH(E$1,[3]tranline_link01052018!$1:$1,0),FALSE)</f>
        <v>120</v>
      </c>
      <c r="F145">
        <f>VLOOKUP($A145,[3]tranline_link01052018!$A:$AL,MATCH(F$1,[3]tranline_link01052018!$1:$1,0),FALSE)</f>
        <v>0</v>
      </c>
      <c r="G145">
        <f t="shared" si="2"/>
        <v>1</v>
      </c>
    </row>
    <row r="146" spans="1:7" x14ac:dyDescent="0.25">
      <c r="A146" t="s">
        <v>1042</v>
      </c>
      <c r="B146">
        <f>VLOOKUP($A146,[3]tranline_link01052018!$A:$AL,MATCH(B$1,[3]tranline_link01052018!$1:$1,0),FALSE)</f>
        <v>80</v>
      </c>
      <c r="C146">
        <f>VLOOKUP($A146,[3]tranline_link01052018!$A:$AL,MATCH(C$1,[3]tranline_link01052018!$1:$1,0),FALSE)</f>
        <v>0</v>
      </c>
      <c r="D146">
        <f>VLOOKUP($A146,[3]tranline_link01052018!$A:$AL,MATCH(D$1,[3]tranline_link01052018!$1:$1,0),FALSE)</f>
        <v>60</v>
      </c>
      <c r="E146">
        <f>VLOOKUP($A146,[3]tranline_link01052018!$A:$AL,MATCH(E$1,[3]tranline_link01052018!$1:$1,0),FALSE)</f>
        <v>120</v>
      </c>
      <c r="F146">
        <f>VLOOKUP($A146,[3]tranline_link01052018!$A:$AL,MATCH(F$1,[3]tranline_link01052018!$1:$1,0),FALSE)</f>
        <v>0</v>
      </c>
      <c r="G146">
        <f t="shared" si="2"/>
        <v>1</v>
      </c>
    </row>
    <row r="147" spans="1:7" x14ac:dyDescent="0.25">
      <c r="A147" t="s">
        <v>1043</v>
      </c>
      <c r="B147">
        <f>VLOOKUP($A147,[3]tranline_link01052018!$A:$AL,MATCH(B$1,[3]tranline_link01052018!$1:$1,0),FALSE)</f>
        <v>80</v>
      </c>
      <c r="C147">
        <f>VLOOKUP($A147,[3]tranline_link01052018!$A:$AL,MATCH(C$1,[3]tranline_link01052018!$1:$1,0),FALSE)</f>
        <v>0</v>
      </c>
      <c r="D147">
        <f>VLOOKUP($A147,[3]tranline_link01052018!$A:$AL,MATCH(D$1,[3]tranline_link01052018!$1:$1,0),FALSE)</f>
        <v>90</v>
      </c>
      <c r="E147">
        <f>VLOOKUP($A147,[3]tranline_link01052018!$A:$AL,MATCH(E$1,[3]tranline_link01052018!$1:$1,0),FALSE)</f>
        <v>60</v>
      </c>
      <c r="F147">
        <f>VLOOKUP($A147,[3]tranline_link01052018!$A:$AL,MATCH(F$1,[3]tranline_link01052018!$1:$1,0),FALSE)</f>
        <v>0</v>
      </c>
      <c r="G147">
        <f t="shared" si="2"/>
        <v>1</v>
      </c>
    </row>
    <row r="148" spans="1:7" x14ac:dyDescent="0.25">
      <c r="A148" t="s">
        <v>1044</v>
      </c>
      <c r="B148">
        <f>VLOOKUP($A148,[3]tranline_link01052018!$A:$AL,MATCH(B$1,[3]tranline_link01052018!$1:$1,0),FALSE)</f>
        <v>18.4615384615384</v>
      </c>
      <c r="C148">
        <f>VLOOKUP($A148,[3]tranline_link01052018!$A:$AL,MATCH(C$1,[3]tranline_link01052018!$1:$1,0),FALSE)</f>
        <v>360</v>
      </c>
      <c r="D148">
        <f>VLOOKUP($A148,[3]tranline_link01052018!$A:$AL,MATCH(D$1,[3]tranline_link01052018!$1:$1,0),FALSE)</f>
        <v>16.363636363636299</v>
      </c>
      <c r="E148">
        <f>VLOOKUP($A148,[3]tranline_link01052018!$A:$AL,MATCH(E$1,[3]tranline_link01052018!$1:$1,0),FALSE)</f>
        <v>30</v>
      </c>
      <c r="F148">
        <f>VLOOKUP($A148,[3]tranline_link01052018!$A:$AL,MATCH(F$1,[3]tranline_link01052018!$1:$1,0),FALSE)</f>
        <v>0</v>
      </c>
      <c r="G148">
        <f t="shared" si="2"/>
        <v>1</v>
      </c>
    </row>
    <row r="149" spans="1:7" x14ac:dyDescent="0.25">
      <c r="A149" t="s">
        <v>1045</v>
      </c>
      <c r="B149">
        <f>VLOOKUP($A149,[3]tranline_link01052018!$A:$AL,MATCH(B$1,[3]tranline_link01052018!$1:$1,0),FALSE)</f>
        <v>20</v>
      </c>
      <c r="C149">
        <f>VLOOKUP($A149,[3]tranline_link01052018!$A:$AL,MATCH(C$1,[3]tranline_link01052018!$1:$1,0),FALSE)</f>
        <v>180</v>
      </c>
      <c r="D149">
        <f>VLOOKUP($A149,[3]tranline_link01052018!$A:$AL,MATCH(D$1,[3]tranline_link01052018!$1:$1,0),FALSE)</f>
        <v>16.363636363636299</v>
      </c>
      <c r="E149">
        <f>VLOOKUP($A149,[3]tranline_link01052018!$A:$AL,MATCH(E$1,[3]tranline_link01052018!$1:$1,0),FALSE)</f>
        <v>30</v>
      </c>
      <c r="F149">
        <f>VLOOKUP($A149,[3]tranline_link01052018!$A:$AL,MATCH(F$1,[3]tranline_link01052018!$1:$1,0),FALSE)</f>
        <v>0</v>
      </c>
      <c r="G149">
        <f t="shared" si="2"/>
        <v>1</v>
      </c>
    </row>
    <row r="150" spans="1:7" x14ac:dyDescent="0.25">
      <c r="A150" t="s">
        <v>1046</v>
      </c>
      <c r="B150">
        <f>VLOOKUP($A150,[3]tranline_link01052018!$A:$AL,MATCH(B$1,[3]tranline_link01052018!$1:$1,0),FALSE)</f>
        <v>24</v>
      </c>
      <c r="C150">
        <f>VLOOKUP($A150,[3]tranline_link01052018!$A:$AL,MATCH(C$1,[3]tranline_link01052018!$1:$1,0),FALSE)</f>
        <v>17.1428571428571</v>
      </c>
      <c r="D150">
        <f>VLOOKUP($A150,[3]tranline_link01052018!$A:$AL,MATCH(D$1,[3]tranline_link01052018!$1:$1,0),FALSE)</f>
        <v>15</v>
      </c>
      <c r="E150">
        <f>VLOOKUP($A150,[3]tranline_link01052018!$A:$AL,MATCH(E$1,[3]tranline_link01052018!$1:$1,0),FALSE)</f>
        <v>120</v>
      </c>
      <c r="F150">
        <f>VLOOKUP($A150,[3]tranline_link01052018!$A:$AL,MATCH(F$1,[3]tranline_link01052018!$1:$1,0),FALSE)</f>
        <v>0</v>
      </c>
      <c r="G150">
        <f t="shared" si="2"/>
        <v>1</v>
      </c>
    </row>
    <row r="151" spans="1:7" x14ac:dyDescent="0.25">
      <c r="A151" t="s">
        <v>1047</v>
      </c>
      <c r="B151">
        <f>VLOOKUP($A151,[3]tranline_link01052018!$A:$AL,MATCH(B$1,[3]tranline_link01052018!$1:$1,0),FALSE)</f>
        <v>60</v>
      </c>
      <c r="C151">
        <f>VLOOKUP($A151,[3]tranline_link01052018!$A:$AL,MATCH(C$1,[3]tranline_link01052018!$1:$1,0),FALSE)</f>
        <v>60</v>
      </c>
      <c r="D151">
        <f>VLOOKUP($A151,[3]tranline_link01052018!$A:$AL,MATCH(D$1,[3]tranline_link01052018!$1:$1,0),FALSE)</f>
        <v>60</v>
      </c>
      <c r="E151">
        <f>VLOOKUP($A151,[3]tranline_link01052018!$A:$AL,MATCH(E$1,[3]tranline_link01052018!$1:$1,0),FALSE)</f>
        <v>120</v>
      </c>
      <c r="F151">
        <f>VLOOKUP($A151,[3]tranline_link01052018!$A:$AL,MATCH(F$1,[3]tranline_link01052018!$1:$1,0),FALSE)</f>
        <v>0</v>
      </c>
      <c r="G151">
        <f t="shared" si="2"/>
        <v>1</v>
      </c>
    </row>
    <row r="152" spans="1:7" x14ac:dyDescent="0.25">
      <c r="A152" t="s">
        <v>1048</v>
      </c>
      <c r="B152">
        <f>VLOOKUP($A152,[3]tranline_link01052018!$A:$AL,MATCH(B$1,[3]tranline_link01052018!$1:$1,0),FALSE)</f>
        <v>80</v>
      </c>
      <c r="C152">
        <f>VLOOKUP($A152,[3]tranline_link01052018!$A:$AL,MATCH(C$1,[3]tranline_link01052018!$1:$1,0),FALSE)</f>
        <v>60</v>
      </c>
      <c r="D152">
        <f>VLOOKUP($A152,[3]tranline_link01052018!$A:$AL,MATCH(D$1,[3]tranline_link01052018!$1:$1,0),FALSE)</f>
        <v>60</v>
      </c>
      <c r="E152">
        <f>VLOOKUP($A152,[3]tranline_link01052018!$A:$AL,MATCH(E$1,[3]tranline_link01052018!$1:$1,0),FALSE)</f>
        <v>60</v>
      </c>
      <c r="F152">
        <f>VLOOKUP($A152,[3]tranline_link01052018!$A:$AL,MATCH(F$1,[3]tranline_link01052018!$1:$1,0),FALSE)</f>
        <v>180</v>
      </c>
      <c r="G152">
        <f t="shared" si="2"/>
        <v>1</v>
      </c>
    </row>
    <row r="153" spans="1:7" x14ac:dyDescent="0.25">
      <c r="A153" t="s">
        <v>1049</v>
      </c>
      <c r="B153">
        <f>VLOOKUP($A153,[3]tranline_link01052018!$A:$AL,MATCH(B$1,[3]tranline_link01052018!$1:$1,0),FALSE)</f>
        <v>15</v>
      </c>
      <c r="C153">
        <f>VLOOKUP($A153,[3]tranline_link01052018!$A:$AL,MATCH(C$1,[3]tranline_link01052018!$1:$1,0),FALSE)</f>
        <v>15</v>
      </c>
      <c r="D153">
        <f>VLOOKUP($A153,[3]tranline_link01052018!$A:$AL,MATCH(D$1,[3]tranline_link01052018!$1:$1,0),FALSE)</f>
        <v>15</v>
      </c>
      <c r="E153">
        <f>VLOOKUP($A153,[3]tranline_link01052018!$A:$AL,MATCH(E$1,[3]tranline_link01052018!$1:$1,0),FALSE)</f>
        <v>30</v>
      </c>
      <c r="F153">
        <f>VLOOKUP($A153,[3]tranline_link01052018!$A:$AL,MATCH(F$1,[3]tranline_link01052018!$1:$1,0),FALSE)</f>
        <v>45</v>
      </c>
      <c r="G153">
        <f t="shared" si="2"/>
        <v>1</v>
      </c>
    </row>
    <row r="154" spans="1:7" x14ac:dyDescent="0.25">
      <c r="A154" t="s">
        <v>1050</v>
      </c>
      <c r="B154">
        <f>VLOOKUP($A154,[3]tranline_link01052018!$A:$AL,MATCH(B$1,[3]tranline_link01052018!$1:$1,0),FALSE)</f>
        <v>17.1428571428571</v>
      </c>
      <c r="C154">
        <f>VLOOKUP($A154,[3]tranline_link01052018!$A:$AL,MATCH(C$1,[3]tranline_link01052018!$1:$1,0),FALSE)</f>
        <v>15</v>
      </c>
      <c r="D154">
        <f>VLOOKUP($A154,[3]tranline_link01052018!$A:$AL,MATCH(D$1,[3]tranline_link01052018!$1:$1,0),FALSE)</f>
        <v>15</v>
      </c>
      <c r="E154">
        <f>VLOOKUP($A154,[3]tranline_link01052018!$A:$AL,MATCH(E$1,[3]tranline_link01052018!$1:$1,0),FALSE)</f>
        <v>20</v>
      </c>
      <c r="F154">
        <f>VLOOKUP($A154,[3]tranline_link01052018!$A:$AL,MATCH(F$1,[3]tranline_link01052018!$1:$1,0),FALSE)</f>
        <v>45</v>
      </c>
      <c r="G154">
        <f t="shared" si="2"/>
        <v>1</v>
      </c>
    </row>
    <row r="155" spans="1:7" x14ac:dyDescent="0.25">
      <c r="A155" t="s">
        <v>1051</v>
      </c>
      <c r="B155">
        <f>VLOOKUP($A155,[3]tranline_link01052018!$A:$AL,MATCH(B$1,[3]tranline_link01052018!$1:$1,0),FALSE)</f>
        <v>240</v>
      </c>
      <c r="C155">
        <f>VLOOKUP($A155,[3]tranline_link01052018!$A:$AL,MATCH(C$1,[3]tranline_link01052018!$1:$1,0),FALSE)</f>
        <v>0</v>
      </c>
      <c r="D155">
        <f>VLOOKUP($A155,[3]tranline_link01052018!$A:$AL,MATCH(D$1,[3]tranline_link01052018!$1:$1,0),FALSE)</f>
        <v>0</v>
      </c>
      <c r="E155">
        <f>VLOOKUP($A155,[3]tranline_link01052018!$A:$AL,MATCH(E$1,[3]tranline_link01052018!$1:$1,0),FALSE)</f>
        <v>0</v>
      </c>
      <c r="F155">
        <f>VLOOKUP($A155,[3]tranline_link01052018!$A:$AL,MATCH(F$1,[3]tranline_link01052018!$1:$1,0),FALSE)</f>
        <v>0</v>
      </c>
      <c r="G155">
        <f t="shared" si="2"/>
        <v>1</v>
      </c>
    </row>
    <row r="156" spans="1:7" x14ac:dyDescent="0.25">
      <c r="A156" t="s">
        <v>1052</v>
      </c>
      <c r="B156">
        <f>VLOOKUP($A156,[3]tranline_link01052018!$A:$AL,MATCH(B$1,[3]tranline_link01052018!$1:$1,0),FALSE)</f>
        <v>0</v>
      </c>
      <c r="C156">
        <f>VLOOKUP($A156,[3]tranline_link01052018!$A:$AL,MATCH(C$1,[3]tranline_link01052018!$1:$1,0),FALSE)</f>
        <v>180</v>
      </c>
      <c r="D156">
        <f>VLOOKUP($A156,[3]tranline_link01052018!$A:$AL,MATCH(D$1,[3]tranline_link01052018!$1:$1,0),FALSE)</f>
        <v>0</v>
      </c>
      <c r="E156">
        <f>VLOOKUP($A156,[3]tranline_link01052018!$A:$AL,MATCH(E$1,[3]tranline_link01052018!$1:$1,0),FALSE)</f>
        <v>0</v>
      </c>
      <c r="F156">
        <f>VLOOKUP($A156,[3]tranline_link01052018!$A:$AL,MATCH(F$1,[3]tranline_link01052018!$1:$1,0),FALSE)</f>
        <v>0</v>
      </c>
      <c r="G156">
        <f t="shared" si="2"/>
        <v>1</v>
      </c>
    </row>
    <row r="157" spans="1:7" x14ac:dyDescent="0.25">
      <c r="A157" t="s">
        <v>1053</v>
      </c>
      <c r="B157">
        <f>VLOOKUP($A157,[3]tranline_link01052018!$A:$AL,MATCH(B$1,[3]tranline_link01052018!$1:$1,0),FALSE)</f>
        <v>240</v>
      </c>
      <c r="C157">
        <f>VLOOKUP($A157,[3]tranline_link01052018!$A:$AL,MATCH(C$1,[3]tranline_link01052018!$1:$1,0),FALSE)</f>
        <v>0</v>
      </c>
      <c r="D157">
        <f>VLOOKUP($A157,[3]tranline_link01052018!$A:$AL,MATCH(D$1,[3]tranline_link01052018!$1:$1,0),FALSE)</f>
        <v>0</v>
      </c>
      <c r="E157">
        <f>VLOOKUP($A157,[3]tranline_link01052018!$A:$AL,MATCH(E$1,[3]tranline_link01052018!$1:$1,0),FALSE)</f>
        <v>0</v>
      </c>
      <c r="F157">
        <f>VLOOKUP($A157,[3]tranline_link01052018!$A:$AL,MATCH(F$1,[3]tranline_link01052018!$1:$1,0),FALSE)</f>
        <v>0</v>
      </c>
      <c r="G157">
        <f t="shared" si="2"/>
        <v>1</v>
      </c>
    </row>
    <row r="158" spans="1:7" x14ac:dyDescent="0.25">
      <c r="A158" t="s">
        <v>1054</v>
      </c>
      <c r="B158">
        <f>VLOOKUP($A158,[3]tranline_link01052018!$A:$AL,MATCH(B$1,[3]tranline_link01052018!$1:$1,0),FALSE)</f>
        <v>0</v>
      </c>
      <c r="C158">
        <f>VLOOKUP($A158,[3]tranline_link01052018!$A:$AL,MATCH(C$1,[3]tranline_link01052018!$1:$1,0),FALSE)</f>
        <v>360</v>
      </c>
      <c r="D158">
        <f>VLOOKUP($A158,[3]tranline_link01052018!$A:$AL,MATCH(D$1,[3]tranline_link01052018!$1:$1,0),FALSE)</f>
        <v>0</v>
      </c>
      <c r="E158">
        <f>VLOOKUP($A158,[3]tranline_link01052018!$A:$AL,MATCH(E$1,[3]tranline_link01052018!$1:$1,0),FALSE)</f>
        <v>0</v>
      </c>
      <c r="F158">
        <f>VLOOKUP($A158,[3]tranline_link01052018!$A:$AL,MATCH(F$1,[3]tranline_link01052018!$1:$1,0),FALSE)</f>
        <v>0</v>
      </c>
      <c r="G158">
        <f t="shared" si="2"/>
        <v>1</v>
      </c>
    </row>
    <row r="159" spans="1:7" x14ac:dyDescent="0.25">
      <c r="A159" t="s">
        <v>1055</v>
      </c>
      <c r="B159">
        <f>VLOOKUP($A159,[3]tranline_link01052018!$A:$AL,MATCH(B$1,[3]tranline_link01052018!$1:$1,0),FALSE)</f>
        <v>240</v>
      </c>
      <c r="C159">
        <f>VLOOKUP($A159,[3]tranline_link01052018!$A:$AL,MATCH(C$1,[3]tranline_link01052018!$1:$1,0),FALSE)</f>
        <v>0</v>
      </c>
      <c r="D159">
        <f>VLOOKUP($A159,[3]tranline_link01052018!$A:$AL,MATCH(D$1,[3]tranline_link01052018!$1:$1,0),FALSE)</f>
        <v>0</v>
      </c>
      <c r="E159">
        <f>VLOOKUP($A159,[3]tranline_link01052018!$A:$AL,MATCH(E$1,[3]tranline_link01052018!$1:$1,0),FALSE)</f>
        <v>0</v>
      </c>
      <c r="F159">
        <f>VLOOKUP($A159,[3]tranline_link01052018!$A:$AL,MATCH(F$1,[3]tranline_link01052018!$1:$1,0),FALSE)</f>
        <v>0</v>
      </c>
      <c r="G159">
        <f t="shared" si="2"/>
        <v>1</v>
      </c>
    </row>
    <row r="160" spans="1:7" x14ac:dyDescent="0.25">
      <c r="A160" t="s">
        <v>1056</v>
      </c>
      <c r="B160">
        <f>VLOOKUP($A160,[3]tranline_link01052018!$A:$AL,MATCH(B$1,[3]tranline_link01052018!$1:$1,0),FALSE)</f>
        <v>0</v>
      </c>
      <c r="C160">
        <f>VLOOKUP($A160,[3]tranline_link01052018!$A:$AL,MATCH(C$1,[3]tranline_link01052018!$1:$1,0),FALSE)</f>
        <v>360</v>
      </c>
      <c r="D160">
        <f>VLOOKUP($A160,[3]tranline_link01052018!$A:$AL,MATCH(D$1,[3]tranline_link01052018!$1:$1,0),FALSE)</f>
        <v>0</v>
      </c>
      <c r="E160">
        <f>VLOOKUP($A160,[3]tranline_link01052018!$A:$AL,MATCH(E$1,[3]tranline_link01052018!$1:$1,0),FALSE)</f>
        <v>0</v>
      </c>
      <c r="F160">
        <f>VLOOKUP($A160,[3]tranline_link01052018!$A:$AL,MATCH(F$1,[3]tranline_link01052018!$1:$1,0),FALSE)</f>
        <v>0</v>
      </c>
      <c r="G160">
        <f t="shared" si="2"/>
        <v>1</v>
      </c>
    </row>
    <row r="161" spans="1:7" x14ac:dyDescent="0.25">
      <c r="A161" t="s">
        <v>1057</v>
      </c>
      <c r="B161">
        <f>VLOOKUP($A161,[3]tranline_link01052018!$A:$AL,MATCH(B$1,[3]tranline_link01052018!$1:$1,0),FALSE)</f>
        <v>240</v>
      </c>
      <c r="C161">
        <f>VLOOKUP($A161,[3]tranline_link01052018!$A:$AL,MATCH(C$1,[3]tranline_link01052018!$1:$1,0),FALSE)</f>
        <v>0</v>
      </c>
      <c r="D161">
        <f>VLOOKUP($A161,[3]tranline_link01052018!$A:$AL,MATCH(D$1,[3]tranline_link01052018!$1:$1,0),FALSE)</f>
        <v>0</v>
      </c>
      <c r="E161">
        <f>VLOOKUP($A161,[3]tranline_link01052018!$A:$AL,MATCH(E$1,[3]tranline_link01052018!$1:$1,0),FALSE)</f>
        <v>0</v>
      </c>
      <c r="F161">
        <f>VLOOKUP($A161,[3]tranline_link01052018!$A:$AL,MATCH(F$1,[3]tranline_link01052018!$1:$1,0),FALSE)</f>
        <v>0</v>
      </c>
      <c r="G161">
        <f t="shared" si="2"/>
        <v>1</v>
      </c>
    </row>
    <row r="162" spans="1:7" x14ac:dyDescent="0.25">
      <c r="A162" t="s">
        <v>1058</v>
      </c>
      <c r="B162">
        <f>VLOOKUP($A162,[3]tranline_link01052018!$A:$AL,MATCH(B$1,[3]tranline_link01052018!$1:$1,0),FALSE)</f>
        <v>0</v>
      </c>
      <c r="C162">
        <f>VLOOKUP($A162,[3]tranline_link01052018!$A:$AL,MATCH(C$1,[3]tranline_link01052018!$1:$1,0),FALSE)</f>
        <v>360</v>
      </c>
      <c r="D162">
        <f>VLOOKUP($A162,[3]tranline_link01052018!$A:$AL,MATCH(D$1,[3]tranline_link01052018!$1:$1,0),FALSE)</f>
        <v>180</v>
      </c>
      <c r="E162">
        <f>VLOOKUP($A162,[3]tranline_link01052018!$A:$AL,MATCH(E$1,[3]tranline_link01052018!$1:$1,0),FALSE)</f>
        <v>0</v>
      </c>
      <c r="F162">
        <f>VLOOKUP($A162,[3]tranline_link01052018!$A:$AL,MATCH(F$1,[3]tranline_link01052018!$1:$1,0),FALSE)</f>
        <v>0</v>
      </c>
      <c r="G162">
        <f t="shared" si="2"/>
        <v>1</v>
      </c>
    </row>
    <row r="163" spans="1:7" x14ac:dyDescent="0.25">
      <c r="A163" t="s">
        <v>1059</v>
      </c>
      <c r="B163">
        <f>VLOOKUP($A163,[3]tranline_link01052018!$A:$AL,MATCH(B$1,[3]tranline_link01052018!$1:$1,0),FALSE)</f>
        <v>240</v>
      </c>
      <c r="C163">
        <f>VLOOKUP($A163,[3]tranline_link01052018!$A:$AL,MATCH(C$1,[3]tranline_link01052018!$1:$1,0),FALSE)</f>
        <v>0</v>
      </c>
      <c r="D163">
        <f>VLOOKUP($A163,[3]tranline_link01052018!$A:$AL,MATCH(D$1,[3]tranline_link01052018!$1:$1,0),FALSE)</f>
        <v>0</v>
      </c>
      <c r="E163">
        <f>VLOOKUP($A163,[3]tranline_link01052018!$A:$AL,MATCH(E$1,[3]tranline_link01052018!$1:$1,0),FALSE)</f>
        <v>0</v>
      </c>
      <c r="F163">
        <f>VLOOKUP($A163,[3]tranline_link01052018!$A:$AL,MATCH(F$1,[3]tranline_link01052018!$1:$1,0),FALSE)</f>
        <v>0</v>
      </c>
      <c r="G163">
        <f t="shared" si="2"/>
        <v>1</v>
      </c>
    </row>
    <row r="164" spans="1:7" x14ac:dyDescent="0.25">
      <c r="A164" t="s">
        <v>1060</v>
      </c>
      <c r="B164">
        <f>VLOOKUP($A164,[3]tranline_link01052018!$A:$AL,MATCH(B$1,[3]tranline_link01052018!$1:$1,0),FALSE)</f>
        <v>0</v>
      </c>
      <c r="C164">
        <f>VLOOKUP($A164,[3]tranline_link01052018!$A:$AL,MATCH(C$1,[3]tranline_link01052018!$1:$1,0),FALSE)</f>
        <v>0</v>
      </c>
      <c r="D164">
        <f>VLOOKUP($A164,[3]tranline_link01052018!$A:$AL,MATCH(D$1,[3]tranline_link01052018!$1:$1,0),FALSE)</f>
        <v>180</v>
      </c>
      <c r="E164">
        <f>VLOOKUP($A164,[3]tranline_link01052018!$A:$AL,MATCH(E$1,[3]tranline_link01052018!$1:$1,0),FALSE)</f>
        <v>0</v>
      </c>
      <c r="F164">
        <f>VLOOKUP($A164,[3]tranline_link01052018!$A:$AL,MATCH(F$1,[3]tranline_link01052018!$1:$1,0),FALSE)</f>
        <v>0</v>
      </c>
      <c r="G164">
        <f t="shared" si="2"/>
        <v>1</v>
      </c>
    </row>
    <row r="165" spans="1:7" x14ac:dyDescent="0.25">
      <c r="A165" t="s">
        <v>1061</v>
      </c>
      <c r="B165">
        <f>VLOOKUP($A165,[3]tranline_link01052018!$A:$AL,MATCH(B$1,[3]tranline_link01052018!$1:$1,0),FALSE)</f>
        <v>240</v>
      </c>
      <c r="C165">
        <f>VLOOKUP($A165,[3]tranline_link01052018!$A:$AL,MATCH(C$1,[3]tranline_link01052018!$1:$1,0),FALSE)</f>
        <v>0</v>
      </c>
      <c r="D165">
        <f>VLOOKUP($A165,[3]tranline_link01052018!$A:$AL,MATCH(D$1,[3]tranline_link01052018!$1:$1,0),FALSE)</f>
        <v>0</v>
      </c>
      <c r="E165">
        <f>VLOOKUP($A165,[3]tranline_link01052018!$A:$AL,MATCH(E$1,[3]tranline_link01052018!$1:$1,0),FALSE)</f>
        <v>0</v>
      </c>
      <c r="F165">
        <f>VLOOKUP($A165,[3]tranline_link01052018!$A:$AL,MATCH(F$1,[3]tranline_link01052018!$1:$1,0),FALSE)</f>
        <v>0</v>
      </c>
      <c r="G165">
        <f t="shared" si="2"/>
        <v>1</v>
      </c>
    </row>
    <row r="166" spans="1:7" x14ac:dyDescent="0.25">
      <c r="A166" t="s">
        <v>1062</v>
      </c>
      <c r="B166">
        <f>VLOOKUP($A166,[3]tranline_link01052018!$A:$AL,MATCH(B$1,[3]tranline_link01052018!$1:$1,0),FALSE)</f>
        <v>0</v>
      </c>
      <c r="C166">
        <f>VLOOKUP($A166,[3]tranline_link01052018!$A:$AL,MATCH(C$1,[3]tranline_link01052018!$1:$1,0),FALSE)</f>
        <v>0</v>
      </c>
      <c r="D166">
        <f>VLOOKUP($A166,[3]tranline_link01052018!$A:$AL,MATCH(D$1,[3]tranline_link01052018!$1:$1,0),FALSE)</f>
        <v>180</v>
      </c>
      <c r="E166">
        <f>VLOOKUP($A166,[3]tranline_link01052018!$A:$AL,MATCH(E$1,[3]tranline_link01052018!$1:$1,0),FALSE)</f>
        <v>0</v>
      </c>
      <c r="F166">
        <f>VLOOKUP($A166,[3]tranline_link01052018!$A:$AL,MATCH(F$1,[3]tranline_link01052018!$1:$1,0),FALSE)</f>
        <v>0</v>
      </c>
      <c r="G166">
        <f t="shared" si="2"/>
        <v>1</v>
      </c>
    </row>
    <row r="167" spans="1:7" x14ac:dyDescent="0.25">
      <c r="A167" t="s">
        <v>1063</v>
      </c>
      <c r="B167">
        <f>VLOOKUP($A167,[3]tranline_link01052018!$A:$AL,MATCH(B$1,[3]tranline_link01052018!$1:$1,0),FALSE)</f>
        <v>240</v>
      </c>
      <c r="C167">
        <f>VLOOKUP($A167,[3]tranline_link01052018!$A:$AL,MATCH(C$1,[3]tranline_link01052018!$1:$1,0),FALSE)</f>
        <v>0</v>
      </c>
      <c r="D167">
        <f>VLOOKUP($A167,[3]tranline_link01052018!$A:$AL,MATCH(D$1,[3]tranline_link01052018!$1:$1,0),FALSE)</f>
        <v>0</v>
      </c>
      <c r="E167">
        <f>VLOOKUP($A167,[3]tranline_link01052018!$A:$AL,MATCH(E$1,[3]tranline_link01052018!$1:$1,0),FALSE)</f>
        <v>0</v>
      </c>
      <c r="F167">
        <f>VLOOKUP($A167,[3]tranline_link01052018!$A:$AL,MATCH(F$1,[3]tranline_link01052018!$1:$1,0),FALSE)</f>
        <v>0</v>
      </c>
      <c r="G167">
        <f t="shared" si="2"/>
        <v>1</v>
      </c>
    </row>
    <row r="168" spans="1:7" x14ac:dyDescent="0.25">
      <c r="A168" t="s">
        <v>1064</v>
      </c>
      <c r="B168">
        <f>VLOOKUP($A168,[3]tranline_link01052018!$A:$AL,MATCH(B$1,[3]tranline_link01052018!$1:$1,0),FALSE)</f>
        <v>0</v>
      </c>
      <c r="C168">
        <f>VLOOKUP($A168,[3]tranline_link01052018!$A:$AL,MATCH(C$1,[3]tranline_link01052018!$1:$1,0),FALSE)</f>
        <v>0</v>
      </c>
      <c r="D168">
        <f>VLOOKUP($A168,[3]tranline_link01052018!$A:$AL,MATCH(D$1,[3]tranline_link01052018!$1:$1,0),FALSE)</f>
        <v>180</v>
      </c>
      <c r="E168">
        <f>VLOOKUP($A168,[3]tranline_link01052018!$A:$AL,MATCH(E$1,[3]tranline_link01052018!$1:$1,0),FALSE)</f>
        <v>0</v>
      </c>
      <c r="F168">
        <f>VLOOKUP($A168,[3]tranline_link01052018!$A:$AL,MATCH(F$1,[3]tranline_link01052018!$1:$1,0),FALSE)</f>
        <v>0</v>
      </c>
      <c r="G168">
        <f t="shared" si="2"/>
        <v>1</v>
      </c>
    </row>
    <row r="169" spans="1:7" x14ac:dyDescent="0.25">
      <c r="A169" t="s">
        <v>1065</v>
      </c>
      <c r="B169">
        <f>VLOOKUP($A169,[3]tranline_link01052018!$A:$AL,MATCH(B$1,[3]tranline_link01052018!$1:$1,0),FALSE)</f>
        <v>26.6666666666666</v>
      </c>
      <c r="C169">
        <f>VLOOKUP($A169,[3]tranline_link01052018!$A:$AL,MATCH(C$1,[3]tranline_link01052018!$1:$1,0),FALSE)</f>
        <v>30</v>
      </c>
      <c r="D169">
        <f>VLOOKUP($A169,[3]tranline_link01052018!$A:$AL,MATCH(D$1,[3]tranline_link01052018!$1:$1,0),FALSE)</f>
        <v>30</v>
      </c>
      <c r="E169">
        <f>VLOOKUP($A169,[3]tranline_link01052018!$A:$AL,MATCH(E$1,[3]tranline_link01052018!$1:$1,0),FALSE)</f>
        <v>30</v>
      </c>
      <c r="F169">
        <f>VLOOKUP($A169,[3]tranline_link01052018!$A:$AL,MATCH(F$1,[3]tranline_link01052018!$1:$1,0),FALSE)</f>
        <v>45</v>
      </c>
      <c r="G169">
        <f t="shared" si="2"/>
        <v>1</v>
      </c>
    </row>
    <row r="170" spans="1:7" x14ac:dyDescent="0.25">
      <c r="A170" t="s">
        <v>1066</v>
      </c>
      <c r="B170">
        <f>VLOOKUP($A170,[3]tranline_link01052018!$A:$AL,MATCH(B$1,[3]tranline_link01052018!$1:$1,0),FALSE)</f>
        <v>30</v>
      </c>
      <c r="C170">
        <f>VLOOKUP($A170,[3]tranline_link01052018!$A:$AL,MATCH(C$1,[3]tranline_link01052018!$1:$1,0),FALSE)</f>
        <v>30</v>
      </c>
      <c r="D170">
        <f>VLOOKUP($A170,[3]tranline_link01052018!$A:$AL,MATCH(D$1,[3]tranline_link01052018!$1:$1,0),FALSE)</f>
        <v>30</v>
      </c>
      <c r="E170">
        <f>VLOOKUP($A170,[3]tranline_link01052018!$A:$AL,MATCH(E$1,[3]tranline_link01052018!$1:$1,0),FALSE)</f>
        <v>40</v>
      </c>
      <c r="F170">
        <f>VLOOKUP($A170,[3]tranline_link01052018!$A:$AL,MATCH(F$1,[3]tranline_link01052018!$1:$1,0),FALSE)</f>
        <v>36</v>
      </c>
      <c r="G170">
        <f t="shared" si="2"/>
        <v>1</v>
      </c>
    </row>
    <row r="171" spans="1:7" x14ac:dyDescent="0.25">
      <c r="A171" t="s">
        <v>1067</v>
      </c>
      <c r="B171">
        <f>VLOOKUP($A171,[3]tranline_link01052018!$A:$AL,MATCH(B$1,[3]tranline_link01052018!$1:$1,0),FALSE)</f>
        <v>0</v>
      </c>
      <c r="C171">
        <f>VLOOKUP($A171,[3]tranline_link01052018!$A:$AL,MATCH(C$1,[3]tranline_link01052018!$1:$1,0),FALSE)</f>
        <v>360</v>
      </c>
      <c r="D171">
        <f>VLOOKUP($A171,[3]tranline_link01052018!$A:$AL,MATCH(D$1,[3]tranline_link01052018!$1:$1,0),FALSE)</f>
        <v>0</v>
      </c>
      <c r="E171">
        <f>VLOOKUP($A171,[3]tranline_link01052018!$A:$AL,MATCH(E$1,[3]tranline_link01052018!$1:$1,0),FALSE)</f>
        <v>0</v>
      </c>
      <c r="F171">
        <f>VLOOKUP($A171,[3]tranline_link01052018!$A:$AL,MATCH(F$1,[3]tranline_link01052018!$1:$1,0),FALSE)</f>
        <v>0</v>
      </c>
      <c r="G171">
        <f t="shared" si="2"/>
        <v>1</v>
      </c>
    </row>
    <row r="172" spans="1:7" x14ac:dyDescent="0.25">
      <c r="A172" t="s">
        <v>1068</v>
      </c>
      <c r="B172">
        <f>VLOOKUP($A172,[3]tranline_link01052018!$A:$AL,MATCH(B$1,[3]tranline_link01052018!$1:$1,0),FALSE)</f>
        <v>0</v>
      </c>
      <c r="C172">
        <f>VLOOKUP($A172,[3]tranline_link01052018!$A:$AL,MATCH(C$1,[3]tranline_link01052018!$1:$1,0),FALSE)</f>
        <v>360</v>
      </c>
      <c r="D172">
        <f>VLOOKUP($A172,[3]tranline_link01052018!$A:$AL,MATCH(D$1,[3]tranline_link01052018!$1:$1,0),FALSE)</f>
        <v>0</v>
      </c>
      <c r="E172">
        <f>VLOOKUP($A172,[3]tranline_link01052018!$A:$AL,MATCH(E$1,[3]tranline_link01052018!$1:$1,0),FALSE)</f>
        <v>0</v>
      </c>
      <c r="F172">
        <f>VLOOKUP($A172,[3]tranline_link01052018!$A:$AL,MATCH(F$1,[3]tranline_link01052018!$1:$1,0),FALSE)</f>
        <v>0</v>
      </c>
      <c r="G172">
        <f t="shared" si="2"/>
        <v>1</v>
      </c>
    </row>
    <row r="173" spans="1:7" x14ac:dyDescent="0.25">
      <c r="A173" t="s">
        <v>1069</v>
      </c>
      <c r="B173">
        <f>VLOOKUP($A173,[3]tranline_link01052018!$A:$AL,MATCH(B$1,[3]tranline_link01052018!$1:$1,0),FALSE)</f>
        <v>0</v>
      </c>
      <c r="C173">
        <f>VLOOKUP($A173,[3]tranline_link01052018!$A:$AL,MATCH(C$1,[3]tranline_link01052018!$1:$1,0),FALSE)</f>
        <v>360</v>
      </c>
      <c r="D173">
        <f>VLOOKUP($A173,[3]tranline_link01052018!$A:$AL,MATCH(D$1,[3]tranline_link01052018!$1:$1,0),FALSE)</f>
        <v>0</v>
      </c>
      <c r="E173">
        <f>VLOOKUP($A173,[3]tranline_link01052018!$A:$AL,MATCH(E$1,[3]tranline_link01052018!$1:$1,0),FALSE)</f>
        <v>0</v>
      </c>
      <c r="F173">
        <f>VLOOKUP($A173,[3]tranline_link01052018!$A:$AL,MATCH(F$1,[3]tranline_link01052018!$1:$1,0),FALSE)</f>
        <v>0</v>
      </c>
      <c r="G173">
        <f t="shared" si="2"/>
        <v>1</v>
      </c>
    </row>
    <row r="174" spans="1:7" x14ac:dyDescent="0.25">
      <c r="A174" t="s">
        <v>1070</v>
      </c>
      <c r="B174">
        <f>VLOOKUP($A174,[3]tranline_link01052018!$A:$AL,MATCH(B$1,[3]tranline_link01052018!$1:$1,0),FALSE)</f>
        <v>120</v>
      </c>
      <c r="C174">
        <f>VLOOKUP($A174,[3]tranline_link01052018!$A:$AL,MATCH(C$1,[3]tranline_link01052018!$1:$1,0),FALSE)</f>
        <v>60</v>
      </c>
      <c r="D174">
        <f>VLOOKUP($A174,[3]tranline_link01052018!$A:$AL,MATCH(D$1,[3]tranline_link01052018!$1:$1,0),FALSE)</f>
        <v>60</v>
      </c>
      <c r="E174">
        <f>VLOOKUP($A174,[3]tranline_link01052018!$A:$AL,MATCH(E$1,[3]tranline_link01052018!$1:$1,0),FALSE)</f>
        <v>60</v>
      </c>
      <c r="F174">
        <f>VLOOKUP($A174,[3]tranline_link01052018!$A:$AL,MATCH(F$1,[3]tranline_link01052018!$1:$1,0),FALSE)</f>
        <v>180</v>
      </c>
      <c r="G174">
        <f t="shared" si="2"/>
        <v>1</v>
      </c>
    </row>
    <row r="175" spans="1:7" x14ac:dyDescent="0.25">
      <c r="A175" t="s">
        <v>1071</v>
      </c>
      <c r="B175">
        <f>VLOOKUP($A175,[3]tranline_link01052018!$A:$AL,MATCH(B$1,[3]tranline_link01052018!$1:$1,0),FALSE)</f>
        <v>120</v>
      </c>
      <c r="C175">
        <f>VLOOKUP($A175,[3]tranline_link01052018!$A:$AL,MATCH(C$1,[3]tranline_link01052018!$1:$1,0),FALSE)</f>
        <v>60</v>
      </c>
      <c r="D175">
        <f>VLOOKUP($A175,[3]tranline_link01052018!$A:$AL,MATCH(D$1,[3]tranline_link01052018!$1:$1,0),FALSE)</f>
        <v>60</v>
      </c>
      <c r="E175">
        <f>VLOOKUP($A175,[3]tranline_link01052018!$A:$AL,MATCH(E$1,[3]tranline_link01052018!$1:$1,0),FALSE)</f>
        <v>60</v>
      </c>
      <c r="F175">
        <f>VLOOKUP($A175,[3]tranline_link01052018!$A:$AL,MATCH(F$1,[3]tranline_link01052018!$1:$1,0),FALSE)</f>
        <v>180</v>
      </c>
      <c r="G175">
        <f t="shared" si="2"/>
        <v>1</v>
      </c>
    </row>
    <row r="176" spans="1:7" x14ac:dyDescent="0.25">
      <c r="A176" t="s">
        <v>1072</v>
      </c>
      <c r="B176">
        <f>VLOOKUP($A176,[3]tranline_link01052018!$A:$AL,MATCH(B$1,[3]tranline_link01052018!$1:$1,0),FALSE)</f>
        <v>30</v>
      </c>
      <c r="C176">
        <f>VLOOKUP($A176,[3]tranline_link01052018!$A:$AL,MATCH(C$1,[3]tranline_link01052018!$1:$1,0),FALSE)</f>
        <v>30</v>
      </c>
      <c r="D176">
        <f>VLOOKUP($A176,[3]tranline_link01052018!$A:$AL,MATCH(D$1,[3]tranline_link01052018!$1:$1,0),FALSE)</f>
        <v>25.714285714285701</v>
      </c>
      <c r="E176">
        <f>VLOOKUP($A176,[3]tranline_link01052018!$A:$AL,MATCH(E$1,[3]tranline_link01052018!$1:$1,0),FALSE)</f>
        <v>60</v>
      </c>
      <c r="F176">
        <f>VLOOKUP($A176,[3]tranline_link01052018!$A:$AL,MATCH(F$1,[3]tranline_link01052018!$1:$1,0),FALSE)</f>
        <v>90</v>
      </c>
      <c r="G176">
        <f t="shared" si="2"/>
        <v>1</v>
      </c>
    </row>
    <row r="177" spans="1:7" x14ac:dyDescent="0.25">
      <c r="A177" t="s">
        <v>1073</v>
      </c>
      <c r="B177">
        <f>VLOOKUP($A177,[3]tranline_link01052018!$A:$AL,MATCH(B$1,[3]tranline_link01052018!$1:$1,0),FALSE)</f>
        <v>34.285714285714199</v>
      </c>
      <c r="C177">
        <f>VLOOKUP($A177,[3]tranline_link01052018!$A:$AL,MATCH(C$1,[3]tranline_link01052018!$1:$1,0),FALSE)</f>
        <v>32.727272727272698</v>
      </c>
      <c r="D177">
        <f>VLOOKUP($A177,[3]tranline_link01052018!$A:$AL,MATCH(D$1,[3]tranline_link01052018!$1:$1,0),FALSE)</f>
        <v>16.363636363636299</v>
      </c>
      <c r="E177">
        <f>VLOOKUP($A177,[3]tranline_link01052018!$A:$AL,MATCH(E$1,[3]tranline_link01052018!$1:$1,0),FALSE)</f>
        <v>40</v>
      </c>
      <c r="F177">
        <f>VLOOKUP($A177,[3]tranline_link01052018!$A:$AL,MATCH(F$1,[3]tranline_link01052018!$1:$1,0),FALSE)</f>
        <v>60</v>
      </c>
      <c r="G177">
        <f t="shared" si="2"/>
        <v>1</v>
      </c>
    </row>
    <row r="178" spans="1:7" x14ac:dyDescent="0.25">
      <c r="A178" t="s">
        <v>1074</v>
      </c>
      <c r="B178">
        <f>VLOOKUP($A178,[3]tranline_link01052018!$A:$AL,MATCH(B$1,[3]tranline_link01052018!$1:$1,0),FALSE)</f>
        <v>240</v>
      </c>
      <c r="C178">
        <f>VLOOKUP($A178,[3]tranline_link01052018!$A:$AL,MATCH(C$1,[3]tranline_link01052018!$1:$1,0),FALSE)</f>
        <v>0</v>
      </c>
      <c r="D178">
        <f>VLOOKUP($A178,[3]tranline_link01052018!$A:$AL,MATCH(D$1,[3]tranline_link01052018!$1:$1,0),FALSE)</f>
        <v>0</v>
      </c>
      <c r="E178">
        <f>VLOOKUP($A178,[3]tranline_link01052018!$A:$AL,MATCH(E$1,[3]tranline_link01052018!$1:$1,0),FALSE)</f>
        <v>0</v>
      </c>
      <c r="F178">
        <f>VLOOKUP($A178,[3]tranline_link01052018!$A:$AL,MATCH(F$1,[3]tranline_link01052018!$1:$1,0),FALSE)</f>
        <v>0</v>
      </c>
      <c r="G178">
        <f t="shared" si="2"/>
        <v>1</v>
      </c>
    </row>
    <row r="179" spans="1:7" x14ac:dyDescent="0.25">
      <c r="A179" t="s">
        <v>1075</v>
      </c>
      <c r="B179">
        <f>VLOOKUP($A179,[3]tranline_link01052018!$A:$AL,MATCH(B$1,[3]tranline_link01052018!$1:$1,0),FALSE)</f>
        <v>0</v>
      </c>
      <c r="C179">
        <f>VLOOKUP($A179,[3]tranline_link01052018!$A:$AL,MATCH(C$1,[3]tranline_link01052018!$1:$1,0),FALSE)</f>
        <v>0</v>
      </c>
      <c r="D179">
        <f>VLOOKUP($A179,[3]tranline_link01052018!$A:$AL,MATCH(D$1,[3]tranline_link01052018!$1:$1,0),FALSE)</f>
        <v>180</v>
      </c>
      <c r="E179">
        <f>VLOOKUP($A179,[3]tranline_link01052018!$A:$AL,MATCH(E$1,[3]tranline_link01052018!$1:$1,0),FALSE)</f>
        <v>0</v>
      </c>
      <c r="F179">
        <f>VLOOKUP($A179,[3]tranline_link01052018!$A:$AL,MATCH(F$1,[3]tranline_link01052018!$1:$1,0),FALSE)</f>
        <v>0</v>
      </c>
      <c r="G179">
        <f t="shared" si="2"/>
        <v>1</v>
      </c>
    </row>
    <row r="180" spans="1:7" x14ac:dyDescent="0.25">
      <c r="A180" t="s">
        <v>1076</v>
      </c>
      <c r="B180">
        <f>VLOOKUP($A180,[3]tranline_link01052018!$A:$AL,MATCH(B$1,[3]tranline_link01052018!$1:$1,0),FALSE)</f>
        <v>240</v>
      </c>
      <c r="C180">
        <f>VLOOKUP($A180,[3]tranline_link01052018!$A:$AL,MATCH(C$1,[3]tranline_link01052018!$1:$1,0),FALSE)</f>
        <v>0</v>
      </c>
      <c r="D180">
        <f>VLOOKUP($A180,[3]tranline_link01052018!$A:$AL,MATCH(D$1,[3]tranline_link01052018!$1:$1,0),FALSE)</f>
        <v>0</v>
      </c>
      <c r="E180">
        <f>VLOOKUP($A180,[3]tranline_link01052018!$A:$AL,MATCH(E$1,[3]tranline_link01052018!$1:$1,0),FALSE)</f>
        <v>0</v>
      </c>
      <c r="F180">
        <f>VLOOKUP($A180,[3]tranline_link01052018!$A:$AL,MATCH(F$1,[3]tranline_link01052018!$1:$1,0),FALSE)</f>
        <v>0</v>
      </c>
      <c r="G180">
        <f t="shared" si="2"/>
        <v>1</v>
      </c>
    </row>
    <row r="181" spans="1:7" x14ac:dyDescent="0.25">
      <c r="A181" t="s">
        <v>1077</v>
      </c>
      <c r="B181">
        <f>VLOOKUP($A181,[3]tranline_link01052018!$A:$AL,MATCH(B$1,[3]tranline_link01052018!$1:$1,0),FALSE)</f>
        <v>240</v>
      </c>
      <c r="C181">
        <f>VLOOKUP($A181,[3]tranline_link01052018!$A:$AL,MATCH(C$1,[3]tranline_link01052018!$1:$1,0),FALSE)</f>
        <v>0</v>
      </c>
      <c r="D181">
        <f>VLOOKUP($A181,[3]tranline_link01052018!$A:$AL,MATCH(D$1,[3]tranline_link01052018!$1:$1,0),FALSE)</f>
        <v>0</v>
      </c>
      <c r="E181">
        <f>VLOOKUP($A181,[3]tranline_link01052018!$A:$AL,MATCH(E$1,[3]tranline_link01052018!$1:$1,0),FALSE)</f>
        <v>0</v>
      </c>
      <c r="F181">
        <f>VLOOKUP($A181,[3]tranline_link01052018!$A:$AL,MATCH(F$1,[3]tranline_link01052018!$1:$1,0),FALSE)</f>
        <v>0</v>
      </c>
      <c r="G181">
        <f t="shared" si="2"/>
        <v>1</v>
      </c>
    </row>
    <row r="182" spans="1:7" x14ac:dyDescent="0.25">
      <c r="A182" t="s">
        <v>1078</v>
      </c>
      <c r="B182">
        <f>VLOOKUP($A182,[3]tranline_link01052018!$A:$AL,MATCH(B$1,[3]tranline_link01052018!$1:$1,0),FALSE)</f>
        <v>0</v>
      </c>
      <c r="C182">
        <f>VLOOKUP($A182,[3]tranline_link01052018!$A:$AL,MATCH(C$1,[3]tranline_link01052018!$1:$1,0),FALSE)</f>
        <v>0</v>
      </c>
      <c r="D182">
        <f>VLOOKUP($A182,[3]tranline_link01052018!$A:$AL,MATCH(D$1,[3]tranline_link01052018!$1:$1,0),FALSE)</f>
        <v>180</v>
      </c>
      <c r="E182">
        <f>VLOOKUP($A182,[3]tranline_link01052018!$A:$AL,MATCH(E$1,[3]tranline_link01052018!$1:$1,0),FALSE)</f>
        <v>0</v>
      </c>
      <c r="F182">
        <f>VLOOKUP($A182,[3]tranline_link01052018!$A:$AL,MATCH(F$1,[3]tranline_link01052018!$1:$1,0),FALSE)</f>
        <v>0</v>
      </c>
      <c r="G182">
        <f t="shared" si="2"/>
        <v>1</v>
      </c>
    </row>
    <row r="183" spans="1:7" x14ac:dyDescent="0.25">
      <c r="A183" t="s">
        <v>1079</v>
      </c>
      <c r="B183">
        <f>VLOOKUP($A183,[3]tranline_link01052018!$A:$AL,MATCH(B$1,[3]tranline_link01052018!$1:$1,0),FALSE)</f>
        <v>80</v>
      </c>
      <c r="C183">
        <f>VLOOKUP($A183,[3]tranline_link01052018!$A:$AL,MATCH(C$1,[3]tranline_link01052018!$1:$1,0),FALSE)</f>
        <v>60</v>
      </c>
      <c r="D183">
        <f>VLOOKUP($A183,[3]tranline_link01052018!$A:$AL,MATCH(D$1,[3]tranline_link01052018!$1:$1,0),FALSE)</f>
        <v>60</v>
      </c>
      <c r="E183">
        <f>VLOOKUP($A183,[3]tranline_link01052018!$A:$AL,MATCH(E$1,[3]tranline_link01052018!$1:$1,0),FALSE)</f>
        <v>60</v>
      </c>
      <c r="F183">
        <f>VLOOKUP($A183,[3]tranline_link01052018!$A:$AL,MATCH(F$1,[3]tranline_link01052018!$1:$1,0),FALSE)</f>
        <v>0</v>
      </c>
      <c r="G183">
        <f t="shared" si="2"/>
        <v>1</v>
      </c>
    </row>
    <row r="184" spans="1:7" x14ac:dyDescent="0.25">
      <c r="A184" t="s">
        <v>1080</v>
      </c>
      <c r="B184">
        <f>VLOOKUP($A184,[3]tranline_link01052018!$A:$AL,MATCH(B$1,[3]tranline_link01052018!$1:$1,0),FALSE)</f>
        <v>80</v>
      </c>
      <c r="C184">
        <f>VLOOKUP($A184,[3]tranline_link01052018!$A:$AL,MATCH(C$1,[3]tranline_link01052018!$1:$1,0),FALSE)</f>
        <v>60</v>
      </c>
      <c r="D184">
        <f>VLOOKUP($A184,[3]tranline_link01052018!$A:$AL,MATCH(D$1,[3]tranline_link01052018!$1:$1,0),FALSE)</f>
        <v>60</v>
      </c>
      <c r="E184">
        <f>VLOOKUP($A184,[3]tranline_link01052018!$A:$AL,MATCH(E$1,[3]tranline_link01052018!$1:$1,0),FALSE)</f>
        <v>120</v>
      </c>
      <c r="F184">
        <f>VLOOKUP($A184,[3]tranline_link01052018!$A:$AL,MATCH(F$1,[3]tranline_link01052018!$1:$1,0),FALSE)</f>
        <v>0</v>
      </c>
      <c r="G184">
        <f t="shared" si="2"/>
        <v>1</v>
      </c>
    </row>
    <row r="185" spans="1:7" x14ac:dyDescent="0.25">
      <c r="A185" t="s">
        <v>1081</v>
      </c>
      <c r="B185">
        <f>VLOOKUP($A185,[3]tranline_link01052018!$A:$AL,MATCH(B$1,[3]tranline_link01052018!$1:$1,0),FALSE)</f>
        <v>240</v>
      </c>
      <c r="C185">
        <f>VLOOKUP($A185,[3]tranline_link01052018!$A:$AL,MATCH(C$1,[3]tranline_link01052018!$1:$1,0),FALSE)</f>
        <v>0</v>
      </c>
      <c r="D185">
        <f>VLOOKUP($A185,[3]tranline_link01052018!$A:$AL,MATCH(D$1,[3]tranline_link01052018!$1:$1,0),FALSE)</f>
        <v>0</v>
      </c>
      <c r="E185">
        <f>VLOOKUP($A185,[3]tranline_link01052018!$A:$AL,MATCH(E$1,[3]tranline_link01052018!$1:$1,0),FALSE)</f>
        <v>0</v>
      </c>
      <c r="F185">
        <f>VLOOKUP($A185,[3]tranline_link01052018!$A:$AL,MATCH(F$1,[3]tranline_link01052018!$1:$1,0),FALSE)</f>
        <v>0</v>
      </c>
      <c r="G185">
        <f t="shared" si="2"/>
        <v>1</v>
      </c>
    </row>
    <row r="186" spans="1:7" x14ac:dyDescent="0.25">
      <c r="A186" t="s">
        <v>1082</v>
      </c>
      <c r="B186">
        <f>VLOOKUP($A186,[3]tranline_link01052018!$A:$AL,MATCH(B$1,[3]tranline_link01052018!$1:$1,0),FALSE)</f>
        <v>0</v>
      </c>
      <c r="C186">
        <f>VLOOKUP($A186,[3]tranline_link01052018!$A:$AL,MATCH(C$1,[3]tranline_link01052018!$1:$1,0),FALSE)</f>
        <v>0</v>
      </c>
      <c r="D186">
        <f>VLOOKUP($A186,[3]tranline_link01052018!$A:$AL,MATCH(D$1,[3]tranline_link01052018!$1:$1,0),FALSE)</f>
        <v>180</v>
      </c>
      <c r="E186">
        <f>VLOOKUP($A186,[3]tranline_link01052018!$A:$AL,MATCH(E$1,[3]tranline_link01052018!$1:$1,0),FALSE)</f>
        <v>0</v>
      </c>
      <c r="F186">
        <f>VLOOKUP($A186,[3]tranline_link01052018!$A:$AL,MATCH(F$1,[3]tranline_link01052018!$1:$1,0),FALSE)</f>
        <v>0</v>
      </c>
      <c r="G186">
        <f t="shared" si="2"/>
        <v>1</v>
      </c>
    </row>
    <row r="187" spans="1:7" x14ac:dyDescent="0.25">
      <c r="A187" t="s">
        <v>1083</v>
      </c>
      <c r="B187">
        <f>VLOOKUP($A187,[3]tranline_link01052018!$A:$AL,MATCH(B$1,[3]tranline_link01052018!$1:$1,0),FALSE)</f>
        <v>240</v>
      </c>
      <c r="C187">
        <f>VLOOKUP($A187,[3]tranline_link01052018!$A:$AL,MATCH(C$1,[3]tranline_link01052018!$1:$1,0),FALSE)</f>
        <v>0</v>
      </c>
      <c r="D187">
        <f>VLOOKUP($A187,[3]tranline_link01052018!$A:$AL,MATCH(D$1,[3]tranline_link01052018!$1:$1,0),FALSE)</f>
        <v>0</v>
      </c>
      <c r="E187">
        <f>VLOOKUP($A187,[3]tranline_link01052018!$A:$AL,MATCH(E$1,[3]tranline_link01052018!$1:$1,0),FALSE)</f>
        <v>0</v>
      </c>
      <c r="F187">
        <f>VLOOKUP($A187,[3]tranline_link01052018!$A:$AL,MATCH(F$1,[3]tranline_link01052018!$1:$1,0),FALSE)</f>
        <v>0</v>
      </c>
      <c r="G187">
        <f t="shared" si="2"/>
        <v>1</v>
      </c>
    </row>
    <row r="188" spans="1:7" x14ac:dyDescent="0.25">
      <c r="A188" t="s">
        <v>1084</v>
      </c>
      <c r="B188">
        <f>VLOOKUP($A188,[3]tranline_link01052018!$A:$AL,MATCH(B$1,[3]tranline_link01052018!$1:$1,0),FALSE)</f>
        <v>0</v>
      </c>
      <c r="C188">
        <f>VLOOKUP($A188,[3]tranline_link01052018!$A:$AL,MATCH(C$1,[3]tranline_link01052018!$1:$1,0),FALSE)</f>
        <v>360</v>
      </c>
      <c r="D188">
        <f>VLOOKUP($A188,[3]tranline_link01052018!$A:$AL,MATCH(D$1,[3]tranline_link01052018!$1:$1,0),FALSE)</f>
        <v>180</v>
      </c>
      <c r="E188">
        <f>VLOOKUP($A188,[3]tranline_link01052018!$A:$AL,MATCH(E$1,[3]tranline_link01052018!$1:$1,0),FALSE)</f>
        <v>0</v>
      </c>
      <c r="F188">
        <f>VLOOKUP($A188,[3]tranline_link01052018!$A:$AL,MATCH(F$1,[3]tranline_link01052018!$1:$1,0),FALSE)</f>
        <v>0</v>
      </c>
      <c r="G188">
        <f t="shared" si="2"/>
        <v>1</v>
      </c>
    </row>
    <row r="189" spans="1:7" x14ac:dyDescent="0.25">
      <c r="A189" t="s">
        <v>1085</v>
      </c>
      <c r="B189">
        <f>VLOOKUP($A189,[3]tranline_link01052018!$A:$AL,MATCH(B$1,[3]tranline_link01052018!$1:$1,0),FALSE)</f>
        <v>40</v>
      </c>
      <c r="C189">
        <f>VLOOKUP($A189,[3]tranline_link01052018!$A:$AL,MATCH(C$1,[3]tranline_link01052018!$1:$1,0),FALSE)</f>
        <v>30</v>
      </c>
      <c r="D189">
        <f>VLOOKUP($A189,[3]tranline_link01052018!$A:$AL,MATCH(D$1,[3]tranline_link01052018!$1:$1,0),FALSE)</f>
        <v>30</v>
      </c>
      <c r="E189">
        <f>VLOOKUP($A189,[3]tranline_link01052018!$A:$AL,MATCH(E$1,[3]tranline_link01052018!$1:$1,0),FALSE)</f>
        <v>30</v>
      </c>
      <c r="F189">
        <f>VLOOKUP($A189,[3]tranline_link01052018!$A:$AL,MATCH(F$1,[3]tranline_link01052018!$1:$1,0),FALSE)</f>
        <v>0</v>
      </c>
      <c r="G189">
        <f t="shared" si="2"/>
        <v>1</v>
      </c>
    </row>
    <row r="190" spans="1:7" x14ac:dyDescent="0.25">
      <c r="A190" t="s">
        <v>1086</v>
      </c>
      <c r="B190">
        <f>VLOOKUP($A190,[3]tranline_link01052018!$A:$AL,MATCH(B$1,[3]tranline_link01052018!$1:$1,0),FALSE)</f>
        <v>48</v>
      </c>
      <c r="C190">
        <f>VLOOKUP($A190,[3]tranline_link01052018!$A:$AL,MATCH(C$1,[3]tranline_link01052018!$1:$1,0),FALSE)</f>
        <v>30</v>
      </c>
      <c r="D190">
        <f>VLOOKUP($A190,[3]tranline_link01052018!$A:$AL,MATCH(D$1,[3]tranline_link01052018!$1:$1,0),FALSE)</f>
        <v>30</v>
      </c>
      <c r="E190">
        <f>VLOOKUP($A190,[3]tranline_link01052018!$A:$AL,MATCH(E$1,[3]tranline_link01052018!$1:$1,0),FALSE)</f>
        <v>30</v>
      </c>
      <c r="F190">
        <f>VLOOKUP($A190,[3]tranline_link01052018!$A:$AL,MATCH(F$1,[3]tranline_link01052018!$1:$1,0),FALSE)</f>
        <v>0</v>
      </c>
      <c r="G190">
        <f t="shared" si="2"/>
        <v>1</v>
      </c>
    </row>
    <row r="191" spans="1:7" x14ac:dyDescent="0.25">
      <c r="A191" t="s">
        <v>1087</v>
      </c>
      <c r="B191">
        <f>VLOOKUP($A191,[3]tranline_link01052018!$A:$AL,MATCH(B$1,[3]tranline_link01052018!$1:$1,0),FALSE)</f>
        <v>34.285714285714199</v>
      </c>
      <c r="C191">
        <f>VLOOKUP($A191,[3]tranline_link01052018!$A:$AL,MATCH(C$1,[3]tranline_link01052018!$1:$1,0),FALSE)</f>
        <v>30</v>
      </c>
      <c r="D191">
        <f>VLOOKUP($A191,[3]tranline_link01052018!$A:$AL,MATCH(D$1,[3]tranline_link01052018!$1:$1,0),FALSE)</f>
        <v>30</v>
      </c>
      <c r="E191">
        <f>VLOOKUP($A191,[3]tranline_link01052018!$A:$AL,MATCH(E$1,[3]tranline_link01052018!$1:$1,0),FALSE)</f>
        <v>120</v>
      </c>
      <c r="F191">
        <f>VLOOKUP($A191,[3]tranline_link01052018!$A:$AL,MATCH(F$1,[3]tranline_link01052018!$1:$1,0),FALSE)</f>
        <v>0</v>
      </c>
      <c r="G191">
        <f t="shared" si="2"/>
        <v>1</v>
      </c>
    </row>
    <row r="192" spans="1:7" x14ac:dyDescent="0.25">
      <c r="A192" t="s">
        <v>1088</v>
      </c>
      <c r="B192">
        <f>VLOOKUP($A192,[3]tranline_link01052018!$A:$AL,MATCH(B$1,[3]tranline_link01052018!$1:$1,0),FALSE)</f>
        <v>40</v>
      </c>
      <c r="C192">
        <f>VLOOKUP($A192,[3]tranline_link01052018!$A:$AL,MATCH(C$1,[3]tranline_link01052018!$1:$1,0),FALSE)</f>
        <v>30</v>
      </c>
      <c r="D192">
        <f>VLOOKUP($A192,[3]tranline_link01052018!$A:$AL,MATCH(D$1,[3]tranline_link01052018!$1:$1,0),FALSE)</f>
        <v>30</v>
      </c>
      <c r="E192">
        <f>VLOOKUP($A192,[3]tranline_link01052018!$A:$AL,MATCH(E$1,[3]tranline_link01052018!$1:$1,0),FALSE)</f>
        <v>60</v>
      </c>
      <c r="F192">
        <f>VLOOKUP($A192,[3]tranline_link01052018!$A:$AL,MATCH(F$1,[3]tranline_link01052018!$1:$1,0),FALSE)</f>
        <v>0</v>
      </c>
      <c r="G192">
        <f t="shared" si="2"/>
        <v>1</v>
      </c>
    </row>
    <row r="193" spans="1:7" x14ac:dyDescent="0.25">
      <c r="A193" t="s">
        <v>1089</v>
      </c>
      <c r="B193">
        <f>VLOOKUP($A193,[3]tranline_link01052018!$A:$AL,MATCH(B$1,[3]tranline_link01052018!$1:$1,0),FALSE)</f>
        <v>48</v>
      </c>
      <c r="C193">
        <f>VLOOKUP($A193,[3]tranline_link01052018!$A:$AL,MATCH(C$1,[3]tranline_link01052018!$1:$1,0),FALSE)</f>
        <v>60</v>
      </c>
      <c r="D193">
        <f>VLOOKUP($A193,[3]tranline_link01052018!$A:$AL,MATCH(D$1,[3]tranline_link01052018!$1:$1,0),FALSE)</f>
        <v>60</v>
      </c>
      <c r="E193">
        <f>VLOOKUP($A193,[3]tranline_link01052018!$A:$AL,MATCH(E$1,[3]tranline_link01052018!$1:$1,0),FALSE)</f>
        <v>120</v>
      </c>
      <c r="F193">
        <f>VLOOKUP($A193,[3]tranline_link01052018!$A:$AL,MATCH(F$1,[3]tranline_link01052018!$1:$1,0),FALSE)</f>
        <v>0</v>
      </c>
      <c r="G193">
        <f t="shared" si="2"/>
        <v>1</v>
      </c>
    </row>
    <row r="194" spans="1:7" x14ac:dyDescent="0.25">
      <c r="A194" t="s">
        <v>1090</v>
      </c>
      <c r="B194">
        <f>VLOOKUP($A194,[3]tranline_link01052018!$A:$AL,MATCH(B$1,[3]tranline_link01052018!$1:$1,0),FALSE)</f>
        <v>80</v>
      </c>
      <c r="C194">
        <f>VLOOKUP($A194,[3]tranline_link01052018!$A:$AL,MATCH(C$1,[3]tranline_link01052018!$1:$1,0),FALSE)</f>
        <v>60</v>
      </c>
      <c r="D194">
        <f>VLOOKUP($A194,[3]tranline_link01052018!$A:$AL,MATCH(D$1,[3]tranline_link01052018!$1:$1,0),FALSE)</f>
        <v>45</v>
      </c>
      <c r="E194">
        <f>VLOOKUP($A194,[3]tranline_link01052018!$A:$AL,MATCH(E$1,[3]tranline_link01052018!$1:$1,0),FALSE)</f>
        <v>60</v>
      </c>
      <c r="F194">
        <f>VLOOKUP($A194,[3]tranline_link01052018!$A:$AL,MATCH(F$1,[3]tranline_link01052018!$1:$1,0),FALSE)</f>
        <v>0</v>
      </c>
      <c r="G194">
        <f t="shared" si="2"/>
        <v>1</v>
      </c>
    </row>
    <row r="195" spans="1:7" x14ac:dyDescent="0.25">
      <c r="A195" t="s">
        <v>1091</v>
      </c>
      <c r="B195">
        <f>VLOOKUP($A195,[3]tranline_link01052018!$A:$AL,MATCH(B$1,[3]tranline_link01052018!$1:$1,0),FALSE)</f>
        <v>120</v>
      </c>
      <c r="C195">
        <f>VLOOKUP($A195,[3]tranline_link01052018!$A:$AL,MATCH(C$1,[3]tranline_link01052018!$1:$1,0),FALSE)</f>
        <v>0</v>
      </c>
      <c r="D195">
        <f>VLOOKUP($A195,[3]tranline_link01052018!$A:$AL,MATCH(D$1,[3]tranline_link01052018!$1:$1,0),FALSE)</f>
        <v>0</v>
      </c>
      <c r="E195">
        <f>VLOOKUP($A195,[3]tranline_link01052018!$A:$AL,MATCH(E$1,[3]tranline_link01052018!$1:$1,0),FALSE)</f>
        <v>0</v>
      </c>
      <c r="F195">
        <f>VLOOKUP($A195,[3]tranline_link01052018!$A:$AL,MATCH(F$1,[3]tranline_link01052018!$1:$1,0),FALSE)</f>
        <v>0</v>
      </c>
      <c r="G195">
        <f t="shared" ref="G195:G258" si="3">IF(SUM(B195:F195)=0,0,1)</f>
        <v>1</v>
      </c>
    </row>
    <row r="196" spans="1:7" x14ac:dyDescent="0.25">
      <c r="A196" t="s">
        <v>1092</v>
      </c>
      <c r="B196">
        <f>VLOOKUP($A196,[3]tranline_link01052018!$A:$AL,MATCH(B$1,[3]tranline_link01052018!$1:$1,0),FALSE)</f>
        <v>0</v>
      </c>
      <c r="C196">
        <f>VLOOKUP($A196,[3]tranline_link01052018!$A:$AL,MATCH(C$1,[3]tranline_link01052018!$1:$1,0),FALSE)</f>
        <v>0</v>
      </c>
      <c r="D196">
        <f>VLOOKUP($A196,[3]tranline_link01052018!$A:$AL,MATCH(D$1,[3]tranline_link01052018!$1:$1,0),FALSE)</f>
        <v>90</v>
      </c>
      <c r="E196">
        <f>VLOOKUP($A196,[3]tranline_link01052018!$A:$AL,MATCH(E$1,[3]tranline_link01052018!$1:$1,0),FALSE)</f>
        <v>0</v>
      </c>
      <c r="F196">
        <f>VLOOKUP($A196,[3]tranline_link01052018!$A:$AL,MATCH(F$1,[3]tranline_link01052018!$1:$1,0),FALSE)</f>
        <v>0</v>
      </c>
      <c r="G196">
        <f t="shared" si="3"/>
        <v>1</v>
      </c>
    </row>
    <row r="197" spans="1:7" x14ac:dyDescent="0.25">
      <c r="A197" t="s">
        <v>1093</v>
      </c>
      <c r="B197">
        <f>VLOOKUP($A197,[3]tranline_link01052018!$A:$AL,MATCH(B$1,[3]tranline_link01052018!$1:$1,0),FALSE)</f>
        <v>60</v>
      </c>
      <c r="C197">
        <f>VLOOKUP($A197,[3]tranline_link01052018!$A:$AL,MATCH(C$1,[3]tranline_link01052018!$1:$1,0),FALSE)</f>
        <v>60</v>
      </c>
      <c r="D197">
        <f>VLOOKUP($A197,[3]tranline_link01052018!$A:$AL,MATCH(D$1,[3]tranline_link01052018!$1:$1,0),FALSE)</f>
        <v>60</v>
      </c>
      <c r="E197">
        <f>VLOOKUP($A197,[3]tranline_link01052018!$A:$AL,MATCH(E$1,[3]tranline_link01052018!$1:$1,0),FALSE)</f>
        <v>0</v>
      </c>
      <c r="F197">
        <f>VLOOKUP($A197,[3]tranline_link01052018!$A:$AL,MATCH(F$1,[3]tranline_link01052018!$1:$1,0),FALSE)</f>
        <v>0</v>
      </c>
      <c r="G197">
        <f t="shared" si="3"/>
        <v>1</v>
      </c>
    </row>
    <row r="198" spans="1:7" x14ac:dyDescent="0.25">
      <c r="A198" t="s">
        <v>1094</v>
      </c>
      <c r="B198">
        <f>VLOOKUP($A198,[3]tranline_link01052018!$A:$AL,MATCH(B$1,[3]tranline_link01052018!$1:$1,0),FALSE)</f>
        <v>80</v>
      </c>
      <c r="C198">
        <f>VLOOKUP($A198,[3]tranline_link01052018!$A:$AL,MATCH(C$1,[3]tranline_link01052018!$1:$1,0),FALSE)</f>
        <v>60</v>
      </c>
      <c r="D198">
        <f>VLOOKUP($A198,[3]tranline_link01052018!$A:$AL,MATCH(D$1,[3]tranline_link01052018!$1:$1,0),FALSE)</f>
        <v>60</v>
      </c>
      <c r="E198">
        <f>VLOOKUP($A198,[3]tranline_link01052018!$A:$AL,MATCH(E$1,[3]tranline_link01052018!$1:$1,0),FALSE)</f>
        <v>120</v>
      </c>
      <c r="F198">
        <f>VLOOKUP($A198,[3]tranline_link01052018!$A:$AL,MATCH(F$1,[3]tranline_link01052018!$1:$1,0),FALSE)</f>
        <v>0</v>
      </c>
      <c r="G198">
        <f t="shared" si="3"/>
        <v>1</v>
      </c>
    </row>
    <row r="199" spans="1:7" x14ac:dyDescent="0.25">
      <c r="A199" t="s">
        <v>1095</v>
      </c>
      <c r="B199">
        <f>VLOOKUP($A199,[3]tranline_link01052018!$A:$AL,MATCH(B$1,[3]tranline_link01052018!$1:$1,0),FALSE)</f>
        <v>17.1428571428571</v>
      </c>
      <c r="C199">
        <f>VLOOKUP($A199,[3]tranline_link01052018!$A:$AL,MATCH(C$1,[3]tranline_link01052018!$1:$1,0),FALSE)</f>
        <v>15</v>
      </c>
      <c r="D199">
        <f>VLOOKUP($A199,[3]tranline_link01052018!$A:$AL,MATCH(D$1,[3]tranline_link01052018!$1:$1,0),FALSE)</f>
        <v>15</v>
      </c>
      <c r="E199">
        <f>VLOOKUP($A199,[3]tranline_link01052018!$A:$AL,MATCH(E$1,[3]tranline_link01052018!$1:$1,0),FALSE)</f>
        <v>24</v>
      </c>
      <c r="F199">
        <f>VLOOKUP($A199,[3]tranline_link01052018!$A:$AL,MATCH(F$1,[3]tranline_link01052018!$1:$1,0),FALSE)</f>
        <v>45</v>
      </c>
      <c r="G199">
        <f t="shared" si="3"/>
        <v>1</v>
      </c>
    </row>
    <row r="200" spans="1:7" x14ac:dyDescent="0.25">
      <c r="A200" t="s">
        <v>1096</v>
      </c>
      <c r="B200">
        <f>VLOOKUP($A200,[3]tranline_link01052018!$A:$AL,MATCH(B$1,[3]tranline_link01052018!$1:$1,0),FALSE)</f>
        <v>20</v>
      </c>
      <c r="C200">
        <f>VLOOKUP($A200,[3]tranline_link01052018!$A:$AL,MATCH(C$1,[3]tranline_link01052018!$1:$1,0),FALSE)</f>
        <v>15</v>
      </c>
      <c r="D200">
        <f>VLOOKUP($A200,[3]tranline_link01052018!$A:$AL,MATCH(D$1,[3]tranline_link01052018!$1:$1,0),FALSE)</f>
        <v>15</v>
      </c>
      <c r="E200">
        <f>VLOOKUP($A200,[3]tranline_link01052018!$A:$AL,MATCH(E$1,[3]tranline_link01052018!$1:$1,0),FALSE)</f>
        <v>24</v>
      </c>
      <c r="F200">
        <f>VLOOKUP($A200,[3]tranline_link01052018!$A:$AL,MATCH(F$1,[3]tranline_link01052018!$1:$1,0),FALSE)</f>
        <v>45</v>
      </c>
      <c r="G200">
        <f t="shared" si="3"/>
        <v>1</v>
      </c>
    </row>
    <row r="201" spans="1:7" x14ac:dyDescent="0.25">
      <c r="A201" t="s">
        <v>1097</v>
      </c>
      <c r="B201">
        <f>VLOOKUP($A201,[3]tranline_link01052018!$A:$AL,MATCH(B$1,[3]tranline_link01052018!$1:$1,0),FALSE)</f>
        <v>30</v>
      </c>
      <c r="C201">
        <f>VLOOKUP($A201,[3]tranline_link01052018!$A:$AL,MATCH(C$1,[3]tranline_link01052018!$1:$1,0),FALSE)</f>
        <v>22.5</v>
      </c>
      <c r="D201">
        <f>VLOOKUP($A201,[3]tranline_link01052018!$A:$AL,MATCH(D$1,[3]tranline_link01052018!$1:$1,0),FALSE)</f>
        <v>30</v>
      </c>
      <c r="E201">
        <f>VLOOKUP($A201,[3]tranline_link01052018!$A:$AL,MATCH(E$1,[3]tranline_link01052018!$1:$1,0),FALSE)</f>
        <v>0</v>
      </c>
      <c r="F201">
        <f>VLOOKUP($A201,[3]tranline_link01052018!$A:$AL,MATCH(F$1,[3]tranline_link01052018!$1:$1,0),FALSE)</f>
        <v>0</v>
      </c>
      <c r="G201">
        <f t="shared" si="3"/>
        <v>1</v>
      </c>
    </row>
    <row r="202" spans="1:7" x14ac:dyDescent="0.25">
      <c r="A202" t="s">
        <v>1098</v>
      </c>
      <c r="B202">
        <f>VLOOKUP($A202,[3]tranline_link01052018!$A:$AL,MATCH(B$1,[3]tranline_link01052018!$1:$1,0),FALSE)</f>
        <v>34.285714285714199</v>
      </c>
      <c r="C202">
        <f>VLOOKUP($A202,[3]tranline_link01052018!$A:$AL,MATCH(C$1,[3]tranline_link01052018!$1:$1,0),FALSE)</f>
        <v>22.5</v>
      </c>
      <c r="D202">
        <f>VLOOKUP($A202,[3]tranline_link01052018!$A:$AL,MATCH(D$1,[3]tranline_link01052018!$1:$1,0),FALSE)</f>
        <v>25.714285714285701</v>
      </c>
      <c r="E202">
        <f>VLOOKUP($A202,[3]tranline_link01052018!$A:$AL,MATCH(E$1,[3]tranline_link01052018!$1:$1,0),FALSE)</f>
        <v>0</v>
      </c>
      <c r="F202">
        <f>VLOOKUP($A202,[3]tranline_link01052018!$A:$AL,MATCH(F$1,[3]tranline_link01052018!$1:$1,0),FALSE)</f>
        <v>0</v>
      </c>
      <c r="G202">
        <f t="shared" si="3"/>
        <v>1</v>
      </c>
    </row>
    <row r="203" spans="1:7" x14ac:dyDescent="0.25">
      <c r="A203" t="s">
        <v>1099</v>
      </c>
      <c r="B203">
        <f>VLOOKUP($A203,[3]tranline_link01052018!$A:$AL,MATCH(B$1,[3]tranline_link01052018!$1:$1,0),FALSE)</f>
        <v>60</v>
      </c>
      <c r="C203">
        <f>VLOOKUP($A203,[3]tranline_link01052018!$A:$AL,MATCH(C$1,[3]tranline_link01052018!$1:$1,0),FALSE)</f>
        <v>60</v>
      </c>
      <c r="D203">
        <f>VLOOKUP($A203,[3]tranline_link01052018!$A:$AL,MATCH(D$1,[3]tranline_link01052018!$1:$1,0),FALSE)</f>
        <v>60</v>
      </c>
      <c r="E203">
        <f>VLOOKUP($A203,[3]tranline_link01052018!$A:$AL,MATCH(E$1,[3]tranline_link01052018!$1:$1,0),FALSE)</f>
        <v>120</v>
      </c>
      <c r="F203">
        <f>VLOOKUP($A203,[3]tranline_link01052018!$A:$AL,MATCH(F$1,[3]tranline_link01052018!$1:$1,0),FALSE)</f>
        <v>0</v>
      </c>
      <c r="G203">
        <f t="shared" si="3"/>
        <v>1</v>
      </c>
    </row>
    <row r="204" spans="1:7" x14ac:dyDescent="0.25">
      <c r="A204" t="s">
        <v>1100</v>
      </c>
      <c r="B204">
        <f>VLOOKUP($A204,[3]tranline_link01052018!$A:$AL,MATCH(B$1,[3]tranline_link01052018!$1:$1,0),FALSE)</f>
        <v>80</v>
      </c>
      <c r="C204">
        <f>VLOOKUP($A204,[3]tranline_link01052018!$A:$AL,MATCH(C$1,[3]tranline_link01052018!$1:$1,0),FALSE)</f>
        <v>60</v>
      </c>
      <c r="D204">
        <f>VLOOKUP($A204,[3]tranline_link01052018!$A:$AL,MATCH(D$1,[3]tranline_link01052018!$1:$1,0),FALSE)</f>
        <v>60</v>
      </c>
      <c r="E204">
        <f>VLOOKUP($A204,[3]tranline_link01052018!$A:$AL,MATCH(E$1,[3]tranline_link01052018!$1:$1,0),FALSE)</f>
        <v>120</v>
      </c>
      <c r="F204">
        <f>VLOOKUP($A204,[3]tranline_link01052018!$A:$AL,MATCH(F$1,[3]tranline_link01052018!$1:$1,0),FALSE)</f>
        <v>0</v>
      </c>
      <c r="G204">
        <f t="shared" si="3"/>
        <v>1</v>
      </c>
    </row>
    <row r="205" spans="1:7" x14ac:dyDescent="0.25">
      <c r="A205" t="s">
        <v>1101</v>
      </c>
      <c r="B205">
        <f>VLOOKUP($A205,[3]tranline_link01052018!$A:$AL,MATCH(B$1,[3]tranline_link01052018!$1:$1,0),FALSE)</f>
        <v>80</v>
      </c>
      <c r="C205">
        <f>VLOOKUP($A205,[3]tranline_link01052018!$A:$AL,MATCH(C$1,[3]tranline_link01052018!$1:$1,0),FALSE)</f>
        <v>60</v>
      </c>
      <c r="D205">
        <f>VLOOKUP($A205,[3]tranline_link01052018!$A:$AL,MATCH(D$1,[3]tranline_link01052018!$1:$1,0),FALSE)</f>
        <v>60</v>
      </c>
      <c r="E205">
        <f>VLOOKUP($A205,[3]tranline_link01052018!$A:$AL,MATCH(E$1,[3]tranline_link01052018!$1:$1,0),FALSE)</f>
        <v>60</v>
      </c>
      <c r="F205">
        <f>VLOOKUP($A205,[3]tranline_link01052018!$A:$AL,MATCH(F$1,[3]tranline_link01052018!$1:$1,0),FALSE)</f>
        <v>0</v>
      </c>
      <c r="G205">
        <f t="shared" si="3"/>
        <v>1</v>
      </c>
    </row>
    <row r="206" spans="1:7" x14ac:dyDescent="0.25">
      <c r="A206" t="s">
        <v>1102</v>
      </c>
      <c r="B206">
        <f>VLOOKUP($A206,[3]tranline_link01052018!$A:$AL,MATCH(B$1,[3]tranline_link01052018!$1:$1,0),FALSE)</f>
        <v>80</v>
      </c>
      <c r="C206">
        <f>VLOOKUP($A206,[3]tranline_link01052018!$A:$AL,MATCH(C$1,[3]tranline_link01052018!$1:$1,0),FALSE)</f>
        <v>60</v>
      </c>
      <c r="D206">
        <f>VLOOKUP($A206,[3]tranline_link01052018!$A:$AL,MATCH(D$1,[3]tranline_link01052018!$1:$1,0),FALSE)</f>
        <v>60</v>
      </c>
      <c r="E206">
        <f>VLOOKUP($A206,[3]tranline_link01052018!$A:$AL,MATCH(E$1,[3]tranline_link01052018!$1:$1,0),FALSE)</f>
        <v>60</v>
      </c>
      <c r="F206">
        <f>VLOOKUP($A206,[3]tranline_link01052018!$A:$AL,MATCH(F$1,[3]tranline_link01052018!$1:$1,0),FALSE)</f>
        <v>180</v>
      </c>
      <c r="G206">
        <f t="shared" si="3"/>
        <v>1</v>
      </c>
    </row>
    <row r="207" spans="1:7" x14ac:dyDescent="0.25">
      <c r="A207" t="s">
        <v>1103</v>
      </c>
      <c r="B207">
        <f>VLOOKUP($A207,[3]tranline_link01052018!$A:$AL,MATCH(B$1,[3]tranline_link01052018!$1:$1,0),FALSE)</f>
        <v>60</v>
      </c>
      <c r="C207">
        <f>VLOOKUP($A207,[3]tranline_link01052018!$A:$AL,MATCH(C$1,[3]tranline_link01052018!$1:$1,0),FALSE)</f>
        <v>0</v>
      </c>
      <c r="D207">
        <f>VLOOKUP($A207,[3]tranline_link01052018!$A:$AL,MATCH(D$1,[3]tranline_link01052018!$1:$1,0),FALSE)</f>
        <v>0</v>
      </c>
      <c r="E207">
        <f>VLOOKUP($A207,[3]tranline_link01052018!$A:$AL,MATCH(E$1,[3]tranline_link01052018!$1:$1,0),FALSE)</f>
        <v>0</v>
      </c>
      <c r="F207">
        <f>VLOOKUP($A207,[3]tranline_link01052018!$A:$AL,MATCH(F$1,[3]tranline_link01052018!$1:$1,0),FALSE)</f>
        <v>0</v>
      </c>
      <c r="G207">
        <f t="shared" si="3"/>
        <v>1</v>
      </c>
    </row>
    <row r="208" spans="1:7" x14ac:dyDescent="0.25">
      <c r="A208" t="s">
        <v>1104</v>
      </c>
      <c r="B208">
        <f>VLOOKUP($A208,[3]tranline_link01052018!$A:$AL,MATCH(B$1,[3]tranline_link01052018!$1:$1,0),FALSE)</f>
        <v>0</v>
      </c>
      <c r="C208">
        <f>VLOOKUP($A208,[3]tranline_link01052018!$A:$AL,MATCH(C$1,[3]tranline_link01052018!$1:$1,0),FALSE)</f>
        <v>0</v>
      </c>
      <c r="D208">
        <f>VLOOKUP($A208,[3]tranline_link01052018!$A:$AL,MATCH(D$1,[3]tranline_link01052018!$1:$1,0),FALSE)</f>
        <v>45</v>
      </c>
      <c r="E208">
        <f>VLOOKUP($A208,[3]tranline_link01052018!$A:$AL,MATCH(E$1,[3]tranline_link01052018!$1:$1,0),FALSE)</f>
        <v>0</v>
      </c>
      <c r="F208">
        <f>VLOOKUP($A208,[3]tranline_link01052018!$A:$AL,MATCH(F$1,[3]tranline_link01052018!$1:$1,0),FALSE)</f>
        <v>0</v>
      </c>
      <c r="G208">
        <f t="shared" si="3"/>
        <v>1</v>
      </c>
    </row>
    <row r="209" spans="1:7" x14ac:dyDescent="0.25">
      <c r="A209" t="s">
        <v>1105</v>
      </c>
      <c r="B209">
        <f>VLOOKUP($A209,[3]tranline_link01052018!$A:$AL,MATCH(B$1,[3]tranline_link01052018!$1:$1,0),FALSE)</f>
        <v>80</v>
      </c>
      <c r="C209">
        <f>VLOOKUP($A209,[3]tranline_link01052018!$A:$AL,MATCH(C$1,[3]tranline_link01052018!$1:$1,0),FALSE)</f>
        <v>72</v>
      </c>
      <c r="D209">
        <f>VLOOKUP($A209,[3]tranline_link01052018!$A:$AL,MATCH(D$1,[3]tranline_link01052018!$1:$1,0),FALSE)</f>
        <v>60</v>
      </c>
      <c r="E209">
        <f>VLOOKUP($A209,[3]tranline_link01052018!$A:$AL,MATCH(E$1,[3]tranline_link01052018!$1:$1,0),FALSE)</f>
        <v>120</v>
      </c>
      <c r="F209">
        <f>VLOOKUP($A209,[3]tranline_link01052018!$A:$AL,MATCH(F$1,[3]tranline_link01052018!$1:$1,0),FALSE)</f>
        <v>0</v>
      </c>
      <c r="G209">
        <f t="shared" si="3"/>
        <v>1</v>
      </c>
    </row>
    <row r="210" spans="1:7" x14ac:dyDescent="0.25">
      <c r="A210" t="s">
        <v>1106</v>
      </c>
      <c r="B210">
        <f>VLOOKUP($A210,[3]tranline_link01052018!$A:$AL,MATCH(B$1,[3]tranline_link01052018!$1:$1,0),FALSE)</f>
        <v>80</v>
      </c>
      <c r="C210">
        <f>VLOOKUP($A210,[3]tranline_link01052018!$A:$AL,MATCH(C$1,[3]tranline_link01052018!$1:$1,0),FALSE)</f>
        <v>72</v>
      </c>
      <c r="D210">
        <f>VLOOKUP($A210,[3]tranline_link01052018!$A:$AL,MATCH(D$1,[3]tranline_link01052018!$1:$1,0),FALSE)</f>
        <v>60</v>
      </c>
      <c r="E210">
        <f>VLOOKUP($A210,[3]tranline_link01052018!$A:$AL,MATCH(E$1,[3]tranline_link01052018!$1:$1,0),FALSE)</f>
        <v>120</v>
      </c>
      <c r="F210">
        <f>VLOOKUP($A210,[3]tranline_link01052018!$A:$AL,MATCH(F$1,[3]tranline_link01052018!$1:$1,0),FALSE)</f>
        <v>0</v>
      </c>
      <c r="G210">
        <f t="shared" si="3"/>
        <v>1</v>
      </c>
    </row>
    <row r="211" spans="1:7" x14ac:dyDescent="0.25">
      <c r="A211" t="s">
        <v>1107</v>
      </c>
      <c r="B211">
        <f>VLOOKUP($A211,[3]tranline_link01052018!$A:$AL,MATCH(B$1,[3]tranline_link01052018!$1:$1,0),FALSE)</f>
        <v>30</v>
      </c>
      <c r="C211">
        <f>VLOOKUP($A211,[3]tranline_link01052018!$A:$AL,MATCH(C$1,[3]tranline_link01052018!$1:$1,0),FALSE)</f>
        <v>30</v>
      </c>
      <c r="D211">
        <f>VLOOKUP($A211,[3]tranline_link01052018!$A:$AL,MATCH(D$1,[3]tranline_link01052018!$1:$1,0),FALSE)</f>
        <v>30</v>
      </c>
      <c r="E211">
        <f>VLOOKUP($A211,[3]tranline_link01052018!$A:$AL,MATCH(E$1,[3]tranline_link01052018!$1:$1,0),FALSE)</f>
        <v>40</v>
      </c>
      <c r="F211">
        <f>VLOOKUP($A211,[3]tranline_link01052018!$A:$AL,MATCH(F$1,[3]tranline_link01052018!$1:$1,0),FALSE)</f>
        <v>30</v>
      </c>
      <c r="G211">
        <f t="shared" si="3"/>
        <v>1</v>
      </c>
    </row>
    <row r="212" spans="1:7" x14ac:dyDescent="0.25">
      <c r="A212" t="s">
        <v>1108</v>
      </c>
      <c r="B212">
        <f>VLOOKUP($A212,[3]tranline_link01052018!$A:$AL,MATCH(B$1,[3]tranline_link01052018!$1:$1,0),FALSE)</f>
        <v>30</v>
      </c>
      <c r="C212">
        <f>VLOOKUP($A212,[3]tranline_link01052018!$A:$AL,MATCH(C$1,[3]tranline_link01052018!$1:$1,0),FALSE)</f>
        <v>30</v>
      </c>
      <c r="D212">
        <f>VLOOKUP($A212,[3]tranline_link01052018!$A:$AL,MATCH(D$1,[3]tranline_link01052018!$1:$1,0),FALSE)</f>
        <v>30</v>
      </c>
      <c r="E212">
        <f>VLOOKUP($A212,[3]tranline_link01052018!$A:$AL,MATCH(E$1,[3]tranline_link01052018!$1:$1,0),FALSE)</f>
        <v>30</v>
      </c>
      <c r="F212">
        <f>VLOOKUP($A212,[3]tranline_link01052018!$A:$AL,MATCH(F$1,[3]tranline_link01052018!$1:$1,0),FALSE)</f>
        <v>30</v>
      </c>
      <c r="G212">
        <f t="shared" si="3"/>
        <v>1</v>
      </c>
    </row>
    <row r="213" spans="1:7" x14ac:dyDescent="0.25">
      <c r="A213" t="s">
        <v>1109</v>
      </c>
      <c r="B213">
        <f>VLOOKUP($A213,[3]tranline_link01052018!$A:$AL,MATCH(B$1,[3]tranline_link01052018!$1:$1,0),FALSE)</f>
        <v>30</v>
      </c>
      <c r="C213">
        <f>VLOOKUP($A213,[3]tranline_link01052018!$A:$AL,MATCH(C$1,[3]tranline_link01052018!$1:$1,0),FALSE)</f>
        <v>30</v>
      </c>
      <c r="D213">
        <f>VLOOKUP($A213,[3]tranline_link01052018!$A:$AL,MATCH(D$1,[3]tranline_link01052018!$1:$1,0),FALSE)</f>
        <v>30</v>
      </c>
      <c r="E213">
        <f>VLOOKUP($A213,[3]tranline_link01052018!$A:$AL,MATCH(E$1,[3]tranline_link01052018!$1:$1,0),FALSE)</f>
        <v>40</v>
      </c>
      <c r="F213">
        <f>VLOOKUP($A213,[3]tranline_link01052018!$A:$AL,MATCH(F$1,[3]tranline_link01052018!$1:$1,0),FALSE)</f>
        <v>0</v>
      </c>
      <c r="G213">
        <f t="shared" si="3"/>
        <v>1</v>
      </c>
    </row>
    <row r="214" spans="1:7" x14ac:dyDescent="0.25">
      <c r="A214" t="s">
        <v>1110</v>
      </c>
      <c r="B214">
        <f>VLOOKUP($A214,[3]tranline_link01052018!$A:$AL,MATCH(B$1,[3]tranline_link01052018!$1:$1,0),FALSE)</f>
        <v>30</v>
      </c>
      <c r="C214">
        <f>VLOOKUP($A214,[3]tranline_link01052018!$A:$AL,MATCH(C$1,[3]tranline_link01052018!$1:$1,0),FALSE)</f>
        <v>30</v>
      </c>
      <c r="D214">
        <f>VLOOKUP($A214,[3]tranline_link01052018!$A:$AL,MATCH(D$1,[3]tranline_link01052018!$1:$1,0),FALSE)</f>
        <v>30</v>
      </c>
      <c r="E214">
        <f>VLOOKUP($A214,[3]tranline_link01052018!$A:$AL,MATCH(E$1,[3]tranline_link01052018!$1:$1,0),FALSE)</f>
        <v>120</v>
      </c>
      <c r="F214">
        <f>VLOOKUP($A214,[3]tranline_link01052018!$A:$AL,MATCH(F$1,[3]tranline_link01052018!$1:$1,0),FALSE)</f>
        <v>0</v>
      </c>
      <c r="G214">
        <f t="shared" si="3"/>
        <v>1</v>
      </c>
    </row>
    <row r="215" spans="1:7" x14ac:dyDescent="0.25">
      <c r="A215" t="s">
        <v>1111</v>
      </c>
      <c r="B215">
        <f>VLOOKUP($A215,[3]tranline_link01052018!$A:$AL,MATCH(B$1,[3]tranline_link01052018!$1:$1,0),FALSE)</f>
        <v>34.285714285714199</v>
      </c>
      <c r="C215">
        <f>VLOOKUP($A215,[3]tranline_link01052018!$A:$AL,MATCH(C$1,[3]tranline_link01052018!$1:$1,0),FALSE)</f>
        <v>30</v>
      </c>
      <c r="D215">
        <f>VLOOKUP($A215,[3]tranline_link01052018!$A:$AL,MATCH(D$1,[3]tranline_link01052018!$1:$1,0),FALSE)</f>
        <v>30</v>
      </c>
      <c r="E215">
        <f>VLOOKUP($A215,[3]tranline_link01052018!$A:$AL,MATCH(E$1,[3]tranline_link01052018!$1:$1,0),FALSE)</f>
        <v>30</v>
      </c>
      <c r="F215">
        <f>VLOOKUP($A215,[3]tranline_link01052018!$A:$AL,MATCH(F$1,[3]tranline_link01052018!$1:$1,0),FALSE)</f>
        <v>180</v>
      </c>
      <c r="G215">
        <f t="shared" si="3"/>
        <v>1</v>
      </c>
    </row>
    <row r="216" spans="1:7" x14ac:dyDescent="0.25">
      <c r="A216" t="s">
        <v>1112</v>
      </c>
      <c r="B216">
        <f>VLOOKUP($A216,[3]tranline_link01052018!$A:$AL,MATCH(B$1,[3]tranline_link01052018!$1:$1,0),FALSE)</f>
        <v>40</v>
      </c>
      <c r="C216">
        <f>VLOOKUP($A216,[3]tranline_link01052018!$A:$AL,MATCH(C$1,[3]tranline_link01052018!$1:$1,0),FALSE)</f>
        <v>30</v>
      </c>
      <c r="D216">
        <f>VLOOKUP($A216,[3]tranline_link01052018!$A:$AL,MATCH(D$1,[3]tranline_link01052018!$1:$1,0),FALSE)</f>
        <v>30</v>
      </c>
      <c r="E216">
        <f>VLOOKUP($A216,[3]tranline_link01052018!$A:$AL,MATCH(E$1,[3]tranline_link01052018!$1:$1,0),FALSE)</f>
        <v>30</v>
      </c>
      <c r="F216">
        <f>VLOOKUP($A216,[3]tranline_link01052018!$A:$AL,MATCH(F$1,[3]tranline_link01052018!$1:$1,0),FALSE)</f>
        <v>90</v>
      </c>
      <c r="G216">
        <f t="shared" si="3"/>
        <v>1</v>
      </c>
    </row>
    <row r="217" spans="1:7" x14ac:dyDescent="0.25">
      <c r="A217" t="s">
        <v>1113</v>
      </c>
      <c r="B217">
        <f>VLOOKUP($A217,[3]tranline_link01052018!$A:$AL,MATCH(B$1,[3]tranline_link01052018!$1:$1,0),FALSE)</f>
        <v>16</v>
      </c>
      <c r="C217">
        <f>VLOOKUP($A217,[3]tranline_link01052018!$A:$AL,MATCH(C$1,[3]tranline_link01052018!$1:$1,0),FALSE)</f>
        <v>14.4</v>
      </c>
      <c r="D217">
        <f>VLOOKUP($A217,[3]tranline_link01052018!$A:$AL,MATCH(D$1,[3]tranline_link01052018!$1:$1,0),FALSE)</f>
        <v>13.846153846153801</v>
      </c>
      <c r="E217">
        <f>VLOOKUP($A217,[3]tranline_link01052018!$A:$AL,MATCH(E$1,[3]tranline_link01052018!$1:$1,0),FALSE)</f>
        <v>17.1428571428571</v>
      </c>
      <c r="F217">
        <f>VLOOKUP($A217,[3]tranline_link01052018!$A:$AL,MATCH(F$1,[3]tranline_link01052018!$1:$1,0),FALSE)</f>
        <v>45</v>
      </c>
      <c r="G217">
        <f t="shared" si="3"/>
        <v>1</v>
      </c>
    </row>
    <row r="218" spans="1:7" x14ac:dyDescent="0.25">
      <c r="A218" t="s">
        <v>1114</v>
      </c>
      <c r="B218">
        <f>VLOOKUP($A218,[3]tranline_link01052018!$A:$AL,MATCH(B$1,[3]tranline_link01052018!$1:$1,0),FALSE)</f>
        <v>18.4615384615384</v>
      </c>
      <c r="C218">
        <f>VLOOKUP($A218,[3]tranline_link01052018!$A:$AL,MATCH(C$1,[3]tranline_link01052018!$1:$1,0),FALSE)</f>
        <v>15</v>
      </c>
      <c r="D218">
        <f>VLOOKUP($A218,[3]tranline_link01052018!$A:$AL,MATCH(D$1,[3]tranline_link01052018!$1:$1,0),FALSE)</f>
        <v>12.857142857142801</v>
      </c>
      <c r="E218">
        <f>VLOOKUP($A218,[3]tranline_link01052018!$A:$AL,MATCH(E$1,[3]tranline_link01052018!$1:$1,0),FALSE)</f>
        <v>24</v>
      </c>
      <c r="F218">
        <f>VLOOKUP($A218,[3]tranline_link01052018!$A:$AL,MATCH(F$1,[3]tranline_link01052018!$1:$1,0),FALSE)</f>
        <v>45</v>
      </c>
      <c r="G218">
        <f t="shared" si="3"/>
        <v>1</v>
      </c>
    </row>
    <row r="219" spans="1:7" x14ac:dyDescent="0.25">
      <c r="A219" t="s">
        <v>1115</v>
      </c>
      <c r="B219">
        <f>VLOOKUP($A219,[3]tranline_link01052018!$A:$AL,MATCH(B$1,[3]tranline_link01052018!$1:$1,0),FALSE)</f>
        <v>15</v>
      </c>
      <c r="C219">
        <f>VLOOKUP($A219,[3]tranline_link01052018!$A:$AL,MATCH(C$1,[3]tranline_link01052018!$1:$1,0),FALSE)</f>
        <v>15</v>
      </c>
      <c r="D219">
        <f>VLOOKUP($A219,[3]tranline_link01052018!$A:$AL,MATCH(D$1,[3]tranline_link01052018!$1:$1,0),FALSE)</f>
        <v>15</v>
      </c>
      <c r="E219">
        <f>VLOOKUP($A219,[3]tranline_link01052018!$A:$AL,MATCH(E$1,[3]tranline_link01052018!$1:$1,0),FALSE)</f>
        <v>30</v>
      </c>
      <c r="F219">
        <f>VLOOKUP($A219,[3]tranline_link01052018!$A:$AL,MATCH(F$1,[3]tranline_link01052018!$1:$1,0),FALSE)</f>
        <v>30</v>
      </c>
      <c r="G219">
        <f t="shared" si="3"/>
        <v>1</v>
      </c>
    </row>
    <row r="220" spans="1:7" x14ac:dyDescent="0.25">
      <c r="A220" t="s">
        <v>1116</v>
      </c>
      <c r="B220">
        <f>VLOOKUP($A220,[3]tranline_link01052018!$A:$AL,MATCH(B$1,[3]tranline_link01052018!$1:$1,0),FALSE)</f>
        <v>15</v>
      </c>
      <c r="C220">
        <f>VLOOKUP($A220,[3]tranline_link01052018!$A:$AL,MATCH(C$1,[3]tranline_link01052018!$1:$1,0),FALSE)</f>
        <v>15</v>
      </c>
      <c r="D220">
        <f>VLOOKUP($A220,[3]tranline_link01052018!$A:$AL,MATCH(D$1,[3]tranline_link01052018!$1:$1,0),FALSE)</f>
        <v>15</v>
      </c>
      <c r="E220">
        <f>VLOOKUP($A220,[3]tranline_link01052018!$A:$AL,MATCH(E$1,[3]tranline_link01052018!$1:$1,0),FALSE)</f>
        <v>17.1428571428571</v>
      </c>
      <c r="F220">
        <f>VLOOKUP($A220,[3]tranline_link01052018!$A:$AL,MATCH(F$1,[3]tranline_link01052018!$1:$1,0),FALSE)</f>
        <v>30</v>
      </c>
      <c r="G220">
        <f t="shared" si="3"/>
        <v>1</v>
      </c>
    </row>
    <row r="221" spans="1:7" x14ac:dyDescent="0.25">
      <c r="A221" t="s">
        <v>1117</v>
      </c>
      <c r="B221">
        <f>VLOOKUP($A221,[3]tranline_link01052018!$A:$AL,MATCH(B$1,[3]tranline_link01052018!$1:$1,0),FALSE)</f>
        <v>40</v>
      </c>
      <c r="C221">
        <f>VLOOKUP($A221,[3]tranline_link01052018!$A:$AL,MATCH(C$1,[3]tranline_link01052018!$1:$1,0),FALSE)</f>
        <v>72</v>
      </c>
      <c r="D221">
        <f>VLOOKUP($A221,[3]tranline_link01052018!$A:$AL,MATCH(D$1,[3]tranline_link01052018!$1:$1,0),FALSE)</f>
        <v>45</v>
      </c>
      <c r="E221">
        <f>VLOOKUP($A221,[3]tranline_link01052018!$A:$AL,MATCH(E$1,[3]tranline_link01052018!$1:$1,0),FALSE)</f>
        <v>0</v>
      </c>
      <c r="F221">
        <f>VLOOKUP($A221,[3]tranline_link01052018!$A:$AL,MATCH(F$1,[3]tranline_link01052018!$1:$1,0),FALSE)</f>
        <v>0</v>
      </c>
      <c r="G221">
        <f t="shared" si="3"/>
        <v>1</v>
      </c>
    </row>
    <row r="222" spans="1:7" x14ac:dyDescent="0.25">
      <c r="A222" t="s">
        <v>1118</v>
      </c>
      <c r="B222">
        <f>VLOOKUP($A222,[3]tranline_link01052018!$A:$AL,MATCH(B$1,[3]tranline_link01052018!$1:$1,0),FALSE)</f>
        <v>48</v>
      </c>
      <c r="C222">
        <f>VLOOKUP($A222,[3]tranline_link01052018!$A:$AL,MATCH(C$1,[3]tranline_link01052018!$1:$1,0),FALSE)</f>
        <v>60</v>
      </c>
      <c r="D222">
        <f>VLOOKUP($A222,[3]tranline_link01052018!$A:$AL,MATCH(D$1,[3]tranline_link01052018!$1:$1,0),FALSE)</f>
        <v>60</v>
      </c>
      <c r="E222">
        <f>VLOOKUP($A222,[3]tranline_link01052018!$A:$AL,MATCH(E$1,[3]tranline_link01052018!$1:$1,0),FALSE)</f>
        <v>60</v>
      </c>
      <c r="F222">
        <f>VLOOKUP($A222,[3]tranline_link01052018!$A:$AL,MATCH(F$1,[3]tranline_link01052018!$1:$1,0),FALSE)</f>
        <v>0</v>
      </c>
      <c r="G222">
        <f t="shared" si="3"/>
        <v>1</v>
      </c>
    </row>
    <row r="223" spans="1:7" x14ac:dyDescent="0.25">
      <c r="A223" t="s">
        <v>1119</v>
      </c>
      <c r="B223">
        <f>VLOOKUP($A223,[3]tranline_link01052018!$A:$AL,MATCH(B$1,[3]tranline_link01052018!$1:$1,0),FALSE)</f>
        <v>40</v>
      </c>
      <c r="C223">
        <f>VLOOKUP($A223,[3]tranline_link01052018!$A:$AL,MATCH(C$1,[3]tranline_link01052018!$1:$1,0),FALSE)</f>
        <v>30</v>
      </c>
      <c r="D223">
        <f>VLOOKUP($A223,[3]tranline_link01052018!$A:$AL,MATCH(D$1,[3]tranline_link01052018!$1:$1,0),FALSE)</f>
        <v>30</v>
      </c>
      <c r="E223">
        <f>VLOOKUP($A223,[3]tranline_link01052018!$A:$AL,MATCH(E$1,[3]tranline_link01052018!$1:$1,0),FALSE)</f>
        <v>40</v>
      </c>
      <c r="F223">
        <f>VLOOKUP($A223,[3]tranline_link01052018!$A:$AL,MATCH(F$1,[3]tranline_link01052018!$1:$1,0),FALSE)</f>
        <v>0</v>
      </c>
      <c r="G223">
        <f t="shared" si="3"/>
        <v>1</v>
      </c>
    </row>
    <row r="224" spans="1:7" x14ac:dyDescent="0.25">
      <c r="A224" t="s">
        <v>1120</v>
      </c>
      <c r="B224">
        <f>VLOOKUP($A224,[3]tranline_link01052018!$A:$AL,MATCH(B$1,[3]tranline_link01052018!$1:$1,0),FALSE)</f>
        <v>60</v>
      </c>
      <c r="C224">
        <f>VLOOKUP($A224,[3]tranline_link01052018!$A:$AL,MATCH(C$1,[3]tranline_link01052018!$1:$1,0),FALSE)</f>
        <v>30</v>
      </c>
      <c r="D224">
        <f>VLOOKUP($A224,[3]tranline_link01052018!$A:$AL,MATCH(D$1,[3]tranline_link01052018!$1:$1,0),FALSE)</f>
        <v>25.714285714285701</v>
      </c>
      <c r="E224">
        <f>VLOOKUP($A224,[3]tranline_link01052018!$A:$AL,MATCH(E$1,[3]tranline_link01052018!$1:$1,0),FALSE)</f>
        <v>60</v>
      </c>
      <c r="F224">
        <f>VLOOKUP($A224,[3]tranline_link01052018!$A:$AL,MATCH(F$1,[3]tranline_link01052018!$1:$1,0),FALSE)</f>
        <v>0</v>
      </c>
      <c r="G224">
        <f t="shared" si="3"/>
        <v>1</v>
      </c>
    </row>
    <row r="225" spans="1:7" x14ac:dyDescent="0.25">
      <c r="A225" t="s">
        <v>1121</v>
      </c>
      <c r="B225">
        <f>VLOOKUP($A225,[3]tranline_link01052018!$A:$AL,MATCH(B$1,[3]tranline_link01052018!$1:$1,0),FALSE)</f>
        <v>34.285714285714199</v>
      </c>
      <c r="C225">
        <f>VLOOKUP($A225,[3]tranline_link01052018!$A:$AL,MATCH(C$1,[3]tranline_link01052018!$1:$1,0),FALSE)</f>
        <v>30</v>
      </c>
      <c r="D225">
        <f>VLOOKUP($A225,[3]tranline_link01052018!$A:$AL,MATCH(D$1,[3]tranline_link01052018!$1:$1,0),FALSE)</f>
        <v>30</v>
      </c>
      <c r="E225">
        <f>VLOOKUP($A225,[3]tranline_link01052018!$A:$AL,MATCH(E$1,[3]tranline_link01052018!$1:$1,0),FALSE)</f>
        <v>30</v>
      </c>
      <c r="F225">
        <f>VLOOKUP($A225,[3]tranline_link01052018!$A:$AL,MATCH(F$1,[3]tranline_link01052018!$1:$1,0),FALSE)</f>
        <v>45</v>
      </c>
      <c r="G225">
        <f t="shared" si="3"/>
        <v>1</v>
      </c>
    </row>
    <row r="226" spans="1:7" x14ac:dyDescent="0.25">
      <c r="A226" t="s">
        <v>1122</v>
      </c>
      <c r="B226">
        <f>VLOOKUP($A226,[3]tranline_link01052018!$A:$AL,MATCH(B$1,[3]tranline_link01052018!$1:$1,0),FALSE)</f>
        <v>34.285714285714199</v>
      </c>
      <c r="C226">
        <f>VLOOKUP($A226,[3]tranline_link01052018!$A:$AL,MATCH(C$1,[3]tranline_link01052018!$1:$1,0),FALSE)</f>
        <v>30</v>
      </c>
      <c r="D226">
        <f>VLOOKUP($A226,[3]tranline_link01052018!$A:$AL,MATCH(D$1,[3]tranline_link01052018!$1:$1,0),FALSE)</f>
        <v>30</v>
      </c>
      <c r="E226">
        <f>VLOOKUP($A226,[3]tranline_link01052018!$A:$AL,MATCH(E$1,[3]tranline_link01052018!$1:$1,0),FALSE)</f>
        <v>30</v>
      </c>
      <c r="F226">
        <f>VLOOKUP($A226,[3]tranline_link01052018!$A:$AL,MATCH(F$1,[3]tranline_link01052018!$1:$1,0),FALSE)</f>
        <v>45</v>
      </c>
      <c r="G226">
        <f t="shared" si="3"/>
        <v>1</v>
      </c>
    </row>
    <row r="227" spans="1:7" x14ac:dyDescent="0.25">
      <c r="A227" t="s">
        <v>1123</v>
      </c>
      <c r="B227">
        <f>VLOOKUP($A227,[3]tranline_link01052018!$A:$AL,MATCH(B$1,[3]tranline_link01052018!$1:$1,0),FALSE)</f>
        <v>60</v>
      </c>
      <c r="C227">
        <f>VLOOKUP($A227,[3]tranline_link01052018!$A:$AL,MATCH(C$1,[3]tranline_link01052018!$1:$1,0),FALSE)</f>
        <v>60</v>
      </c>
      <c r="D227">
        <f>VLOOKUP($A227,[3]tranline_link01052018!$A:$AL,MATCH(D$1,[3]tranline_link01052018!$1:$1,0),FALSE)</f>
        <v>60</v>
      </c>
      <c r="E227">
        <f>VLOOKUP($A227,[3]tranline_link01052018!$A:$AL,MATCH(E$1,[3]tranline_link01052018!$1:$1,0),FALSE)</f>
        <v>60</v>
      </c>
      <c r="F227">
        <f>VLOOKUP($A227,[3]tranline_link01052018!$A:$AL,MATCH(F$1,[3]tranline_link01052018!$1:$1,0),FALSE)</f>
        <v>180</v>
      </c>
      <c r="G227">
        <f t="shared" si="3"/>
        <v>1</v>
      </c>
    </row>
    <row r="228" spans="1:7" x14ac:dyDescent="0.25">
      <c r="A228" t="s">
        <v>1124</v>
      </c>
      <c r="B228">
        <f>VLOOKUP($A228,[3]tranline_link01052018!$A:$AL,MATCH(B$1,[3]tranline_link01052018!$1:$1,0),FALSE)</f>
        <v>80</v>
      </c>
      <c r="C228">
        <f>VLOOKUP($A228,[3]tranline_link01052018!$A:$AL,MATCH(C$1,[3]tranline_link01052018!$1:$1,0),FALSE)</f>
        <v>60</v>
      </c>
      <c r="D228">
        <f>VLOOKUP($A228,[3]tranline_link01052018!$A:$AL,MATCH(D$1,[3]tranline_link01052018!$1:$1,0),FALSE)</f>
        <v>60</v>
      </c>
      <c r="E228">
        <f>VLOOKUP($A228,[3]tranline_link01052018!$A:$AL,MATCH(E$1,[3]tranline_link01052018!$1:$1,0),FALSE)</f>
        <v>60</v>
      </c>
      <c r="F228">
        <f>VLOOKUP($A228,[3]tranline_link01052018!$A:$AL,MATCH(F$1,[3]tranline_link01052018!$1:$1,0),FALSE)</f>
        <v>180</v>
      </c>
      <c r="G228">
        <f t="shared" si="3"/>
        <v>1</v>
      </c>
    </row>
    <row r="229" spans="1:7" x14ac:dyDescent="0.25">
      <c r="A229" t="s">
        <v>1125</v>
      </c>
      <c r="B229">
        <f>VLOOKUP($A229,[3]tranline_link01052018!$A:$AL,MATCH(B$1,[3]tranline_link01052018!$1:$1,0),FALSE)</f>
        <v>60</v>
      </c>
      <c r="C229">
        <f>VLOOKUP($A229,[3]tranline_link01052018!$A:$AL,MATCH(C$1,[3]tranline_link01052018!$1:$1,0),FALSE)</f>
        <v>60</v>
      </c>
      <c r="D229">
        <f>VLOOKUP($A229,[3]tranline_link01052018!$A:$AL,MATCH(D$1,[3]tranline_link01052018!$1:$1,0),FALSE)</f>
        <v>60</v>
      </c>
      <c r="E229">
        <f>VLOOKUP($A229,[3]tranline_link01052018!$A:$AL,MATCH(E$1,[3]tranline_link01052018!$1:$1,0),FALSE)</f>
        <v>60</v>
      </c>
      <c r="F229">
        <f>VLOOKUP($A229,[3]tranline_link01052018!$A:$AL,MATCH(F$1,[3]tranline_link01052018!$1:$1,0),FALSE)</f>
        <v>0</v>
      </c>
      <c r="G229">
        <f t="shared" si="3"/>
        <v>1</v>
      </c>
    </row>
    <row r="230" spans="1:7" x14ac:dyDescent="0.25">
      <c r="A230" t="s">
        <v>1126</v>
      </c>
      <c r="B230">
        <f>VLOOKUP($A230,[3]tranline_link01052018!$A:$AL,MATCH(B$1,[3]tranline_link01052018!$1:$1,0),FALSE)</f>
        <v>60</v>
      </c>
      <c r="C230">
        <f>VLOOKUP($A230,[3]tranline_link01052018!$A:$AL,MATCH(C$1,[3]tranline_link01052018!$1:$1,0),FALSE)</f>
        <v>60</v>
      </c>
      <c r="D230">
        <f>VLOOKUP($A230,[3]tranline_link01052018!$A:$AL,MATCH(D$1,[3]tranline_link01052018!$1:$1,0),FALSE)</f>
        <v>60</v>
      </c>
      <c r="E230">
        <f>VLOOKUP($A230,[3]tranline_link01052018!$A:$AL,MATCH(E$1,[3]tranline_link01052018!$1:$1,0),FALSE)</f>
        <v>60</v>
      </c>
      <c r="F230">
        <f>VLOOKUP($A230,[3]tranline_link01052018!$A:$AL,MATCH(F$1,[3]tranline_link01052018!$1:$1,0),FALSE)</f>
        <v>180</v>
      </c>
      <c r="G230">
        <f t="shared" si="3"/>
        <v>1</v>
      </c>
    </row>
    <row r="231" spans="1:7" x14ac:dyDescent="0.25">
      <c r="A231" t="s">
        <v>1127</v>
      </c>
      <c r="B231">
        <f>VLOOKUP($A231,[3]tranline_link01052018!$A:$AL,MATCH(B$1,[3]tranline_link01052018!$1:$1,0),FALSE)</f>
        <v>34.285714285714199</v>
      </c>
      <c r="C231">
        <f>VLOOKUP($A231,[3]tranline_link01052018!$A:$AL,MATCH(C$1,[3]tranline_link01052018!$1:$1,0),FALSE)</f>
        <v>30</v>
      </c>
      <c r="D231">
        <f>VLOOKUP($A231,[3]tranline_link01052018!$A:$AL,MATCH(D$1,[3]tranline_link01052018!$1:$1,0),FALSE)</f>
        <v>30</v>
      </c>
      <c r="E231">
        <f>VLOOKUP($A231,[3]tranline_link01052018!$A:$AL,MATCH(E$1,[3]tranline_link01052018!$1:$1,0),FALSE)</f>
        <v>30</v>
      </c>
      <c r="F231">
        <f>VLOOKUP($A231,[3]tranline_link01052018!$A:$AL,MATCH(F$1,[3]tranline_link01052018!$1:$1,0),FALSE)</f>
        <v>90</v>
      </c>
      <c r="G231">
        <f t="shared" si="3"/>
        <v>1</v>
      </c>
    </row>
    <row r="232" spans="1:7" x14ac:dyDescent="0.25">
      <c r="A232" t="s">
        <v>1128</v>
      </c>
      <c r="B232">
        <f>VLOOKUP($A232,[3]tranline_link01052018!$A:$AL,MATCH(B$1,[3]tranline_link01052018!$1:$1,0),FALSE)</f>
        <v>48</v>
      </c>
      <c r="C232">
        <f>VLOOKUP($A232,[3]tranline_link01052018!$A:$AL,MATCH(C$1,[3]tranline_link01052018!$1:$1,0),FALSE)</f>
        <v>30</v>
      </c>
      <c r="D232">
        <f>VLOOKUP($A232,[3]tranline_link01052018!$A:$AL,MATCH(D$1,[3]tranline_link01052018!$1:$1,0),FALSE)</f>
        <v>30</v>
      </c>
      <c r="E232">
        <f>VLOOKUP($A232,[3]tranline_link01052018!$A:$AL,MATCH(E$1,[3]tranline_link01052018!$1:$1,0),FALSE)</f>
        <v>30</v>
      </c>
      <c r="F232">
        <f>VLOOKUP($A232,[3]tranline_link01052018!$A:$AL,MATCH(F$1,[3]tranline_link01052018!$1:$1,0),FALSE)</f>
        <v>90</v>
      </c>
      <c r="G232">
        <f t="shared" si="3"/>
        <v>1</v>
      </c>
    </row>
    <row r="233" spans="1:7" x14ac:dyDescent="0.25">
      <c r="A233" t="s">
        <v>1129</v>
      </c>
      <c r="B233">
        <f>VLOOKUP($A233,[3]tranline_link01052018!$A:$AL,MATCH(B$1,[3]tranline_link01052018!$1:$1,0),FALSE)</f>
        <v>80</v>
      </c>
      <c r="C233">
        <f>VLOOKUP($A233,[3]tranline_link01052018!$A:$AL,MATCH(C$1,[3]tranline_link01052018!$1:$1,0),FALSE)</f>
        <v>60</v>
      </c>
      <c r="D233">
        <f>VLOOKUP($A233,[3]tranline_link01052018!$A:$AL,MATCH(D$1,[3]tranline_link01052018!$1:$1,0),FALSE)</f>
        <v>60</v>
      </c>
      <c r="E233">
        <f>VLOOKUP($A233,[3]tranline_link01052018!$A:$AL,MATCH(E$1,[3]tranline_link01052018!$1:$1,0),FALSE)</f>
        <v>60</v>
      </c>
      <c r="F233">
        <f>VLOOKUP($A233,[3]tranline_link01052018!$A:$AL,MATCH(F$1,[3]tranline_link01052018!$1:$1,0),FALSE)</f>
        <v>0</v>
      </c>
      <c r="G233">
        <f t="shared" si="3"/>
        <v>1</v>
      </c>
    </row>
    <row r="234" spans="1:7" x14ac:dyDescent="0.25">
      <c r="A234" t="s">
        <v>1130</v>
      </c>
      <c r="B234">
        <f>VLOOKUP($A234,[3]tranline_link01052018!$A:$AL,MATCH(B$1,[3]tranline_link01052018!$1:$1,0),FALSE)</f>
        <v>80</v>
      </c>
      <c r="C234">
        <f>VLOOKUP($A234,[3]tranline_link01052018!$A:$AL,MATCH(C$1,[3]tranline_link01052018!$1:$1,0),FALSE)</f>
        <v>60</v>
      </c>
      <c r="D234">
        <f>VLOOKUP($A234,[3]tranline_link01052018!$A:$AL,MATCH(D$1,[3]tranline_link01052018!$1:$1,0),FALSE)</f>
        <v>60</v>
      </c>
      <c r="E234">
        <f>VLOOKUP($A234,[3]tranline_link01052018!$A:$AL,MATCH(E$1,[3]tranline_link01052018!$1:$1,0),FALSE)</f>
        <v>60</v>
      </c>
      <c r="F234">
        <f>VLOOKUP($A234,[3]tranline_link01052018!$A:$AL,MATCH(F$1,[3]tranline_link01052018!$1:$1,0),FALSE)</f>
        <v>0</v>
      </c>
      <c r="G234">
        <f t="shared" si="3"/>
        <v>1</v>
      </c>
    </row>
    <row r="235" spans="1:7" x14ac:dyDescent="0.25">
      <c r="A235" t="s">
        <v>1131</v>
      </c>
      <c r="B235">
        <f>VLOOKUP($A235,[3]tranline_link01052018!$A:$AL,MATCH(B$1,[3]tranline_link01052018!$1:$1,0),FALSE)</f>
        <v>30</v>
      </c>
      <c r="C235">
        <f>VLOOKUP($A235,[3]tranline_link01052018!$A:$AL,MATCH(C$1,[3]tranline_link01052018!$1:$1,0),FALSE)</f>
        <v>30</v>
      </c>
      <c r="D235">
        <f>VLOOKUP($A235,[3]tranline_link01052018!$A:$AL,MATCH(D$1,[3]tranline_link01052018!$1:$1,0),FALSE)</f>
        <v>30</v>
      </c>
      <c r="E235">
        <f>VLOOKUP($A235,[3]tranline_link01052018!$A:$AL,MATCH(E$1,[3]tranline_link01052018!$1:$1,0),FALSE)</f>
        <v>60</v>
      </c>
      <c r="F235">
        <f>VLOOKUP($A235,[3]tranline_link01052018!$A:$AL,MATCH(F$1,[3]tranline_link01052018!$1:$1,0),FALSE)</f>
        <v>90</v>
      </c>
      <c r="G235">
        <f t="shared" si="3"/>
        <v>1</v>
      </c>
    </row>
    <row r="236" spans="1:7" x14ac:dyDescent="0.25">
      <c r="A236" t="s">
        <v>1132</v>
      </c>
      <c r="B236">
        <f>VLOOKUP($A236,[3]tranline_link01052018!$A:$AL,MATCH(B$1,[3]tranline_link01052018!$1:$1,0),FALSE)</f>
        <v>40</v>
      </c>
      <c r="C236">
        <f>VLOOKUP($A236,[3]tranline_link01052018!$A:$AL,MATCH(C$1,[3]tranline_link01052018!$1:$1,0),FALSE)</f>
        <v>30</v>
      </c>
      <c r="D236">
        <f>VLOOKUP($A236,[3]tranline_link01052018!$A:$AL,MATCH(D$1,[3]tranline_link01052018!$1:$1,0),FALSE)</f>
        <v>30</v>
      </c>
      <c r="E236">
        <f>VLOOKUP($A236,[3]tranline_link01052018!$A:$AL,MATCH(E$1,[3]tranline_link01052018!$1:$1,0),FALSE)</f>
        <v>60</v>
      </c>
      <c r="F236">
        <f>VLOOKUP($A236,[3]tranline_link01052018!$A:$AL,MATCH(F$1,[3]tranline_link01052018!$1:$1,0),FALSE)</f>
        <v>90</v>
      </c>
      <c r="G236">
        <f t="shared" si="3"/>
        <v>1</v>
      </c>
    </row>
    <row r="237" spans="1:7" x14ac:dyDescent="0.25">
      <c r="A237" t="s">
        <v>1133</v>
      </c>
      <c r="B237">
        <f>VLOOKUP($A237,[3]tranline_link01052018!$A:$AL,MATCH(B$1,[3]tranline_link01052018!$1:$1,0),FALSE)</f>
        <v>26.6666666666666</v>
      </c>
      <c r="C237">
        <f>VLOOKUP($A237,[3]tranline_link01052018!$A:$AL,MATCH(C$1,[3]tranline_link01052018!$1:$1,0),FALSE)</f>
        <v>30</v>
      </c>
      <c r="D237">
        <f>VLOOKUP($A237,[3]tranline_link01052018!$A:$AL,MATCH(D$1,[3]tranline_link01052018!$1:$1,0),FALSE)</f>
        <v>30</v>
      </c>
      <c r="E237">
        <f>VLOOKUP($A237,[3]tranline_link01052018!$A:$AL,MATCH(E$1,[3]tranline_link01052018!$1:$1,0),FALSE)</f>
        <v>60</v>
      </c>
      <c r="F237">
        <f>VLOOKUP($A237,[3]tranline_link01052018!$A:$AL,MATCH(F$1,[3]tranline_link01052018!$1:$1,0),FALSE)</f>
        <v>180</v>
      </c>
      <c r="G237">
        <f t="shared" si="3"/>
        <v>1</v>
      </c>
    </row>
    <row r="238" spans="1:7" x14ac:dyDescent="0.25">
      <c r="A238" t="s">
        <v>1134</v>
      </c>
      <c r="B238">
        <f>VLOOKUP($A238,[3]tranline_link01052018!$A:$AL,MATCH(B$1,[3]tranline_link01052018!$1:$1,0),FALSE)</f>
        <v>40</v>
      </c>
      <c r="C238">
        <f>VLOOKUP($A238,[3]tranline_link01052018!$A:$AL,MATCH(C$1,[3]tranline_link01052018!$1:$1,0),FALSE)</f>
        <v>30</v>
      </c>
      <c r="D238">
        <f>VLOOKUP($A238,[3]tranline_link01052018!$A:$AL,MATCH(D$1,[3]tranline_link01052018!$1:$1,0),FALSE)</f>
        <v>30</v>
      </c>
      <c r="E238">
        <f>VLOOKUP($A238,[3]tranline_link01052018!$A:$AL,MATCH(E$1,[3]tranline_link01052018!$1:$1,0),FALSE)</f>
        <v>40</v>
      </c>
      <c r="F238">
        <f>VLOOKUP($A238,[3]tranline_link01052018!$A:$AL,MATCH(F$1,[3]tranline_link01052018!$1:$1,0),FALSE)</f>
        <v>90</v>
      </c>
      <c r="G238">
        <f t="shared" si="3"/>
        <v>1</v>
      </c>
    </row>
    <row r="239" spans="1:7" x14ac:dyDescent="0.25">
      <c r="A239" t="s">
        <v>1135</v>
      </c>
      <c r="B239">
        <f>VLOOKUP($A239,[3]tranline_link01052018!$A:$AL,MATCH(B$1,[3]tranline_link01052018!$1:$1,0),FALSE)</f>
        <v>80</v>
      </c>
      <c r="C239">
        <f>VLOOKUP($A239,[3]tranline_link01052018!$A:$AL,MATCH(C$1,[3]tranline_link01052018!$1:$1,0),FALSE)</f>
        <v>60</v>
      </c>
      <c r="D239">
        <f>VLOOKUP($A239,[3]tranline_link01052018!$A:$AL,MATCH(D$1,[3]tranline_link01052018!$1:$1,0),FALSE)</f>
        <v>60</v>
      </c>
      <c r="E239">
        <f>VLOOKUP($A239,[3]tranline_link01052018!$A:$AL,MATCH(E$1,[3]tranline_link01052018!$1:$1,0),FALSE)</f>
        <v>60</v>
      </c>
      <c r="F239">
        <f>VLOOKUP($A239,[3]tranline_link01052018!$A:$AL,MATCH(F$1,[3]tranline_link01052018!$1:$1,0),FALSE)</f>
        <v>0</v>
      </c>
      <c r="G239">
        <f t="shared" si="3"/>
        <v>1</v>
      </c>
    </row>
    <row r="240" spans="1:7" x14ac:dyDescent="0.25">
      <c r="A240" t="s">
        <v>1136</v>
      </c>
      <c r="B240">
        <f>VLOOKUP($A240,[3]tranline_link01052018!$A:$AL,MATCH(B$1,[3]tranline_link01052018!$1:$1,0),FALSE)</f>
        <v>120</v>
      </c>
      <c r="C240">
        <f>VLOOKUP($A240,[3]tranline_link01052018!$A:$AL,MATCH(C$1,[3]tranline_link01052018!$1:$1,0),FALSE)</f>
        <v>60</v>
      </c>
      <c r="D240">
        <f>VLOOKUP($A240,[3]tranline_link01052018!$A:$AL,MATCH(D$1,[3]tranline_link01052018!$1:$1,0),FALSE)</f>
        <v>60</v>
      </c>
      <c r="E240">
        <f>VLOOKUP($A240,[3]tranline_link01052018!$A:$AL,MATCH(E$1,[3]tranline_link01052018!$1:$1,0),FALSE)</f>
        <v>60</v>
      </c>
      <c r="F240">
        <f>VLOOKUP($A240,[3]tranline_link01052018!$A:$AL,MATCH(F$1,[3]tranline_link01052018!$1:$1,0),FALSE)</f>
        <v>0</v>
      </c>
      <c r="G240">
        <f t="shared" si="3"/>
        <v>1</v>
      </c>
    </row>
    <row r="241" spans="1:7" x14ac:dyDescent="0.25">
      <c r="A241" t="s">
        <v>1137</v>
      </c>
      <c r="B241">
        <f>VLOOKUP($A241,[3]tranline_link01052018!$A:$AL,MATCH(B$1,[3]tranline_link01052018!$1:$1,0),FALSE)</f>
        <v>26.6666666666666</v>
      </c>
      <c r="C241">
        <f>VLOOKUP($A241,[3]tranline_link01052018!$A:$AL,MATCH(C$1,[3]tranline_link01052018!$1:$1,0),FALSE)</f>
        <v>30</v>
      </c>
      <c r="D241">
        <f>VLOOKUP($A241,[3]tranline_link01052018!$A:$AL,MATCH(D$1,[3]tranline_link01052018!$1:$1,0),FALSE)</f>
        <v>30</v>
      </c>
      <c r="E241">
        <f>VLOOKUP($A241,[3]tranline_link01052018!$A:$AL,MATCH(E$1,[3]tranline_link01052018!$1:$1,0),FALSE)</f>
        <v>40</v>
      </c>
      <c r="F241">
        <f>VLOOKUP($A241,[3]tranline_link01052018!$A:$AL,MATCH(F$1,[3]tranline_link01052018!$1:$1,0),FALSE)</f>
        <v>180</v>
      </c>
      <c r="G241">
        <f t="shared" si="3"/>
        <v>1</v>
      </c>
    </row>
    <row r="242" spans="1:7" x14ac:dyDescent="0.25">
      <c r="A242" t="s">
        <v>1138</v>
      </c>
      <c r="B242">
        <f>VLOOKUP($A242,[3]tranline_link01052018!$A:$AL,MATCH(B$1,[3]tranline_link01052018!$1:$1,0),FALSE)</f>
        <v>34.285714285714199</v>
      </c>
      <c r="C242">
        <f>VLOOKUP($A242,[3]tranline_link01052018!$A:$AL,MATCH(C$1,[3]tranline_link01052018!$1:$1,0),FALSE)</f>
        <v>27.692307692307601</v>
      </c>
      <c r="D242">
        <f>VLOOKUP($A242,[3]tranline_link01052018!$A:$AL,MATCH(D$1,[3]tranline_link01052018!$1:$1,0),FALSE)</f>
        <v>25.714285714285701</v>
      </c>
      <c r="E242">
        <f>VLOOKUP($A242,[3]tranline_link01052018!$A:$AL,MATCH(E$1,[3]tranline_link01052018!$1:$1,0),FALSE)</f>
        <v>40</v>
      </c>
      <c r="F242">
        <f>VLOOKUP($A242,[3]tranline_link01052018!$A:$AL,MATCH(F$1,[3]tranline_link01052018!$1:$1,0),FALSE)</f>
        <v>90</v>
      </c>
      <c r="G242">
        <f t="shared" si="3"/>
        <v>1</v>
      </c>
    </row>
    <row r="243" spans="1:7" x14ac:dyDescent="0.25">
      <c r="A243" t="s">
        <v>1139</v>
      </c>
      <c r="B243">
        <f>VLOOKUP($A243,[3]tranline_link01052018!$A:$AL,MATCH(B$1,[3]tranline_link01052018!$1:$1,0),FALSE)</f>
        <v>80</v>
      </c>
      <c r="C243">
        <f>VLOOKUP($A243,[3]tranline_link01052018!$A:$AL,MATCH(C$1,[3]tranline_link01052018!$1:$1,0),FALSE)</f>
        <v>60</v>
      </c>
      <c r="D243">
        <f>VLOOKUP($A243,[3]tranline_link01052018!$A:$AL,MATCH(D$1,[3]tranline_link01052018!$1:$1,0),FALSE)</f>
        <v>60</v>
      </c>
      <c r="E243">
        <f>VLOOKUP($A243,[3]tranline_link01052018!$A:$AL,MATCH(E$1,[3]tranline_link01052018!$1:$1,0),FALSE)</f>
        <v>60</v>
      </c>
      <c r="F243">
        <f>VLOOKUP($A243,[3]tranline_link01052018!$A:$AL,MATCH(F$1,[3]tranline_link01052018!$1:$1,0),FALSE)</f>
        <v>0</v>
      </c>
      <c r="G243">
        <f t="shared" si="3"/>
        <v>1</v>
      </c>
    </row>
    <row r="244" spans="1:7" x14ac:dyDescent="0.25">
      <c r="A244" t="s">
        <v>1140</v>
      </c>
      <c r="B244">
        <f>VLOOKUP($A244,[3]tranline_link01052018!$A:$AL,MATCH(B$1,[3]tranline_link01052018!$1:$1,0),FALSE)</f>
        <v>80</v>
      </c>
      <c r="C244">
        <f>VLOOKUP($A244,[3]tranline_link01052018!$A:$AL,MATCH(C$1,[3]tranline_link01052018!$1:$1,0),FALSE)</f>
        <v>60</v>
      </c>
      <c r="D244">
        <f>VLOOKUP($A244,[3]tranline_link01052018!$A:$AL,MATCH(D$1,[3]tranline_link01052018!$1:$1,0),FALSE)</f>
        <v>60</v>
      </c>
      <c r="E244">
        <f>VLOOKUP($A244,[3]tranline_link01052018!$A:$AL,MATCH(E$1,[3]tranline_link01052018!$1:$1,0),FALSE)</f>
        <v>60</v>
      </c>
      <c r="F244">
        <f>VLOOKUP($A244,[3]tranline_link01052018!$A:$AL,MATCH(F$1,[3]tranline_link01052018!$1:$1,0),FALSE)</f>
        <v>180</v>
      </c>
      <c r="G244">
        <f t="shared" si="3"/>
        <v>1</v>
      </c>
    </row>
    <row r="245" spans="1:7" x14ac:dyDescent="0.25">
      <c r="A245" t="s">
        <v>1141</v>
      </c>
      <c r="B245">
        <f>VLOOKUP($A245,[3]tranline_link01052018!$A:$AL,MATCH(B$1,[3]tranline_link01052018!$1:$1,0),FALSE)</f>
        <v>80</v>
      </c>
      <c r="C245">
        <f>VLOOKUP($A245,[3]tranline_link01052018!$A:$AL,MATCH(C$1,[3]tranline_link01052018!$1:$1,0),FALSE)</f>
        <v>60</v>
      </c>
      <c r="D245">
        <f>VLOOKUP($A245,[3]tranline_link01052018!$A:$AL,MATCH(D$1,[3]tranline_link01052018!$1:$1,0),FALSE)</f>
        <v>60</v>
      </c>
      <c r="E245">
        <f>VLOOKUP($A245,[3]tranline_link01052018!$A:$AL,MATCH(E$1,[3]tranline_link01052018!$1:$1,0),FALSE)</f>
        <v>60</v>
      </c>
      <c r="F245">
        <f>VLOOKUP($A245,[3]tranline_link01052018!$A:$AL,MATCH(F$1,[3]tranline_link01052018!$1:$1,0),FALSE)</f>
        <v>0</v>
      </c>
      <c r="G245">
        <f t="shared" si="3"/>
        <v>1</v>
      </c>
    </row>
    <row r="246" spans="1:7" x14ac:dyDescent="0.25">
      <c r="A246" t="s">
        <v>1142</v>
      </c>
      <c r="B246">
        <f>VLOOKUP($A246,[3]tranline_link01052018!$A:$AL,MATCH(B$1,[3]tranline_link01052018!$1:$1,0),FALSE)</f>
        <v>80</v>
      </c>
      <c r="C246">
        <f>VLOOKUP($A246,[3]tranline_link01052018!$A:$AL,MATCH(C$1,[3]tranline_link01052018!$1:$1,0),FALSE)</f>
        <v>0</v>
      </c>
      <c r="D246">
        <f>VLOOKUP($A246,[3]tranline_link01052018!$A:$AL,MATCH(D$1,[3]tranline_link01052018!$1:$1,0),FALSE)</f>
        <v>0</v>
      </c>
      <c r="E246">
        <f>VLOOKUP($A246,[3]tranline_link01052018!$A:$AL,MATCH(E$1,[3]tranline_link01052018!$1:$1,0),FALSE)</f>
        <v>0</v>
      </c>
      <c r="F246">
        <f>VLOOKUP($A246,[3]tranline_link01052018!$A:$AL,MATCH(F$1,[3]tranline_link01052018!$1:$1,0),FALSE)</f>
        <v>0</v>
      </c>
      <c r="G246">
        <f t="shared" si="3"/>
        <v>1</v>
      </c>
    </row>
    <row r="247" spans="1:7" x14ac:dyDescent="0.25">
      <c r="A247" t="s">
        <v>1143</v>
      </c>
      <c r="B247">
        <f>VLOOKUP($A247,[3]tranline_link01052018!$A:$AL,MATCH(B$1,[3]tranline_link01052018!$1:$1,0),FALSE)</f>
        <v>0</v>
      </c>
      <c r="C247">
        <f>VLOOKUP($A247,[3]tranline_link01052018!$A:$AL,MATCH(C$1,[3]tranline_link01052018!$1:$1,0),FALSE)</f>
        <v>0</v>
      </c>
      <c r="D247">
        <f>VLOOKUP($A247,[3]tranline_link01052018!$A:$AL,MATCH(D$1,[3]tranline_link01052018!$1:$1,0),FALSE)</f>
        <v>60</v>
      </c>
      <c r="E247">
        <f>VLOOKUP($A247,[3]tranline_link01052018!$A:$AL,MATCH(E$1,[3]tranline_link01052018!$1:$1,0),FALSE)</f>
        <v>0</v>
      </c>
      <c r="F247">
        <f>VLOOKUP($A247,[3]tranline_link01052018!$A:$AL,MATCH(F$1,[3]tranline_link01052018!$1:$1,0),FALSE)</f>
        <v>0</v>
      </c>
      <c r="G247">
        <f t="shared" si="3"/>
        <v>1</v>
      </c>
    </row>
    <row r="248" spans="1:7" x14ac:dyDescent="0.25">
      <c r="A248" t="s">
        <v>1144</v>
      </c>
      <c r="B248">
        <f>VLOOKUP($A248,[3]tranline_link01052018!$A:$AL,MATCH(B$1,[3]tranline_link01052018!$1:$1,0),FALSE)</f>
        <v>48</v>
      </c>
      <c r="C248">
        <f>VLOOKUP($A248,[3]tranline_link01052018!$A:$AL,MATCH(C$1,[3]tranline_link01052018!$1:$1,0),FALSE)</f>
        <v>60</v>
      </c>
      <c r="D248">
        <f>VLOOKUP($A248,[3]tranline_link01052018!$A:$AL,MATCH(D$1,[3]tranline_link01052018!$1:$1,0),FALSE)</f>
        <v>60</v>
      </c>
      <c r="E248">
        <f>VLOOKUP($A248,[3]tranline_link01052018!$A:$AL,MATCH(E$1,[3]tranline_link01052018!$1:$1,0),FALSE)</f>
        <v>60</v>
      </c>
      <c r="F248">
        <f>VLOOKUP($A248,[3]tranline_link01052018!$A:$AL,MATCH(F$1,[3]tranline_link01052018!$1:$1,0),FALSE)</f>
        <v>90</v>
      </c>
      <c r="G248">
        <f t="shared" si="3"/>
        <v>1</v>
      </c>
    </row>
    <row r="249" spans="1:7" x14ac:dyDescent="0.25">
      <c r="A249" t="s">
        <v>1145</v>
      </c>
      <c r="B249">
        <f>VLOOKUP($A249,[3]tranline_link01052018!$A:$AL,MATCH(B$1,[3]tranline_link01052018!$1:$1,0),FALSE)</f>
        <v>60</v>
      </c>
      <c r="C249">
        <f>VLOOKUP($A249,[3]tranline_link01052018!$A:$AL,MATCH(C$1,[3]tranline_link01052018!$1:$1,0),FALSE)</f>
        <v>60</v>
      </c>
      <c r="D249">
        <f>VLOOKUP($A249,[3]tranline_link01052018!$A:$AL,MATCH(D$1,[3]tranline_link01052018!$1:$1,0),FALSE)</f>
        <v>60</v>
      </c>
      <c r="E249">
        <f>VLOOKUP($A249,[3]tranline_link01052018!$A:$AL,MATCH(E$1,[3]tranline_link01052018!$1:$1,0),FALSE)</f>
        <v>60</v>
      </c>
      <c r="F249">
        <f>VLOOKUP($A249,[3]tranline_link01052018!$A:$AL,MATCH(F$1,[3]tranline_link01052018!$1:$1,0),FALSE)</f>
        <v>90</v>
      </c>
      <c r="G249">
        <f t="shared" si="3"/>
        <v>1</v>
      </c>
    </row>
    <row r="250" spans="1:7" x14ac:dyDescent="0.25">
      <c r="A250" t="s">
        <v>1146</v>
      </c>
      <c r="B250">
        <f>VLOOKUP($A250,[3]tranline_link01052018!$A:$AL,MATCH(B$1,[3]tranline_link01052018!$1:$1,0),FALSE)</f>
        <v>14.117647058823501</v>
      </c>
      <c r="C250">
        <f>VLOOKUP($A250,[3]tranline_link01052018!$A:$AL,MATCH(C$1,[3]tranline_link01052018!$1:$1,0),FALSE)</f>
        <v>15</v>
      </c>
      <c r="D250">
        <f>VLOOKUP($A250,[3]tranline_link01052018!$A:$AL,MATCH(D$1,[3]tranline_link01052018!$1:$1,0),FALSE)</f>
        <v>16.363636363636299</v>
      </c>
      <c r="E250">
        <f>VLOOKUP($A250,[3]tranline_link01052018!$A:$AL,MATCH(E$1,[3]tranline_link01052018!$1:$1,0),FALSE)</f>
        <v>30</v>
      </c>
      <c r="F250">
        <f>VLOOKUP($A250,[3]tranline_link01052018!$A:$AL,MATCH(F$1,[3]tranline_link01052018!$1:$1,0),FALSE)</f>
        <v>45</v>
      </c>
      <c r="G250">
        <f t="shared" si="3"/>
        <v>1</v>
      </c>
    </row>
    <row r="251" spans="1:7" x14ac:dyDescent="0.25">
      <c r="A251" t="s">
        <v>1147</v>
      </c>
      <c r="B251">
        <f>VLOOKUP($A251,[3]tranline_link01052018!$A:$AL,MATCH(B$1,[3]tranline_link01052018!$1:$1,0),FALSE)</f>
        <v>18.4615384615384</v>
      </c>
      <c r="C251">
        <f>VLOOKUP($A251,[3]tranline_link01052018!$A:$AL,MATCH(C$1,[3]tranline_link01052018!$1:$1,0),FALSE)</f>
        <v>14.4</v>
      </c>
      <c r="D251">
        <f>VLOOKUP($A251,[3]tranline_link01052018!$A:$AL,MATCH(D$1,[3]tranline_link01052018!$1:$1,0),FALSE)</f>
        <v>13.846153846153801</v>
      </c>
      <c r="E251">
        <f>VLOOKUP($A251,[3]tranline_link01052018!$A:$AL,MATCH(E$1,[3]tranline_link01052018!$1:$1,0),FALSE)</f>
        <v>24</v>
      </c>
      <c r="F251">
        <f>VLOOKUP($A251,[3]tranline_link01052018!$A:$AL,MATCH(F$1,[3]tranline_link01052018!$1:$1,0),FALSE)</f>
        <v>45</v>
      </c>
      <c r="G251">
        <f t="shared" si="3"/>
        <v>1</v>
      </c>
    </row>
    <row r="252" spans="1:7" x14ac:dyDescent="0.25">
      <c r="A252" t="s">
        <v>1148</v>
      </c>
      <c r="B252">
        <f>VLOOKUP($A252,[3]tranline_link01052018!$A:$AL,MATCH(B$1,[3]tranline_link01052018!$1:$1,0),FALSE)</f>
        <v>30</v>
      </c>
      <c r="C252">
        <f>VLOOKUP($A252,[3]tranline_link01052018!$A:$AL,MATCH(C$1,[3]tranline_link01052018!$1:$1,0),FALSE)</f>
        <v>30</v>
      </c>
      <c r="D252">
        <f>VLOOKUP($A252,[3]tranline_link01052018!$A:$AL,MATCH(D$1,[3]tranline_link01052018!$1:$1,0),FALSE)</f>
        <v>30</v>
      </c>
      <c r="E252">
        <f>VLOOKUP($A252,[3]tranline_link01052018!$A:$AL,MATCH(E$1,[3]tranline_link01052018!$1:$1,0),FALSE)</f>
        <v>30</v>
      </c>
      <c r="F252">
        <f>VLOOKUP($A252,[3]tranline_link01052018!$A:$AL,MATCH(F$1,[3]tranline_link01052018!$1:$1,0),FALSE)</f>
        <v>45</v>
      </c>
      <c r="G252">
        <f t="shared" si="3"/>
        <v>1</v>
      </c>
    </row>
    <row r="253" spans="1:7" x14ac:dyDescent="0.25">
      <c r="A253" t="s">
        <v>1149</v>
      </c>
      <c r="B253">
        <f>VLOOKUP($A253,[3]tranline_link01052018!$A:$AL,MATCH(B$1,[3]tranline_link01052018!$1:$1,0),FALSE)</f>
        <v>40</v>
      </c>
      <c r="C253">
        <f>VLOOKUP($A253,[3]tranline_link01052018!$A:$AL,MATCH(C$1,[3]tranline_link01052018!$1:$1,0),FALSE)</f>
        <v>30</v>
      </c>
      <c r="D253">
        <f>VLOOKUP($A253,[3]tranline_link01052018!$A:$AL,MATCH(D$1,[3]tranline_link01052018!$1:$1,0),FALSE)</f>
        <v>30</v>
      </c>
      <c r="E253">
        <f>VLOOKUP($A253,[3]tranline_link01052018!$A:$AL,MATCH(E$1,[3]tranline_link01052018!$1:$1,0),FALSE)</f>
        <v>30</v>
      </c>
      <c r="F253">
        <f>VLOOKUP($A253,[3]tranline_link01052018!$A:$AL,MATCH(F$1,[3]tranline_link01052018!$1:$1,0),FALSE)</f>
        <v>45</v>
      </c>
      <c r="G253">
        <f t="shared" si="3"/>
        <v>1</v>
      </c>
    </row>
    <row r="254" spans="1:7" x14ac:dyDescent="0.25">
      <c r="A254" t="s">
        <v>1150</v>
      </c>
      <c r="B254">
        <f>VLOOKUP($A254,[3]tranline_link01052018!$A:$AL,MATCH(B$1,[3]tranline_link01052018!$1:$1,0),FALSE)</f>
        <v>60</v>
      </c>
      <c r="C254">
        <f>VLOOKUP($A254,[3]tranline_link01052018!$A:$AL,MATCH(C$1,[3]tranline_link01052018!$1:$1,0),FALSE)</f>
        <v>60</v>
      </c>
      <c r="D254">
        <f>VLOOKUP($A254,[3]tranline_link01052018!$A:$AL,MATCH(D$1,[3]tranline_link01052018!$1:$1,0),FALSE)</f>
        <v>60</v>
      </c>
      <c r="E254">
        <f>VLOOKUP($A254,[3]tranline_link01052018!$A:$AL,MATCH(E$1,[3]tranline_link01052018!$1:$1,0),FALSE)</f>
        <v>60</v>
      </c>
      <c r="F254">
        <f>VLOOKUP($A254,[3]tranline_link01052018!$A:$AL,MATCH(F$1,[3]tranline_link01052018!$1:$1,0),FALSE)</f>
        <v>0</v>
      </c>
      <c r="G254">
        <f t="shared" si="3"/>
        <v>1</v>
      </c>
    </row>
    <row r="255" spans="1:7" x14ac:dyDescent="0.25">
      <c r="A255" t="s">
        <v>1151</v>
      </c>
      <c r="B255">
        <f>VLOOKUP($A255,[3]tranline_link01052018!$A:$AL,MATCH(B$1,[3]tranline_link01052018!$1:$1,0),FALSE)</f>
        <v>60</v>
      </c>
      <c r="C255">
        <f>VLOOKUP($A255,[3]tranline_link01052018!$A:$AL,MATCH(C$1,[3]tranline_link01052018!$1:$1,0),FALSE)</f>
        <v>60</v>
      </c>
      <c r="D255">
        <f>VLOOKUP($A255,[3]tranline_link01052018!$A:$AL,MATCH(D$1,[3]tranline_link01052018!$1:$1,0),FALSE)</f>
        <v>60</v>
      </c>
      <c r="E255">
        <f>VLOOKUP($A255,[3]tranline_link01052018!$A:$AL,MATCH(E$1,[3]tranline_link01052018!$1:$1,0),FALSE)</f>
        <v>60</v>
      </c>
      <c r="F255">
        <f>VLOOKUP($A255,[3]tranline_link01052018!$A:$AL,MATCH(F$1,[3]tranline_link01052018!$1:$1,0),FALSE)</f>
        <v>0</v>
      </c>
      <c r="G255">
        <f t="shared" si="3"/>
        <v>1</v>
      </c>
    </row>
    <row r="256" spans="1:7" x14ac:dyDescent="0.25">
      <c r="A256" t="s">
        <v>1152</v>
      </c>
      <c r="B256">
        <f>VLOOKUP($A256,[3]tranline_link01052018!$A:$AL,MATCH(B$1,[3]tranline_link01052018!$1:$1,0),FALSE)</f>
        <v>34.285714285714199</v>
      </c>
      <c r="C256">
        <f>VLOOKUP($A256,[3]tranline_link01052018!$A:$AL,MATCH(C$1,[3]tranline_link01052018!$1:$1,0),FALSE)</f>
        <v>180</v>
      </c>
      <c r="D256">
        <f>VLOOKUP($A256,[3]tranline_link01052018!$A:$AL,MATCH(D$1,[3]tranline_link01052018!$1:$1,0),FALSE)</f>
        <v>36</v>
      </c>
      <c r="E256">
        <f>VLOOKUP($A256,[3]tranline_link01052018!$A:$AL,MATCH(E$1,[3]tranline_link01052018!$1:$1,0),FALSE)</f>
        <v>0</v>
      </c>
      <c r="F256">
        <f>VLOOKUP($A256,[3]tranline_link01052018!$A:$AL,MATCH(F$1,[3]tranline_link01052018!$1:$1,0),FALSE)</f>
        <v>0</v>
      </c>
      <c r="G256">
        <f t="shared" si="3"/>
        <v>1</v>
      </c>
    </row>
    <row r="257" spans="1:7" x14ac:dyDescent="0.25">
      <c r="A257" t="s">
        <v>1153</v>
      </c>
      <c r="B257">
        <f>VLOOKUP($A257,[3]tranline_link01052018!$A:$AL,MATCH(B$1,[3]tranline_link01052018!$1:$1,0),FALSE)</f>
        <v>26.6666666666666</v>
      </c>
      <c r="C257">
        <f>VLOOKUP($A257,[3]tranline_link01052018!$A:$AL,MATCH(C$1,[3]tranline_link01052018!$1:$1,0),FALSE)</f>
        <v>30</v>
      </c>
      <c r="D257">
        <f>VLOOKUP($A257,[3]tranline_link01052018!$A:$AL,MATCH(D$1,[3]tranline_link01052018!$1:$1,0),FALSE)</f>
        <v>30</v>
      </c>
      <c r="E257">
        <f>VLOOKUP($A257,[3]tranline_link01052018!$A:$AL,MATCH(E$1,[3]tranline_link01052018!$1:$1,0),FALSE)</f>
        <v>30</v>
      </c>
      <c r="F257">
        <f>VLOOKUP($A257,[3]tranline_link01052018!$A:$AL,MATCH(F$1,[3]tranline_link01052018!$1:$1,0),FALSE)</f>
        <v>180</v>
      </c>
      <c r="G257">
        <f t="shared" si="3"/>
        <v>1</v>
      </c>
    </row>
    <row r="258" spans="1:7" x14ac:dyDescent="0.25">
      <c r="A258" t="s">
        <v>1154</v>
      </c>
      <c r="B258">
        <f>VLOOKUP($A258,[3]tranline_link01052018!$A:$AL,MATCH(B$1,[3]tranline_link01052018!$1:$1,0),FALSE)</f>
        <v>34.285714285714199</v>
      </c>
      <c r="C258">
        <f>VLOOKUP($A258,[3]tranline_link01052018!$A:$AL,MATCH(C$1,[3]tranline_link01052018!$1:$1,0),FALSE)</f>
        <v>30</v>
      </c>
      <c r="D258">
        <f>VLOOKUP($A258,[3]tranline_link01052018!$A:$AL,MATCH(D$1,[3]tranline_link01052018!$1:$1,0),FALSE)</f>
        <v>25.714285714285701</v>
      </c>
      <c r="E258">
        <f>VLOOKUP($A258,[3]tranline_link01052018!$A:$AL,MATCH(E$1,[3]tranline_link01052018!$1:$1,0),FALSE)</f>
        <v>60</v>
      </c>
      <c r="F258">
        <f>VLOOKUP($A258,[3]tranline_link01052018!$A:$AL,MATCH(F$1,[3]tranline_link01052018!$1:$1,0),FALSE)</f>
        <v>180</v>
      </c>
      <c r="G258">
        <f t="shared" si="3"/>
        <v>1</v>
      </c>
    </row>
    <row r="259" spans="1:7" x14ac:dyDescent="0.25">
      <c r="A259" t="s">
        <v>1155</v>
      </c>
      <c r="B259">
        <f>VLOOKUP($A259,[3]tranline_link01052018!$A:$AL,MATCH(B$1,[3]tranline_link01052018!$1:$1,0),FALSE)</f>
        <v>40</v>
      </c>
      <c r="C259">
        <f>VLOOKUP($A259,[3]tranline_link01052018!$A:$AL,MATCH(C$1,[3]tranline_link01052018!$1:$1,0),FALSE)</f>
        <v>30</v>
      </c>
      <c r="D259">
        <f>VLOOKUP($A259,[3]tranline_link01052018!$A:$AL,MATCH(D$1,[3]tranline_link01052018!$1:$1,0),FALSE)</f>
        <v>30</v>
      </c>
      <c r="E259">
        <f>VLOOKUP($A259,[3]tranline_link01052018!$A:$AL,MATCH(E$1,[3]tranline_link01052018!$1:$1,0),FALSE)</f>
        <v>40</v>
      </c>
      <c r="F259">
        <f>VLOOKUP($A259,[3]tranline_link01052018!$A:$AL,MATCH(F$1,[3]tranline_link01052018!$1:$1,0),FALSE)</f>
        <v>180</v>
      </c>
      <c r="G259">
        <f t="shared" ref="G259:G322" si="4">IF(SUM(B259:F259)=0,0,1)</f>
        <v>1</v>
      </c>
    </row>
    <row r="260" spans="1:7" x14ac:dyDescent="0.25">
      <c r="A260" t="s">
        <v>1156</v>
      </c>
      <c r="B260">
        <f>VLOOKUP($A260,[3]tranline_link01052018!$A:$AL,MATCH(B$1,[3]tranline_link01052018!$1:$1,0),FALSE)</f>
        <v>48</v>
      </c>
      <c r="C260">
        <f>VLOOKUP($A260,[3]tranline_link01052018!$A:$AL,MATCH(C$1,[3]tranline_link01052018!$1:$1,0),FALSE)</f>
        <v>30</v>
      </c>
      <c r="D260">
        <f>VLOOKUP($A260,[3]tranline_link01052018!$A:$AL,MATCH(D$1,[3]tranline_link01052018!$1:$1,0),FALSE)</f>
        <v>30</v>
      </c>
      <c r="E260">
        <f>VLOOKUP($A260,[3]tranline_link01052018!$A:$AL,MATCH(E$1,[3]tranline_link01052018!$1:$1,0),FALSE)</f>
        <v>40</v>
      </c>
      <c r="F260">
        <f>VLOOKUP($A260,[3]tranline_link01052018!$A:$AL,MATCH(F$1,[3]tranline_link01052018!$1:$1,0),FALSE)</f>
        <v>180</v>
      </c>
      <c r="G260">
        <f t="shared" si="4"/>
        <v>1</v>
      </c>
    </row>
    <row r="261" spans="1:7" x14ac:dyDescent="0.25">
      <c r="A261" t="s">
        <v>1157</v>
      </c>
      <c r="B261">
        <f>VLOOKUP($A261,[3]tranline_link01052018!$A:$AL,MATCH(B$1,[3]tranline_link01052018!$1:$1,0),FALSE)</f>
        <v>34.285714285714199</v>
      </c>
      <c r="C261">
        <f>VLOOKUP($A261,[3]tranline_link01052018!$A:$AL,MATCH(C$1,[3]tranline_link01052018!$1:$1,0),FALSE)</f>
        <v>30</v>
      </c>
      <c r="D261">
        <f>VLOOKUP($A261,[3]tranline_link01052018!$A:$AL,MATCH(D$1,[3]tranline_link01052018!$1:$1,0),FALSE)</f>
        <v>30</v>
      </c>
      <c r="E261">
        <f>VLOOKUP($A261,[3]tranline_link01052018!$A:$AL,MATCH(E$1,[3]tranline_link01052018!$1:$1,0),FALSE)</f>
        <v>40</v>
      </c>
      <c r="F261">
        <f>VLOOKUP($A261,[3]tranline_link01052018!$A:$AL,MATCH(F$1,[3]tranline_link01052018!$1:$1,0),FALSE)</f>
        <v>180</v>
      </c>
      <c r="G261">
        <f t="shared" si="4"/>
        <v>1</v>
      </c>
    </row>
    <row r="262" spans="1:7" x14ac:dyDescent="0.25">
      <c r="A262" t="s">
        <v>1158</v>
      </c>
      <c r="B262">
        <f>VLOOKUP($A262,[3]tranline_link01052018!$A:$AL,MATCH(B$1,[3]tranline_link01052018!$1:$1,0),FALSE)</f>
        <v>26.6666666666666</v>
      </c>
      <c r="C262">
        <f>VLOOKUP($A262,[3]tranline_link01052018!$A:$AL,MATCH(C$1,[3]tranline_link01052018!$1:$1,0),FALSE)</f>
        <v>30</v>
      </c>
      <c r="D262">
        <f>VLOOKUP($A262,[3]tranline_link01052018!$A:$AL,MATCH(D$1,[3]tranline_link01052018!$1:$1,0),FALSE)</f>
        <v>30</v>
      </c>
      <c r="E262">
        <f>VLOOKUP($A262,[3]tranline_link01052018!$A:$AL,MATCH(E$1,[3]tranline_link01052018!$1:$1,0),FALSE)</f>
        <v>60</v>
      </c>
      <c r="F262">
        <f>VLOOKUP($A262,[3]tranline_link01052018!$A:$AL,MATCH(F$1,[3]tranline_link01052018!$1:$1,0),FALSE)</f>
        <v>180</v>
      </c>
      <c r="G262">
        <f t="shared" si="4"/>
        <v>1</v>
      </c>
    </row>
    <row r="263" spans="1:7" x14ac:dyDescent="0.25">
      <c r="A263" t="s">
        <v>1159</v>
      </c>
      <c r="B263">
        <f>VLOOKUP($A263,[3]tranline_link01052018!$A:$AL,MATCH(B$1,[3]tranline_link01052018!$1:$1,0),FALSE)</f>
        <v>48</v>
      </c>
      <c r="C263">
        <f>VLOOKUP($A263,[3]tranline_link01052018!$A:$AL,MATCH(C$1,[3]tranline_link01052018!$1:$1,0),FALSE)</f>
        <v>30</v>
      </c>
      <c r="D263">
        <f>VLOOKUP($A263,[3]tranline_link01052018!$A:$AL,MATCH(D$1,[3]tranline_link01052018!$1:$1,0),FALSE)</f>
        <v>30</v>
      </c>
      <c r="E263">
        <f>VLOOKUP($A263,[3]tranline_link01052018!$A:$AL,MATCH(E$1,[3]tranline_link01052018!$1:$1,0),FALSE)</f>
        <v>40</v>
      </c>
      <c r="F263">
        <f>VLOOKUP($A263,[3]tranline_link01052018!$A:$AL,MATCH(F$1,[3]tranline_link01052018!$1:$1,0),FALSE)</f>
        <v>180</v>
      </c>
      <c r="G263">
        <f t="shared" si="4"/>
        <v>1</v>
      </c>
    </row>
    <row r="264" spans="1:7" x14ac:dyDescent="0.25">
      <c r="A264" t="s">
        <v>1160</v>
      </c>
      <c r="B264">
        <f>VLOOKUP($A264,[3]tranline_link01052018!$A:$AL,MATCH(B$1,[3]tranline_link01052018!$1:$1,0),FALSE)</f>
        <v>40</v>
      </c>
      <c r="C264">
        <f>VLOOKUP($A264,[3]tranline_link01052018!$A:$AL,MATCH(C$1,[3]tranline_link01052018!$1:$1,0),FALSE)</f>
        <v>30</v>
      </c>
      <c r="D264">
        <f>VLOOKUP($A264,[3]tranline_link01052018!$A:$AL,MATCH(D$1,[3]tranline_link01052018!$1:$1,0),FALSE)</f>
        <v>30</v>
      </c>
      <c r="E264">
        <f>VLOOKUP($A264,[3]tranline_link01052018!$A:$AL,MATCH(E$1,[3]tranline_link01052018!$1:$1,0),FALSE)</f>
        <v>60</v>
      </c>
      <c r="F264">
        <f>VLOOKUP($A264,[3]tranline_link01052018!$A:$AL,MATCH(F$1,[3]tranline_link01052018!$1:$1,0),FALSE)</f>
        <v>90</v>
      </c>
      <c r="G264">
        <f t="shared" si="4"/>
        <v>1</v>
      </c>
    </row>
    <row r="265" spans="1:7" x14ac:dyDescent="0.25">
      <c r="A265" t="s">
        <v>1161</v>
      </c>
      <c r="B265">
        <f>VLOOKUP($A265,[3]tranline_link01052018!$A:$AL,MATCH(B$1,[3]tranline_link01052018!$1:$1,0),FALSE)</f>
        <v>80</v>
      </c>
      <c r="C265">
        <f>VLOOKUP($A265,[3]tranline_link01052018!$A:$AL,MATCH(C$1,[3]tranline_link01052018!$1:$1,0),FALSE)</f>
        <v>60</v>
      </c>
      <c r="D265">
        <f>VLOOKUP($A265,[3]tranline_link01052018!$A:$AL,MATCH(D$1,[3]tranline_link01052018!$1:$1,0),FALSE)</f>
        <v>60</v>
      </c>
      <c r="E265">
        <f>VLOOKUP($A265,[3]tranline_link01052018!$A:$AL,MATCH(E$1,[3]tranline_link01052018!$1:$1,0),FALSE)</f>
        <v>0</v>
      </c>
      <c r="F265">
        <f>VLOOKUP($A265,[3]tranline_link01052018!$A:$AL,MATCH(F$1,[3]tranline_link01052018!$1:$1,0),FALSE)</f>
        <v>0</v>
      </c>
      <c r="G265">
        <f t="shared" si="4"/>
        <v>1</v>
      </c>
    </row>
    <row r="266" spans="1:7" x14ac:dyDescent="0.25">
      <c r="A266" t="s">
        <v>1162</v>
      </c>
      <c r="B266">
        <f>VLOOKUP($A266,[3]tranline_link01052018!$A:$AL,MATCH(B$1,[3]tranline_link01052018!$1:$1,0),FALSE)</f>
        <v>120</v>
      </c>
      <c r="C266">
        <f>VLOOKUP($A266,[3]tranline_link01052018!$A:$AL,MATCH(C$1,[3]tranline_link01052018!$1:$1,0),FALSE)</f>
        <v>60</v>
      </c>
      <c r="D266">
        <f>VLOOKUP($A266,[3]tranline_link01052018!$A:$AL,MATCH(D$1,[3]tranline_link01052018!$1:$1,0),FALSE)</f>
        <v>60</v>
      </c>
      <c r="E266">
        <f>VLOOKUP($A266,[3]tranline_link01052018!$A:$AL,MATCH(E$1,[3]tranline_link01052018!$1:$1,0),FALSE)</f>
        <v>0</v>
      </c>
      <c r="F266">
        <f>VLOOKUP($A266,[3]tranline_link01052018!$A:$AL,MATCH(F$1,[3]tranline_link01052018!$1:$1,0),FALSE)</f>
        <v>0</v>
      </c>
      <c r="G266">
        <f t="shared" si="4"/>
        <v>1</v>
      </c>
    </row>
    <row r="267" spans="1:7" x14ac:dyDescent="0.25">
      <c r="A267" t="s">
        <v>1163</v>
      </c>
      <c r="B267">
        <f>VLOOKUP($A267,[3]tranline_link01052018!$A:$AL,MATCH(B$1,[3]tranline_link01052018!$1:$1,0),FALSE)</f>
        <v>60</v>
      </c>
      <c r="C267">
        <f>VLOOKUP($A267,[3]tranline_link01052018!$A:$AL,MATCH(C$1,[3]tranline_link01052018!$1:$1,0),FALSE)</f>
        <v>30</v>
      </c>
      <c r="D267">
        <f>VLOOKUP($A267,[3]tranline_link01052018!$A:$AL,MATCH(D$1,[3]tranline_link01052018!$1:$1,0),FALSE)</f>
        <v>30</v>
      </c>
      <c r="E267">
        <f>VLOOKUP($A267,[3]tranline_link01052018!$A:$AL,MATCH(E$1,[3]tranline_link01052018!$1:$1,0),FALSE)</f>
        <v>30</v>
      </c>
      <c r="F267">
        <f>VLOOKUP($A267,[3]tranline_link01052018!$A:$AL,MATCH(F$1,[3]tranline_link01052018!$1:$1,0),FALSE)</f>
        <v>60</v>
      </c>
      <c r="G267">
        <f t="shared" si="4"/>
        <v>1</v>
      </c>
    </row>
    <row r="268" spans="1:7" x14ac:dyDescent="0.25">
      <c r="A268" t="s">
        <v>1164</v>
      </c>
      <c r="B268">
        <f>VLOOKUP($A268,[3]tranline_link01052018!$A:$AL,MATCH(B$1,[3]tranline_link01052018!$1:$1,0),FALSE)</f>
        <v>48</v>
      </c>
      <c r="C268">
        <f>VLOOKUP($A268,[3]tranline_link01052018!$A:$AL,MATCH(C$1,[3]tranline_link01052018!$1:$1,0),FALSE)</f>
        <v>32.727272727272698</v>
      </c>
      <c r="D268">
        <f>VLOOKUP($A268,[3]tranline_link01052018!$A:$AL,MATCH(D$1,[3]tranline_link01052018!$1:$1,0),FALSE)</f>
        <v>30</v>
      </c>
      <c r="E268">
        <f>VLOOKUP($A268,[3]tranline_link01052018!$A:$AL,MATCH(E$1,[3]tranline_link01052018!$1:$1,0),FALSE)</f>
        <v>30</v>
      </c>
      <c r="F268">
        <f>VLOOKUP($A268,[3]tranline_link01052018!$A:$AL,MATCH(F$1,[3]tranline_link01052018!$1:$1,0),FALSE)</f>
        <v>45</v>
      </c>
      <c r="G268">
        <f t="shared" si="4"/>
        <v>1</v>
      </c>
    </row>
    <row r="269" spans="1:7" x14ac:dyDescent="0.25">
      <c r="A269" t="s">
        <v>1165</v>
      </c>
      <c r="B269">
        <f>VLOOKUP($A269,[3]tranline_link01052018!$A:$AL,MATCH(B$1,[3]tranline_link01052018!$1:$1,0),FALSE)</f>
        <v>60</v>
      </c>
      <c r="C269">
        <f>VLOOKUP($A269,[3]tranline_link01052018!$A:$AL,MATCH(C$1,[3]tranline_link01052018!$1:$1,0),FALSE)</f>
        <v>30</v>
      </c>
      <c r="D269">
        <f>VLOOKUP($A269,[3]tranline_link01052018!$A:$AL,MATCH(D$1,[3]tranline_link01052018!$1:$1,0),FALSE)</f>
        <v>30</v>
      </c>
      <c r="E269">
        <f>VLOOKUP($A269,[3]tranline_link01052018!$A:$AL,MATCH(E$1,[3]tranline_link01052018!$1:$1,0),FALSE)</f>
        <v>30</v>
      </c>
      <c r="F269">
        <f>VLOOKUP($A269,[3]tranline_link01052018!$A:$AL,MATCH(F$1,[3]tranline_link01052018!$1:$1,0),FALSE)</f>
        <v>180</v>
      </c>
      <c r="G269">
        <f t="shared" si="4"/>
        <v>1</v>
      </c>
    </row>
    <row r="270" spans="1:7" x14ac:dyDescent="0.25">
      <c r="A270" t="s">
        <v>1166</v>
      </c>
      <c r="B270">
        <f>VLOOKUP($A270,[3]tranline_link01052018!$A:$AL,MATCH(B$1,[3]tranline_link01052018!$1:$1,0),FALSE)</f>
        <v>60</v>
      </c>
      <c r="C270">
        <f>VLOOKUP($A270,[3]tranline_link01052018!$A:$AL,MATCH(C$1,[3]tranline_link01052018!$1:$1,0),FALSE)</f>
        <v>30</v>
      </c>
      <c r="D270">
        <f>VLOOKUP($A270,[3]tranline_link01052018!$A:$AL,MATCH(D$1,[3]tranline_link01052018!$1:$1,0),FALSE)</f>
        <v>30</v>
      </c>
      <c r="E270">
        <f>VLOOKUP($A270,[3]tranline_link01052018!$A:$AL,MATCH(E$1,[3]tranline_link01052018!$1:$1,0),FALSE)</f>
        <v>30</v>
      </c>
      <c r="F270">
        <f>VLOOKUP($A270,[3]tranline_link01052018!$A:$AL,MATCH(F$1,[3]tranline_link01052018!$1:$1,0),FALSE)</f>
        <v>60</v>
      </c>
      <c r="G270">
        <f t="shared" si="4"/>
        <v>1</v>
      </c>
    </row>
    <row r="271" spans="1:7" x14ac:dyDescent="0.25">
      <c r="A271" t="s">
        <v>1167</v>
      </c>
      <c r="B271">
        <f>VLOOKUP($A271,[3]tranline_link01052018!$A:$AL,MATCH(B$1,[3]tranline_link01052018!$1:$1,0),FALSE)</f>
        <v>30</v>
      </c>
      <c r="C271">
        <f>VLOOKUP($A271,[3]tranline_link01052018!$A:$AL,MATCH(C$1,[3]tranline_link01052018!$1:$1,0),FALSE)</f>
        <v>15</v>
      </c>
      <c r="D271">
        <f>VLOOKUP($A271,[3]tranline_link01052018!$A:$AL,MATCH(D$1,[3]tranline_link01052018!$1:$1,0),FALSE)</f>
        <v>15</v>
      </c>
      <c r="E271">
        <f>VLOOKUP($A271,[3]tranline_link01052018!$A:$AL,MATCH(E$1,[3]tranline_link01052018!$1:$1,0),FALSE)</f>
        <v>30</v>
      </c>
      <c r="F271">
        <f>VLOOKUP($A271,[3]tranline_link01052018!$A:$AL,MATCH(F$1,[3]tranline_link01052018!$1:$1,0),FALSE)</f>
        <v>60</v>
      </c>
      <c r="G271">
        <f t="shared" si="4"/>
        <v>1</v>
      </c>
    </row>
    <row r="272" spans="1:7" x14ac:dyDescent="0.25">
      <c r="A272" t="s">
        <v>1168</v>
      </c>
      <c r="B272">
        <f>VLOOKUP($A272,[3]tranline_link01052018!$A:$AL,MATCH(B$1,[3]tranline_link01052018!$1:$1,0),FALSE)</f>
        <v>60</v>
      </c>
      <c r="C272">
        <f>VLOOKUP($A272,[3]tranline_link01052018!$A:$AL,MATCH(C$1,[3]tranline_link01052018!$1:$1,0),FALSE)</f>
        <v>30</v>
      </c>
      <c r="D272">
        <f>VLOOKUP($A272,[3]tranline_link01052018!$A:$AL,MATCH(D$1,[3]tranline_link01052018!$1:$1,0),FALSE)</f>
        <v>30</v>
      </c>
      <c r="E272">
        <f>VLOOKUP($A272,[3]tranline_link01052018!$A:$AL,MATCH(E$1,[3]tranline_link01052018!$1:$1,0),FALSE)</f>
        <v>30</v>
      </c>
      <c r="F272">
        <f>VLOOKUP($A272,[3]tranline_link01052018!$A:$AL,MATCH(F$1,[3]tranline_link01052018!$1:$1,0),FALSE)</f>
        <v>60</v>
      </c>
      <c r="G272">
        <f t="shared" si="4"/>
        <v>1</v>
      </c>
    </row>
    <row r="273" spans="1:7" x14ac:dyDescent="0.25">
      <c r="A273" t="s">
        <v>1169</v>
      </c>
      <c r="B273">
        <f>VLOOKUP($A273,[3]tranline_link01052018!$A:$AL,MATCH(B$1,[3]tranline_link01052018!$1:$1,0),FALSE)</f>
        <v>60</v>
      </c>
      <c r="C273">
        <f>VLOOKUP($A273,[3]tranline_link01052018!$A:$AL,MATCH(C$1,[3]tranline_link01052018!$1:$1,0),FALSE)</f>
        <v>30</v>
      </c>
      <c r="D273">
        <f>VLOOKUP($A273,[3]tranline_link01052018!$A:$AL,MATCH(D$1,[3]tranline_link01052018!$1:$1,0),FALSE)</f>
        <v>30</v>
      </c>
      <c r="E273">
        <f>VLOOKUP($A273,[3]tranline_link01052018!$A:$AL,MATCH(E$1,[3]tranline_link01052018!$1:$1,0),FALSE)</f>
        <v>30</v>
      </c>
      <c r="F273">
        <f>VLOOKUP($A273,[3]tranline_link01052018!$A:$AL,MATCH(F$1,[3]tranline_link01052018!$1:$1,0),FALSE)</f>
        <v>180</v>
      </c>
      <c r="G273">
        <f t="shared" si="4"/>
        <v>1</v>
      </c>
    </row>
    <row r="274" spans="1:7" x14ac:dyDescent="0.25">
      <c r="A274" t="s">
        <v>1170</v>
      </c>
      <c r="B274">
        <f>VLOOKUP($A274,[3]tranline_link01052018!$A:$AL,MATCH(B$1,[3]tranline_link01052018!$1:$1,0),FALSE)</f>
        <v>30</v>
      </c>
      <c r="C274">
        <f>VLOOKUP($A274,[3]tranline_link01052018!$A:$AL,MATCH(C$1,[3]tranline_link01052018!$1:$1,0),FALSE)</f>
        <v>15</v>
      </c>
      <c r="D274">
        <f>VLOOKUP($A274,[3]tranline_link01052018!$A:$AL,MATCH(D$1,[3]tranline_link01052018!$1:$1,0),FALSE)</f>
        <v>15</v>
      </c>
      <c r="E274">
        <f>VLOOKUP($A274,[3]tranline_link01052018!$A:$AL,MATCH(E$1,[3]tranline_link01052018!$1:$1,0),FALSE)</f>
        <v>30</v>
      </c>
      <c r="F274">
        <f>VLOOKUP($A274,[3]tranline_link01052018!$A:$AL,MATCH(F$1,[3]tranline_link01052018!$1:$1,0),FALSE)</f>
        <v>60</v>
      </c>
      <c r="G274">
        <f t="shared" si="4"/>
        <v>1</v>
      </c>
    </row>
    <row r="275" spans="1:7" x14ac:dyDescent="0.25">
      <c r="A275" t="s">
        <v>1171</v>
      </c>
      <c r="B275">
        <f>VLOOKUP($A275,[3]tranline_link01052018!$A:$AL,MATCH(B$1,[3]tranline_link01052018!$1:$1,0),FALSE)</f>
        <v>30</v>
      </c>
      <c r="C275">
        <f>VLOOKUP($A275,[3]tranline_link01052018!$A:$AL,MATCH(C$1,[3]tranline_link01052018!$1:$1,0),FALSE)</f>
        <v>15</v>
      </c>
      <c r="D275">
        <f>VLOOKUP($A275,[3]tranline_link01052018!$A:$AL,MATCH(D$1,[3]tranline_link01052018!$1:$1,0),FALSE)</f>
        <v>15</v>
      </c>
      <c r="E275">
        <f>VLOOKUP($A275,[3]tranline_link01052018!$A:$AL,MATCH(E$1,[3]tranline_link01052018!$1:$1,0),FALSE)</f>
        <v>30</v>
      </c>
      <c r="F275">
        <f>VLOOKUP($A275,[3]tranline_link01052018!$A:$AL,MATCH(F$1,[3]tranline_link01052018!$1:$1,0),FALSE)</f>
        <v>30</v>
      </c>
      <c r="G275">
        <f t="shared" si="4"/>
        <v>1</v>
      </c>
    </row>
    <row r="276" spans="1:7" x14ac:dyDescent="0.25">
      <c r="A276" t="s">
        <v>1172</v>
      </c>
      <c r="B276">
        <f>VLOOKUP($A276,[3]tranline_link01052018!$A:$AL,MATCH(B$1,[3]tranline_link01052018!$1:$1,0),FALSE)</f>
        <v>60</v>
      </c>
      <c r="C276">
        <f>VLOOKUP($A276,[3]tranline_link01052018!$A:$AL,MATCH(C$1,[3]tranline_link01052018!$1:$1,0),FALSE)</f>
        <v>30</v>
      </c>
      <c r="D276">
        <f>VLOOKUP($A276,[3]tranline_link01052018!$A:$AL,MATCH(D$1,[3]tranline_link01052018!$1:$1,0),FALSE)</f>
        <v>30</v>
      </c>
      <c r="E276">
        <f>VLOOKUP($A276,[3]tranline_link01052018!$A:$AL,MATCH(E$1,[3]tranline_link01052018!$1:$1,0),FALSE)</f>
        <v>30</v>
      </c>
      <c r="F276">
        <f>VLOOKUP($A276,[3]tranline_link01052018!$A:$AL,MATCH(F$1,[3]tranline_link01052018!$1:$1,0),FALSE)</f>
        <v>0</v>
      </c>
      <c r="G276">
        <f t="shared" si="4"/>
        <v>1</v>
      </c>
    </row>
    <row r="277" spans="1:7" x14ac:dyDescent="0.25">
      <c r="A277" t="s">
        <v>1173</v>
      </c>
      <c r="B277">
        <f>VLOOKUP($A277,[3]tranline_link01052018!$A:$AL,MATCH(B$1,[3]tranline_link01052018!$1:$1,0),FALSE)</f>
        <v>48</v>
      </c>
      <c r="C277">
        <f>VLOOKUP($A277,[3]tranline_link01052018!$A:$AL,MATCH(C$1,[3]tranline_link01052018!$1:$1,0),FALSE)</f>
        <v>30</v>
      </c>
      <c r="D277">
        <f>VLOOKUP($A277,[3]tranline_link01052018!$A:$AL,MATCH(D$1,[3]tranline_link01052018!$1:$1,0),FALSE)</f>
        <v>30</v>
      </c>
      <c r="E277">
        <f>VLOOKUP($A277,[3]tranline_link01052018!$A:$AL,MATCH(E$1,[3]tranline_link01052018!$1:$1,0),FALSE)</f>
        <v>60</v>
      </c>
      <c r="F277">
        <f>VLOOKUP($A277,[3]tranline_link01052018!$A:$AL,MATCH(F$1,[3]tranline_link01052018!$1:$1,0),FALSE)</f>
        <v>60</v>
      </c>
      <c r="G277">
        <f t="shared" si="4"/>
        <v>1</v>
      </c>
    </row>
    <row r="278" spans="1:7" x14ac:dyDescent="0.25">
      <c r="A278" t="s">
        <v>1174</v>
      </c>
      <c r="B278">
        <f>VLOOKUP($A278,[3]tranline_link01052018!$A:$AL,MATCH(B$1,[3]tranline_link01052018!$1:$1,0),FALSE)</f>
        <v>60</v>
      </c>
      <c r="C278">
        <f>VLOOKUP($A278,[3]tranline_link01052018!$A:$AL,MATCH(C$1,[3]tranline_link01052018!$1:$1,0),FALSE)</f>
        <v>30</v>
      </c>
      <c r="D278">
        <f>VLOOKUP($A278,[3]tranline_link01052018!$A:$AL,MATCH(D$1,[3]tranline_link01052018!$1:$1,0),FALSE)</f>
        <v>30</v>
      </c>
      <c r="E278">
        <f>VLOOKUP($A278,[3]tranline_link01052018!$A:$AL,MATCH(E$1,[3]tranline_link01052018!$1:$1,0),FALSE)</f>
        <v>30</v>
      </c>
      <c r="F278">
        <f>VLOOKUP($A278,[3]tranline_link01052018!$A:$AL,MATCH(F$1,[3]tranline_link01052018!$1:$1,0),FALSE)</f>
        <v>180</v>
      </c>
      <c r="G278">
        <f t="shared" si="4"/>
        <v>1</v>
      </c>
    </row>
    <row r="279" spans="1:7" x14ac:dyDescent="0.25">
      <c r="A279" t="s">
        <v>1175</v>
      </c>
      <c r="B279">
        <f>VLOOKUP($A279,[3]tranline_link01052018!$A:$AL,MATCH(B$1,[3]tranline_link01052018!$1:$1,0),FALSE)</f>
        <v>48</v>
      </c>
      <c r="C279">
        <f>VLOOKUP($A279,[3]tranline_link01052018!$A:$AL,MATCH(C$1,[3]tranline_link01052018!$1:$1,0),FALSE)</f>
        <v>30</v>
      </c>
      <c r="D279">
        <f>VLOOKUP($A279,[3]tranline_link01052018!$A:$AL,MATCH(D$1,[3]tranline_link01052018!$1:$1,0),FALSE)</f>
        <v>30</v>
      </c>
      <c r="E279">
        <f>VLOOKUP($A279,[3]tranline_link01052018!$A:$AL,MATCH(E$1,[3]tranline_link01052018!$1:$1,0),FALSE)</f>
        <v>60</v>
      </c>
      <c r="F279">
        <f>VLOOKUP($A279,[3]tranline_link01052018!$A:$AL,MATCH(F$1,[3]tranline_link01052018!$1:$1,0),FALSE)</f>
        <v>60</v>
      </c>
      <c r="G279">
        <f t="shared" si="4"/>
        <v>1</v>
      </c>
    </row>
    <row r="280" spans="1:7" x14ac:dyDescent="0.25">
      <c r="A280" t="s">
        <v>1176</v>
      </c>
      <c r="B280">
        <f>VLOOKUP($A280,[3]tranline_link01052018!$A:$AL,MATCH(B$1,[3]tranline_link01052018!$1:$1,0),FALSE)</f>
        <v>48</v>
      </c>
      <c r="C280">
        <f>VLOOKUP($A280,[3]tranline_link01052018!$A:$AL,MATCH(C$1,[3]tranline_link01052018!$1:$1,0),FALSE)</f>
        <v>30</v>
      </c>
      <c r="D280">
        <f>VLOOKUP($A280,[3]tranline_link01052018!$A:$AL,MATCH(D$1,[3]tranline_link01052018!$1:$1,0),FALSE)</f>
        <v>30</v>
      </c>
      <c r="E280">
        <f>VLOOKUP($A280,[3]tranline_link01052018!$A:$AL,MATCH(E$1,[3]tranline_link01052018!$1:$1,0),FALSE)</f>
        <v>60</v>
      </c>
      <c r="F280">
        <f>VLOOKUP($A280,[3]tranline_link01052018!$A:$AL,MATCH(F$1,[3]tranline_link01052018!$1:$1,0),FALSE)</f>
        <v>60</v>
      </c>
      <c r="G280">
        <f t="shared" si="4"/>
        <v>1</v>
      </c>
    </row>
    <row r="281" spans="1:7" x14ac:dyDescent="0.25">
      <c r="A281" t="s">
        <v>1177</v>
      </c>
      <c r="B281">
        <f>VLOOKUP($A281,[3]tranline_link01052018!$A:$AL,MATCH(B$1,[3]tranline_link01052018!$1:$1,0),FALSE)</f>
        <v>240</v>
      </c>
      <c r="C281">
        <f>VLOOKUP($A281,[3]tranline_link01052018!$A:$AL,MATCH(C$1,[3]tranline_link01052018!$1:$1,0),FALSE)</f>
        <v>0</v>
      </c>
      <c r="D281">
        <f>VLOOKUP($A281,[3]tranline_link01052018!$A:$AL,MATCH(D$1,[3]tranline_link01052018!$1:$1,0),FALSE)</f>
        <v>0</v>
      </c>
      <c r="E281">
        <f>VLOOKUP($A281,[3]tranline_link01052018!$A:$AL,MATCH(E$1,[3]tranline_link01052018!$1:$1,0),FALSE)</f>
        <v>0</v>
      </c>
      <c r="F281">
        <f>VLOOKUP($A281,[3]tranline_link01052018!$A:$AL,MATCH(F$1,[3]tranline_link01052018!$1:$1,0),FALSE)</f>
        <v>0</v>
      </c>
      <c r="G281">
        <f t="shared" si="4"/>
        <v>1</v>
      </c>
    </row>
    <row r="282" spans="1:7" x14ac:dyDescent="0.25">
      <c r="A282" t="s">
        <v>1178</v>
      </c>
      <c r="B282">
        <f>VLOOKUP($A282,[3]tranline_link01052018!$A:$AL,MATCH(B$1,[3]tranline_link01052018!$1:$1,0),FALSE)</f>
        <v>0</v>
      </c>
      <c r="C282">
        <f>VLOOKUP($A282,[3]tranline_link01052018!$A:$AL,MATCH(C$1,[3]tranline_link01052018!$1:$1,0),FALSE)</f>
        <v>0</v>
      </c>
      <c r="D282">
        <f>VLOOKUP($A282,[3]tranline_link01052018!$A:$AL,MATCH(D$1,[3]tranline_link01052018!$1:$1,0),FALSE)</f>
        <v>180</v>
      </c>
      <c r="E282">
        <f>VLOOKUP($A282,[3]tranline_link01052018!$A:$AL,MATCH(E$1,[3]tranline_link01052018!$1:$1,0),FALSE)</f>
        <v>0</v>
      </c>
      <c r="F282">
        <f>VLOOKUP($A282,[3]tranline_link01052018!$A:$AL,MATCH(F$1,[3]tranline_link01052018!$1:$1,0),FALSE)</f>
        <v>0</v>
      </c>
      <c r="G282">
        <f t="shared" si="4"/>
        <v>1</v>
      </c>
    </row>
    <row r="283" spans="1:7" x14ac:dyDescent="0.25">
      <c r="A283" t="s">
        <v>1179</v>
      </c>
      <c r="B283">
        <f>VLOOKUP($A283,[3]tranline_link01052018!$A:$AL,MATCH(B$1,[3]tranline_link01052018!$1:$1,0),FALSE)</f>
        <v>30</v>
      </c>
      <c r="C283">
        <f>VLOOKUP($A283,[3]tranline_link01052018!$A:$AL,MATCH(C$1,[3]tranline_link01052018!$1:$1,0),FALSE)</f>
        <v>15</v>
      </c>
      <c r="D283">
        <f>VLOOKUP($A283,[3]tranline_link01052018!$A:$AL,MATCH(D$1,[3]tranline_link01052018!$1:$1,0),FALSE)</f>
        <v>15</v>
      </c>
      <c r="E283">
        <f>VLOOKUP($A283,[3]tranline_link01052018!$A:$AL,MATCH(E$1,[3]tranline_link01052018!$1:$1,0),FALSE)</f>
        <v>30</v>
      </c>
      <c r="F283">
        <f>VLOOKUP($A283,[3]tranline_link01052018!$A:$AL,MATCH(F$1,[3]tranline_link01052018!$1:$1,0),FALSE)</f>
        <v>36</v>
      </c>
      <c r="G283">
        <f t="shared" si="4"/>
        <v>1</v>
      </c>
    </row>
    <row r="284" spans="1:7" x14ac:dyDescent="0.25">
      <c r="A284" t="s">
        <v>1180</v>
      </c>
      <c r="B284">
        <f>VLOOKUP($A284,[3]tranline_link01052018!$A:$AL,MATCH(B$1,[3]tranline_link01052018!$1:$1,0),FALSE)</f>
        <v>30</v>
      </c>
      <c r="C284">
        <f>VLOOKUP($A284,[3]tranline_link01052018!$A:$AL,MATCH(C$1,[3]tranline_link01052018!$1:$1,0),FALSE)</f>
        <v>15.6521739130434</v>
      </c>
      <c r="D284">
        <f>VLOOKUP($A284,[3]tranline_link01052018!$A:$AL,MATCH(D$1,[3]tranline_link01052018!$1:$1,0),FALSE)</f>
        <v>15</v>
      </c>
      <c r="E284">
        <f>VLOOKUP($A284,[3]tranline_link01052018!$A:$AL,MATCH(E$1,[3]tranline_link01052018!$1:$1,0),FALSE)</f>
        <v>24</v>
      </c>
      <c r="F284">
        <f>VLOOKUP($A284,[3]tranline_link01052018!$A:$AL,MATCH(F$1,[3]tranline_link01052018!$1:$1,0),FALSE)</f>
        <v>36</v>
      </c>
      <c r="G284">
        <f t="shared" si="4"/>
        <v>1</v>
      </c>
    </row>
    <row r="285" spans="1:7" x14ac:dyDescent="0.25">
      <c r="A285" t="s">
        <v>1181</v>
      </c>
      <c r="B285">
        <f>VLOOKUP($A285,[3]tranline_link01052018!$A:$AL,MATCH(B$1,[3]tranline_link01052018!$1:$1,0),FALSE)</f>
        <v>30</v>
      </c>
      <c r="C285">
        <f>VLOOKUP($A285,[3]tranline_link01052018!$A:$AL,MATCH(C$1,[3]tranline_link01052018!$1:$1,0),FALSE)</f>
        <v>15</v>
      </c>
      <c r="D285">
        <f>VLOOKUP($A285,[3]tranline_link01052018!$A:$AL,MATCH(D$1,[3]tranline_link01052018!$1:$1,0),FALSE)</f>
        <v>15</v>
      </c>
      <c r="E285">
        <f>VLOOKUP($A285,[3]tranline_link01052018!$A:$AL,MATCH(E$1,[3]tranline_link01052018!$1:$1,0),FALSE)</f>
        <v>30</v>
      </c>
      <c r="F285">
        <f>VLOOKUP($A285,[3]tranline_link01052018!$A:$AL,MATCH(F$1,[3]tranline_link01052018!$1:$1,0),FALSE)</f>
        <v>30</v>
      </c>
      <c r="G285">
        <f t="shared" si="4"/>
        <v>1</v>
      </c>
    </row>
    <row r="286" spans="1:7" x14ac:dyDescent="0.25">
      <c r="A286" t="s">
        <v>1182</v>
      </c>
      <c r="B286">
        <f>VLOOKUP($A286,[3]tranline_link01052018!$A:$AL,MATCH(B$1,[3]tranline_link01052018!$1:$1,0),FALSE)</f>
        <v>60</v>
      </c>
      <c r="C286">
        <f>VLOOKUP($A286,[3]tranline_link01052018!$A:$AL,MATCH(C$1,[3]tranline_link01052018!$1:$1,0),FALSE)</f>
        <v>30</v>
      </c>
      <c r="D286">
        <f>VLOOKUP($A286,[3]tranline_link01052018!$A:$AL,MATCH(D$1,[3]tranline_link01052018!$1:$1,0),FALSE)</f>
        <v>30</v>
      </c>
      <c r="E286">
        <f>VLOOKUP($A286,[3]tranline_link01052018!$A:$AL,MATCH(E$1,[3]tranline_link01052018!$1:$1,0),FALSE)</f>
        <v>0</v>
      </c>
      <c r="F286">
        <f>VLOOKUP($A286,[3]tranline_link01052018!$A:$AL,MATCH(F$1,[3]tranline_link01052018!$1:$1,0),FALSE)</f>
        <v>0</v>
      </c>
      <c r="G286">
        <f t="shared" si="4"/>
        <v>1</v>
      </c>
    </row>
    <row r="287" spans="1:7" x14ac:dyDescent="0.25">
      <c r="A287" t="s">
        <v>907</v>
      </c>
      <c r="B287">
        <f>VLOOKUP($A287,[3]tranline_link01052018!$A:$AL,MATCH(B$1,[3]tranline_link01052018!$1:$1,0),FALSE)</f>
        <v>120</v>
      </c>
      <c r="C287">
        <f>VLOOKUP($A287,[3]tranline_link01052018!$A:$AL,MATCH(C$1,[3]tranline_link01052018!$1:$1,0),FALSE)</f>
        <v>60</v>
      </c>
      <c r="D287">
        <f>VLOOKUP($A287,[3]tranline_link01052018!$A:$AL,MATCH(D$1,[3]tranline_link01052018!$1:$1,0),FALSE)</f>
        <v>60</v>
      </c>
      <c r="E287">
        <f>VLOOKUP($A287,[3]tranline_link01052018!$A:$AL,MATCH(E$1,[3]tranline_link01052018!$1:$1,0),FALSE)</f>
        <v>120</v>
      </c>
      <c r="F287">
        <f>VLOOKUP($A287,[3]tranline_link01052018!$A:$AL,MATCH(F$1,[3]tranline_link01052018!$1:$1,0),FALSE)</f>
        <v>0</v>
      </c>
      <c r="G287">
        <f t="shared" si="4"/>
        <v>1</v>
      </c>
    </row>
    <row r="288" spans="1:7" x14ac:dyDescent="0.25">
      <c r="A288" t="s">
        <v>908</v>
      </c>
      <c r="B288">
        <f>VLOOKUP($A288,[3]tranline_link01052018!$A:$AL,MATCH(B$1,[3]tranline_link01052018!$1:$1,0),FALSE)</f>
        <v>120</v>
      </c>
      <c r="C288">
        <f>VLOOKUP($A288,[3]tranline_link01052018!$A:$AL,MATCH(C$1,[3]tranline_link01052018!$1:$1,0),FALSE)</f>
        <v>60</v>
      </c>
      <c r="D288">
        <f>VLOOKUP($A288,[3]tranline_link01052018!$A:$AL,MATCH(D$1,[3]tranline_link01052018!$1:$1,0),FALSE)</f>
        <v>60</v>
      </c>
      <c r="E288">
        <f>VLOOKUP($A288,[3]tranline_link01052018!$A:$AL,MATCH(E$1,[3]tranline_link01052018!$1:$1,0),FALSE)</f>
        <v>60</v>
      </c>
      <c r="F288">
        <f>VLOOKUP($A288,[3]tranline_link01052018!$A:$AL,MATCH(F$1,[3]tranline_link01052018!$1:$1,0),FALSE)</f>
        <v>180</v>
      </c>
      <c r="G288">
        <f t="shared" si="4"/>
        <v>1</v>
      </c>
    </row>
    <row r="289" spans="1:7" x14ac:dyDescent="0.25">
      <c r="A289" t="s">
        <v>909</v>
      </c>
      <c r="B289">
        <f>VLOOKUP($A289,[3]tranline_link01052018!$A:$AL,MATCH(B$1,[3]tranline_link01052018!$1:$1,0),FALSE)</f>
        <v>120</v>
      </c>
      <c r="C289">
        <f>VLOOKUP($A289,[3]tranline_link01052018!$A:$AL,MATCH(C$1,[3]tranline_link01052018!$1:$1,0),FALSE)</f>
        <v>60</v>
      </c>
      <c r="D289">
        <f>VLOOKUP($A289,[3]tranline_link01052018!$A:$AL,MATCH(D$1,[3]tranline_link01052018!$1:$1,0),FALSE)</f>
        <v>60</v>
      </c>
      <c r="E289">
        <f>VLOOKUP($A289,[3]tranline_link01052018!$A:$AL,MATCH(E$1,[3]tranline_link01052018!$1:$1,0),FALSE)</f>
        <v>60</v>
      </c>
      <c r="F289">
        <f>VLOOKUP($A289,[3]tranline_link01052018!$A:$AL,MATCH(F$1,[3]tranline_link01052018!$1:$1,0),FALSE)</f>
        <v>180</v>
      </c>
      <c r="G289">
        <f t="shared" si="4"/>
        <v>1</v>
      </c>
    </row>
    <row r="290" spans="1:7" x14ac:dyDescent="0.25">
      <c r="A290" t="s">
        <v>910</v>
      </c>
      <c r="B290">
        <f>VLOOKUP($A290,[3]tranline_link01052018!$A:$AL,MATCH(B$1,[3]tranline_link01052018!$1:$1,0),FALSE)</f>
        <v>80</v>
      </c>
      <c r="C290">
        <f>VLOOKUP($A290,[3]tranline_link01052018!$A:$AL,MATCH(C$1,[3]tranline_link01052018!$1:$1,0),FALSE)</f>
        <v>60</v>
      </c>
      <c r="D290">
        <f>VLOOKUP($A290,[3]tranline_link01052018!$A:$AL,MATCH(D$1,[3]tranline_link01052018!$1:$1,0),FALSE)</f>
        <v>60</v>
      </c>
      <c r="E290">
        <f>VLOOKUP($A290,[3]tranline_link01052018!$A:$AL,MATCH(E$1,[3]tranline_link01052018!$1:$1,0),FALSE)</f>
        <v>0</v>
      </c>
      <c r="F290">
        <f>VLOOKUP($A290,[3]tranline_link01052018!$A:$AL,MATCH(F$1,[3]tranline_link01052018!$1:$1,0),FALSE)</f>
        <v>0</v>
      </c>
      <c r="G290">
        <f t="shared" si="4"/>
        <v>1</v>
      </c>
    </row>
    <row r="291" spans="1:7" x14ac:dyDescent="0.25">
      <c r="A291" t="s">
        <v>911</v>
      </c>
      <c r="B291">
        <f>VLOOKUP($A291,[3]tranline_link01052018!$A:$AL,MATCH(B$1,[3]tranline_link01052018!$1:$1,0),FALSE)</f>
        <v>40</v>
      </c>
      <c r="C291">
        <f>VLOOKUP($A291,[3]tranline_link01052018!$A:$AL,MATCH(C$1,[3]tranline_link01052018!$1:$1,0),FALSE)</f>
        <v>60</v>
      </c>
      <c r="D291">
        <f>VLOOKUP($A291,[3]tranline_link01052018!$A:$AL,MATCH(D$1,[3]tranline_link01052018!$1:$1,0),FALSE)</f>
        <v>30</v>
      </c>
      <c r="E291">
        <f>VLOOKUP($A291,[3]tranline_link01052018!$A:$AL,MATCH(E$1,[3]tranline_link01052018!$1:$1,0),FALSE)</f>
        <v>60</v>
      </c>
      <c r="F291">
        <f>VLOOKUP($A291,[3]tranline_link01052018!$A:$AL,MATCH(F$1,[3]tranline_link01052018!$1:$1,0),FALSE)</f>
        <v>180</v>
      </c>
      <c r="G291">
        <f t="shared" si="4"/>
        <v>1</v>
      </c>
    </row>
    <row r="292" spans="1:7" x14ac:dyDescent="0.25">
      <c r="A292" t="s">
        <v>912</v>
      </c>
      <c r="B292">
        <f>VLOOKUP($A292,[3]tranline_link01052018!$A:$AL,MATCH(B$1,[3]tranline_link01052018!$1:$1,0),FALSE)</f>
        <v>48</v>
      </c>
      <c r="C292">
        <f>VLOOKUP($A292,[3]tranline_link01052018!$A:$AL,MATCH(C$1,[3]tranline_link01052018!$1:$1,0),FALSE)</f>
        <v>90</v>
      </c>
      <c r="D292">
        <f>VLOOKUP($A292,[3]tranline_link01052018!$A:$AL,MATCH(D$1,[3]tranline_link01052018!$1:$1,0),FALSE)</f>
        <v>90</v>
      </c>
      <c r="E292">
        <f>VLOOKUP($A292,[3]tranline_link01052018!$A:$AL,MATCH(E$1,[3]tranline_link01052018!$1:$1,0),FALSE)</f>
        <v>0</v>
      </c>
      <c r="F292">
        <f>VLOOKUP($A292,[3]tranline_link01052018!$A:$AL,MATCH(F$1,[3]tranline_link01052018!$1:$1,0),FALSE)</f>
        <v>45</v>
      </c>
      <c r="G292">
        <f t="shared" si="4"/>
        <v>1</v>
      </c>
    </row>
    <row r="293" spans="1:7" x14ac:dyDescent="0.25">
      <c r="A293" t="s">
        <v>913</v>
      </c>
      <c r="B293">
        <f>VLOOKUP($A293,[3]tranline_link01052018!$A:$AL,MATCH(B$1,[3]tranline_link01052018!$1:$1,0),FALSE)</f>
        <v>0</v>
      </c>
      <c r="C293">
        <f>VLOOKUP($A293,[3]tranline_link01052018!$A:$AL,MATCH(C$1,[3]tranline_link01052018!$1:$1,0),FALSE)</f>
        <v>360</v>
      </c>
      <c r="D293">
        <f>VLOOKUP($A293,[3]tranline_link01052018!$A:$AL,MATCH(D$1,[3]tranline_link01052018!$1:$1,0),FALSE)</f>
        <v>0</v>
      </c>
      <c r="E293">
        <f>VLOOKUP($A293,[3]tranline_link01052018!$A:$AL,MATCH(E$1,[3]tranline_link01052018!$1:$1,0),FALSE)</f>
        <v>0</v>
      </c>
      <c r="F293">
        <f>VLOOKUP($A293,[3]tranline_link01052018!$A:$AL,MATCH(F$1,[3]tranline_link01052018!$1:$1,0),FALSE)</f>
        <v>0</v>
      </c>
      <c r="G293">
        <f t="shared" si="4"/>
        <v>1</v>
      </c>
    </row>
    <row r="294" spans="1:7" x14ac:dyDescent="0.25">
      <c r="A294" t="s">
        <v>914</v>
      </c>
      <c r="B294">
        <f>VLOOKUP($A294,[3]tranline_link01052018!$A:$AL,MATCH(B$1,[3]tranline_link01052018!$1:$1,0),FALSE)</f>
        <v>0</v>
      </c>
      <c r="C294">
        <f>VLOOKUP($A294,[3]tranline_link01052018!$A:$AL,MATCH(C$1,[3]tranline_link01052018!$1:$1,0),FALSE)</f>
        <v>360</v>
      </c>
      <c r="D294">
        <f>VLOOKUP($A294,[3]tranline_link01052018!$A:$AL,MATCH(D$1,[3]tranline_link01052018!$1:$1,0),FALSE)</f>
        <v>0</v>
      </c>
      <c r="E294">
        <f>VLOOKUP($A294,[3]tranline_link01052018!$A:$AL,MATCH(E$1,[3]tranline_link01052018!$1:$1,0),FALSE)</f>
        <v>0</v>
      </c>
      <c r="F294">
        <f>VLOOKUP($A294,[3]tranline_link01052018!$A:$AL,MATCH(F$1,[3]tranline_link01052018!$1:$1,0),FALSE)</f>
        <v>0</v>
      </c>
      <c r="G294">
        <f t="shared" si="4"/>
        <v>1</v>
      </c>
    </row>
    <row r="295" spans="1:7" x14ac:dyDescent="0.25">
      <c r="A295" t="s">
        <v>915</v>
      </c>
      <c r="B295">
        <f>VLOOKUP($A295,[3]tranline_link01052018!$A:$AL,MATCH(B$1,[3]tranline_link01052018!$1:$1,0),FALSE)</f>
        <v>240</v>
      </c>
      <c r="C295">
        <f>VLOOKUP($A295,[3]tranline_link01052018!$A:$AL,MATCH(C$1,[3]tranline_link01052018!$1:$1,0),FALSE)</f>
        <v>0</v>
      </c>
      <c r="D295">
        <f>VLOOKUP($A295,[3]tranline_link01052018!$A:$AL,MATCH(D$1,[3]tranline_link01052018!$1:$1,0),FALSE)</f>
        <v>0</v>
      </c>
      <c r="E295">
        <f>VLOOKUP($A295,[3]tranline_link01052018!$A:$AL,MATCH(E$1,[3]tranline_link01052018!$1:$1,0),FALSE)</f>
        <v>0</v>
      </c>
      <c r="F295">
        <f>VLOOKUP($A295,[3]tranline_link01052018!$A:$AL,MATCH(F$1,[3]tranline_link01052018!$1:$1,0),FALSE)</f>
        <v>0</v>
      </c>
      <c r="G295">
        <f t="shared" si="4"/>
        <v>1</v>
      </c>
    </row>
    <row r="296" spans="1:7" x14ac:dyDescent="0.25">
      <c r="A296" t="s">
        <v>916</v>
      </c>
      <c r="B296">
        <f>VLOOKUP($A296,[3]tranline_link01052018!$A:$AL,MATCH(B$1,[3]tranline_link01052018!$1:$1,0),FALSE)</f>
        <v>0</v>
      </c>
      <c r="C296">
        <f>VLOOKUP($A296,[3]tranline_link01052018!$A:$AL,MATCH(C$1,[3]tranline_link01052018!$1:$1,0),FALSE)</f>
        <v>360</v>
      </c>
      <c r="D296">
        <f>VLOOKUP($A296,[3]tranline_link01052018!$A:$AL,MATCH(D$1,[3]tranline_link01052018!$1:$1,0),FALSE)</f>
        <v>0</v>
      </c>
      <c r="E296">
        <f>VLOOKUP($A296,[3]tranline_link01052018!$A:$AL,MATCH(E$1,[3]tranline_link01052018!$1:$1,0),FALSE)</f>
        <v>0</v>
      </c>
      <c r="F296">
        <f>VLOOKUP($A296,[3]tranline_link01052018!$A:$AL,MATCH(F$1,[3]tranline_link01052018!$1:$1,0),FALSE)</f>
        <v>0</v>
      </c>
      <c r="G296">
        <f t="shared" si="4"/>
        <v>1</v>
      </c>
    </row>
    <row r="297" spans="1:7" x14ac:dyDescent="0.25">
      <c r="A297" t="s">
        <v>917</v>
      </c>
      <c r="B297">
        <f>VLOOKUP($A297,[3]tranline_link01052018!$A:$AL,MATCH(B$1,[3]tranline_link01052018!$1:$1,0),FALSE)</f>
        <v>240</v>
      </c>
      <c r="C297">
        <f>VLOOKUP($A297,[3]tranline_link01052018!$A:$AL,MATCH(C$1,[3]tranline_link01052018!$1:$1,0),FALSE)</f>
        <v>0</v>
      </c>
      <c r="D297">
        <f>VLOOKUP($A297,[3]tranline_link01052018!$A:$AL,MATCH(D$1,[3]tranline_link01052018!$1:$1,0),FALSE)</f>
        <v>0</v>
      </c>
      <c r="E297">
        <f>VLOOKUP($A297,[3]tranline_link01052018!$A:$AL,MATCH(E$1,[3]tranline_link01052018!$1:$1,0),FALSE)</f>
        <v>0</v>
      </c>
      <c r="F297">
        <f>VLOOKUP($A297,[3]tranline_link01052018!$A:$AL,MATCH(F$1,[3]tranline_link01052018!$1:$1,0),FALSE)</f>
        <v>0</v>
      </c>
      <c r="G297">
        <f t="shared" si="4"/>
        <v>1</v>
      </c>
    </row>
    <row r="298" spans="1:7" x14ac:dyDescent="0.25">
      <c r="A298" t="s">
        <v>918</v>
      </c>
      <c r="B298">
        <f>VLOOKUP($A298,[3]tranline_link01052018!$A:$AL,MATCH(B$1,[3]tranline_link01052018!$1:$1,0),FALSE)</f>
        <v>0</v>
      </c>
      <c r="C298">
        <f>VLOOKUP($A298,[3]tranline_link01052018!$A:$AL,MATCH(C$1,[3]tranline_link01052018!$1:$1,0),FALSE)</f>
        <v>0</v>
      </c>
      <c r="D298">
        <f>VLOOKUP($A298,[3]tranline_link01052018!$A:$AL,MATCH(D$1,[3]tranline_link01052018!$1:$1,0),FALSE)</f>
        <v>180</v>
      </c>
      <c r="E298">
        <f>VLOOKUP($A298,[3]tranline_link01052018!$A:$AL,MATCH(E$1,[3]tranline_link01052018!$1:$1,0),FALSE)</f>
        <v>0</v>
      </c>
      <c r="F298">
        <f>VLOOKUP($A298,[3]tranline_link01052018!$A:$AL,MATCH(F$1,[3]tranline_link01052018!$1:$1,0),FALSE)</f>
        <v>0</v>
      </c>
      <c r="G298">
        <f t="shared" si="4"/>
        <v>1</v>
      </c>
    </row>
    <row r="299" spans="1:7" x14ac:dyDescent="0.25">
      <c r="A299" t="s">
        <v>919</v>
      </c>
      <c r="B299">
        <f>VLOOKUP($A299,[3]tranline_link01052018!$A:$AL,MATCH(B$1,[3]tranline_link01052018!$1:$1,0),FALSE)</f>
        <v>0</v>
      </c>
      <c r="C299">
        <f>VLOOKUP($A299,[3]tranline_link01052018!$A:$AL,MATCH(C$1,[3]tranline_link01052018!$1:$1,0),FALSE)</f>
        <v>180</v>
      </c>
      <c r="D299">
        <f>VLOOKUP($A299,[3]tranline_link01052018!$A:$AL,MATCH(D$1,[3]tranline_link01052018!$1:$1,0),FALSE)</f>
        <v>180</v>
      </c>
      <c r="E299">
        <f>VLOOKUP($A299,[3]tranline_link01052018!$A:$AL,MATCH(E$1,[3]tranline_link01052018!$1:$1,0),FALSE)</f>
        <v>0</v>
      </c>
      <c r="F299">
        <f>VLOOKUP($A299,[3]tranline_link01052018!$A:$AL,MATCH(F$1,[3]tranline_link01052018!$1:$1,0),FALSE)</f>
        <v>0</v>
      </c>
      <c r="G299">
        <f t="shared" si="4"/>
        <v>1</v>
      </c>
    </row>
    <row r="300" spans="1:7" x14ac:dyDescent="0.25">
      <c r="A300" t="s">
        <v>920</v>
      </c>
      <c r="B300">
        <f>VLOOKUP($A300,[3]tranline_link01052018!$A:$AL,MATCH(B$1,[3]tranline_link01052018!$1:$1,0),FALSE)</f>
        <v>240</v>
      </c>
      <c r="C300">
        <f>VLOOKUP($A300,[3]tranline_link01052018!$A:$AL,MATCH(C$1,[3]tranline_link01052018!$1:$1,0),FALSE)</f>
        <v>180</v>
      </c>
      <c r="D300">
        <f>VLOOKUP($A300,[3]tranline_link01052018!$A:$AL,MATCH(D$1,[3]tranline_link01052018!$1:$1,0),FALSE)</f>
        <v>0</v>
      </c>
      <c r="E300">
        <f>VLOOKUP($A300,[3]tranline_link01052018!$A:$AL,MATCH(E$1,[3]tranline_link01052018!$1:$1,0),FALSE)</f>
        <v>0</v>
      </c>
      <c r="F300">
        <f>VLOOKUP($A300,[3]tranline_link01052018!$A:$AL,MATCH(F$1,[3]tranline_link01052018!$1:$1,0),FALSE)</f>
        <v>0</v>
      </c>
      <c r="G300">
        <f t="shared" si="4"/>
        <v>1</v>
      </c>
    </row>
    <row r="301" spans="1:7" x14ac:dyDescent="0.25">
      <c r="A301" t="s">
        <v>921</v>
      </c>
      <c r="B301">
        <f>VLOOKUP($A301,[3]tranline_link01052018!$A:$AL,MATCH(B$1,[3]tranline_link01052018!$1:$1,0),FALSE)</f>
        <v>80</v>
      </c>
      <c r="C301">
        <f>VLOOKUP($A301,[3]tranline_link01052018!$A:$AL,MATCH(C$1,[3]tranline_link01052018!$1:$1,0),FALSE)</f>
        <v>0</v>
      </c>
      <c r="D301">
        <f>VLOOKUP($A301,[3]tranline_link01052018!$A:$AL,MATCH(D$1,[3]tranline_link01052018!$1:$1,0),FALSE)</f>
        <v>0</v>
      </c>
      <c r="E301">
        <f>VLOOKUP($A301,[3]tranline_link01052018!$A:$AL,MATCH(E$1,[3]tranline_link01052018!$1:$1,0),FALSE)</f>
        <v>0</v>
      </c>
      <c r="F301">
        <f>VLOOKUP($A301,[3]tranline_link01052018!$A:$AL,MATCH(F$1,[3]tranline_link01052018!$1:$1,0),FALSE)</f>
        <v>0</v>
      </c>
      <c r="G301">
        <f t="shared" si="4"/>
        <v>1</v>
      </c>
    </row>
    <row r="302" spans="1:7" x14ac:dyDescent="0.25">
      <c r="A302" t="s">
        <v>922</v>
      </c>
      <c r="B302">
        <f>VLOOKUP($A302,[3]tranline_link01052018!$A:$AL,MATCH(B$1,[3]tranline_link01052018!$1:$1,0),FALSE)</f>
        <v>0</v>
      </c>
      <c r="C302">
        <f>VLOOKUP($A302,[3]tranline_link01052018!$A:$AL,MATCH(C$1,[3]tranline_link01052018!$1:$1,0),FALSE)</f>
        <v>0</v>
      </c>
      <c r="D302">
        <f>VLOOKUP($A302,[3]tranline_link01052018!$A:$AL,MATCH(D$1,[3]tranline_link01052018!$1:$1,0),FALSE)</f>
        <v>60</v>
      </c>
      <c r="E302">
        <f>VLOOKUP($A302,[3]tranline_link01052018!$A:$AL,MATCH(E$1,[3]tranline_link01052018!$1:$1,0),FALSE)</f>
        <v>0</v>
      </c>
      <c r="F302">
        <f>VLOOKUP($A302,[3]tranline_link01052018!$A:$AL,MATCH(F$1,[3]tranline_link01052018!$1:$1,0),FALSE)</f>
        <v>0</v>
      </c>
      <c r="G302">
        <f t="shared" si="4"/>
        <v>1</v>
      </c>
    </row>
    <row r="303" spans="1:7" x14ac:dyDescent="0.25">
      <c r="A303" t="s">
        <v>923</v>
      </c>
      <c r="B303">
        <f>VLOOKUP($A303,[3]tranline_link01052018!$A:$AL,MATCH(B$1,[3]tranline_link01052018!$1:$1,0),FALSE)</f>
        <v>0</v>
      </c>
      <c r="C303">
        <f>VLOOKUP($A303,[3]tranline_link01052018!$A:$AL,MATCH(C$1,[3]tranline_link01052018!$1:$1,0),FALSE)</f>
        <v>0</v>
      </c>
      <c r="D303">
        <f>VLOOKUP($A303,[3]tranline_link01052018!$A:$AL,MATCH(D$1,[3]tranline_link01052018!$1:$1,0),FALSE)</f>
        <v>0</v>
      </c>
      <c r="E303">
        <f>VLOOKUP($A303,[3]tranline_link01052018!$A:$AL,MATCH(E$1,[3]tranline_link01052018!$1:$1,0),FALSE)</f>
        <v>120</v>
      </c>
      <c r="F303">
        <f>VLOOKUP($A303,[3]tranline_link01052018!$A:$AL,MATCH(F$1,[3]tranline_link01052018!$1:$1,0),FALSE)</f>
        <v>0</v>
      </c>
      <c r="G303">
        <f t="shared" si="4"/>
        <v>1</v>
      </c>
    </row>
    <row r="304" spans="1:7" x14ac:dyDescent="0.25">
      <c r="A304" t="s">
        <v>924</v>
      </c>
      <c r="B304">
        <f>VLOOKUP($A304,[3]tranline_link01052018!$A:$AL,MATCH(B$1,[3]tranline_link01052018!$1:$1,0),FALSE)</f>
        <v>240</v>
      </c>
      <c r="C304">
        <f>VLOOKUP($A304,[3]tranline_link01052018!$A:$AL,MATCH(C$1,[3]tranline_link01052018!$1:$1,0),FALSE)</f>
        <v>0</v>
      </c>
      <c r="D304">
        <f>VLOOKUP($A304,[3]tranline_link01052018!$A:$AL,MATCH(D$1,[3]tranline_link01052018!$1:$1,0),FALSE)</f>
        <v>0</v>
      </c>
      <c r="E304">
        <f>VLOOKUP($A304,[3]tranline_link01052018!$A:$AL,MATCH(E$1,[3]tranline_link01052018!$1:$1,0),FALSE)</f>
        <v>0</v>
      </c>
      <c r="F304">
        <f>VLOOKUP($A304,[3]tranline_link01052018!$A:$AL,MATCH(F$1,[3]tranline_link01052018!$1:$1,0),FALSE)</f>
        <v>0</v>
      </c>
      <c r="G304">
        <f t="shared" si="4"/>
        <v>1</v>
      </c>
    </row>
    <row r="305" spans="1:7" x14ac:dyDescent="0.25">
      <c r="A305" t="s">
        <v>925</v>
      </c>
      <c r="B305">
        <f>VLOOKUP($A305,[3]tranline_link01052018!$A:$AL,MATCH(B$1,[3]tranline_link01052018!$1:$1,0),FALSE)</f>
        <v>0</v>
      </c>
      <c r="C305">
        <f>VLOOKUP($A305,[3]tranline_link01052018!$A:$AL,MATCH(C$1,[3]tranline_link01052018!$1:$1,0),FALSE)</f>
        <v>0</v>
      </c>
      <c r="D305">
        <f>VLOOKUP($A305,[3]tranline_link01052018!$A:$AL,MATCH(D$1,[3]tranline_link01052018!$1:$1,0),FALSE)</f>
        <v>180</v>
      </c>
      <c r="E305">
        <f>VLOOKUP($A305,[3]tranline_link01052018!$A:$AL,MATCH(E$1,[3]tranline_link01052018!$1:$1,0),FALSE)</f>
        <v>0</v>
      </c>
      <c r="F305">
        <f>VLOOKUP($A305,[3]tranline_link01052018!$A:$AL,MATCH(F$1,[3]tranline_link01052018!$1:$1,0),FALSE)</f>
        <v>0</v>
      </c>
      <c r="G305">
        <f t="shared" si="4"/>
        <v>1</v>
      </c>
    </row>
    <row r="306" spans="1:7" x14ac:dyDescent="0.25">
      <c r="A306" t="s">
        <v>926</v>
      </c>
      <c r="B306">
        <f>VLOOKUP($A306,[3]tranline_link01052018!$A:$AL,MATCH(B$1,[3]tranline_link01052018!$1:$1,0),FALSE)</f>
        <v>60</v>
      </c>
      <c r="C306">
        <f>VLOOKUP($A306,[3]tranline_link01052018!$A:$AL,MATCH(C$1,[3]tranline_link01052018!$1:$1,0),FALSE)</f>
        <v>60</v>
      </c>
      <c r="D306">
        <f>VLOOKUP($A306,[3]tranline_link01052018!$A:$AL,MATCH(D$1,[3]tranline_link01052018!$1:$1,0),FALSE)</f>
        <v>60</v>
      </c>
      <c r="E306">
        <f>VLOOKUP($A306,[3]tranline_link01052018!$A:$AL,MATCH(E$1,[3]tranline_link01052018!$1:$1,0),FALSE)</f>
        <v>30</v>
      </c>
      <c r="F306">
        <f>VLOOKUP($A306,[3]tranline_link01052018!$A:$AL,MATCH(F$1,[3]tranline_link01052018!$1:$1,0),FALSE)</f>
        <v>0</v>
      </c>
      <c r="G306">
        <f t="shared" si="4"/>
        <v>1</v>
      </c>
    </row>
    <row r="307" spans="1:7" x14ac:dyDescent="0.25">
      <c r="A307" t="s">
        <v>927</v>
      </c>
      <c r="B307">
        <f>VLOOKUP($A307,[3]tranline_link01052018!$A:$AL,MATCH(B$1,[3]tranline_link01052018!$1:$1,0),FALSE)</f>
        <v>120</v>
      </c>
      <c r="C307">
        <f>VLOOKUP($A307,[3]tranline_link01052018!$A:$AL,MATCH(C$1,[3]tranline_link01052018!$1:$1,0),FALSE)</f>
        <v>0</v>
      </c>
      <c r="D307">
        <f>VLOOKUP($A307,[3]tranline_link01052018!$A:$AL,MATCH(D$1,[3]tranline_link01052018!$1:$1,0),FALSE)</f>
        <v>0</v>
      </c>
      <c r="E307">
        <f>VLOOKUP($A307,[3]tranline_link01052018!$A:$AL,MATCH(E$1,[3]tranline_link01052018!$1:$1,0),FALSE)</f>
        <v>0</v>
      </c>
      <c r="F307">
        <f>VLOOKUP($A307,[3]tranline_link01052018!$A:$AL,MATCH(F$1,[3]tranline_link01052018!$1:$1,0),FALSE)</f>
        <v>0</v>
      </c>
      <c r="G307">
        <f t="shared" si="4"/>
        <v>1</v>
      </c>
    </row>
    <row r="308" spans="1:7" x14ac:dyDescent="0.25">
      <c r="A308" t="s">
        <v>928</v>
      </c>
      <c r="B308">
        <f>VLOOKUP($A308,[3]tranline_link01052018!$A:$AL,MATCH(B$1,[3]tranline_link01052018!$1:$1,0),FALSE)</f>
        <v>0</v>
      </c>
      <c r="C308">
        <f>VLOOKUP($A308,[3]tranline_link01052018!$A:$AL,MATCH(C$1,[3]tranline_link01052018!$1:$1,0),FALSE)</f>
        <v>0</v>
      </c>
      <c r="D308">
        <f>VLOOKUP($A308,[3]tranline_link01052018!$A:$AL,MATCH(D$1,[3]tranline_link01052018!$1:$1,0),FALSE)</f>
        <v>90</v>
      </c>
      <c r="E308">
        <f>VLOOKUP($A308,[3]tranline_link01052018!$A:$AL,MATCH(E$1,[3]tranline_link01052018!$1:$1,0),FALSE)</f>
        <v>0</v>
      </c>
      <c r="F308">
        <f>VLOOKUP($A308,[3]tranline_link01052018!$A:$AL,MATCH(F$1,[3]tranline_link01052018!$1:$1,0),FALSE)</f>
        <v>0</v>
      </c>
      <c r="G308">
        <f t="shared" si="4"/>
        <v>1</v>
      </c>
    </row>
    <row r="309" spans="1:7" x14ac:dyDescent="0.25">
      <c r="A309" t="s">
        <v>929</v>
      </c>
      <c r="B309">
        <f>VLOOKUP($A309,[3]tranline_link01052018!$A:$AL,MATCH(B$1,[3]tranline_link01052018!$1:$1,0),FALSE)</f>
        <v>240</v>
      </c>
      <c r="C309">
        <f>VLOOKUP($A309,[3]tranline_link01052018!$A:$AL,MATCH(C$1,[3]tranline_link01052018!$1:$1,0),FALSE)</f>
        <v>0</v>
      </c>
      <c r="D309">
        <f>VLOOKUP($A309,[3]tranline_link01052018!$A:$AL,MATCH(D$1,[3]tranline_link01052018!$1:$1,0),FALSE)</f>
        <v>0</v>
      </c>
      <c r="E309">
        <f>VLOOKUP($A309,[3]tranline_link01052018!$A:$AL,MATCH(E$1,[3]tranline_link01052018!$1:$1,0),FALSE)</f>
        <v>0</v>
      </c>
      <c r="F309">
        <f>VLOOKUP($A309,[3]tranline_link01052018!$A:$AL,MATCH(F$1,[3]tranline_link01052018!$1:$1,0),FALSE)</f>
        <v>0</v>
      </c>
      <c r="G309">
        <f t="shared" si="4"/>
        <v>1</v>
      </c>
    </row>
    <row r="310" spans="1:7" x14ac:dyDescent="0.25">
      <c r="A310" t="s">
        <v>930</v>
      </c>
      <c r="B310">
        <f>VLOOKUP($A310,[3]tranline_link01052018!$A:$AL,MATCH(B$1,[3]tranline_link01052018!$1:$1,0),FALSE)</f>
        <v>0</v>
      </c>
      <c r="C310">
        <f>VLOOKUP($A310,[3]tranline_link01052018!$A:$AL,MATCH(C$1,[3]tranline_link01052018!$1:$1,0),FALSE)</f>
        <v>0</v>
      </c>
      <c r="D310">
        <f>VLOOKUP($A310,[3]tranline_link01052018!$A:$AL,MATCH(D$1,[3]tranline_link01052018!$1:$1,0),FALSE)</f>
        <v>180</v>
      </c>
      <c r="E310">
        <f>VLOOKUP($A310,[3]tranline_link01052018!$A:$AL,MATCH(E$1,[3]tranline_link01052018!$1:$1,0),FALSE)</f>
        <v>0</v>
      </c>
      <c r="F310">
        <f>VLOOKUP($A310,[3]tranline_link01052018!$A:$AL,MATCH(F$1,[3]tranline_link01052018!$1:$1,0),FALSE)</f>
        <v>0</v>
      </c>
      <c r="G310">
        <f t="shared" si="4"/>
        <v>1</v>
      </c>
    </row>
    <row r="311" spans="1:7" x14ac:dyDescent="0.25">
      <c r="A311" t="s">
        <v>931</v>
      </c>
      <c r="B311">
        <f>VLOOKUP($A311,[3]tranline_link01052018!$A:$AL,MATCH(B$1,[3]tranline_link01052018!$1:$1,0),FALSE)</f>
        <v>240</v>
      </c>
      <c r="C311">
        <f>VLOOKUP($A311,[3]tranline_link01052018!$A:$AL,MATCH(C$1,[3]tranline_link01052018!$1:$1,0),FALSE)</f>
        <v>0</v>
      </c>
      <c r="D311">
        <f>VLOOKUP($A311,[3]tranline_link01052018!$A:$AL,MATCH(D$1,[3]tranline_link01052018!$1:$1,0),FALSE)</f>
        <v>0</v>
      </c>
      <c r="E311">
        <f>VLOOKUP($A311,[3]tranline_link01052018!$A:$AL,MATCH(E$1,[3]tranline_link01052018!$1:$1,0),FALSE)</f>
        <v>0</v>
      </c>
      <c r="F311">
        <f>VLOOKUP($A311,[3]tranline_link01052018!$A:$AL,MATCH(F$1,[3]tranline_link01052018!$1:$1,0),FALSE)</f>
        <v>0</v>
      </c>
      <c r="G311">
        <f t="shared" si="4"/>
        <v>1</v>
      </c>
    </row>
    <row r="312" spans="1:7" x14ac:dyDescent="0.25">
      <c r="A312" t="s">
        <v>932</v>
      </c>
      <c r="B312">
        <f>VLOOKUP($A312,[3]tranline_link01052018!$A:$AL,MATCH(B$1,[3]tranline_link01052018!$1:$1,0),FALSE)</f>
        <v>0</v>
      </c>
      <c r="C312">
        <f>VLOOKUP($A312,[3]tranline_link01052018!$A:$AL,MATCH(C$1,[3]tranline_link01052018!$1:$1,0),FALSE)</f>
        <v>0</v>
      </c>
      <c r="D312">
        <f>VLOOKUP($A312,[3]tranline_link01052018!$A:$AL,MATCH(D$1,[3]tranline_link01052018!$1:$1,0),FALSE)</f>
        <v>90</v>
      </c>
      <c r="E312">
        <f>VLOOKUP($A312,[3]tranline_link01052018!$A:$AL,MATCH(E$1,[3]tranline_link01052018!$1:$1,0),FALSE)</f>
        <v>0</v>
      </c>
      <c r="F312">
        <f>VLOOKUP($A312,[3]tranline_link01052018!$A:$AL,MATCH(F$1,[3]tranline_link01052018!$1:$1,0),FALSE)</f>
        <v>0</v>
      </c>
      <c r="G312">
        <f t="shared" si="4"/>
        <v>1</v>
      </c>
    </row>
    <row r="313" spans="1:7" x14ac:dyDescent="0.25">
      <c r="A313" t="s">
        <v>934</v>
      </c>
      <c r="B313">
        <f>VLOOKUP($A313,[3]tranline_link01052018!$A:$AL,MATCH(B$1,[3]tranline_link01052018!$1:$1,0),FALSE)</f>
        <v>240</v>
      </c>
      <c r="C313">
        <f>VLOOKUP($A313,[3]tranline_link01052018!$A:$AL,MATCH(C$1,[3]tranline_link01052018!$1:$1,0),FALSE)</f>
        <v>0</v>
      </c>
      <c r="D313">
        <f>VLOOKUP($A313,[3]tranline_link01052018!$A:$AL,MATCH(D$1,[3]tranline_link01052018!$1:$1,0),FALSE)</f>
        <v>180</v>
      </c>
      <c r="E313">
        <f>VLOOKUP($A313,[3]tranline_link01052018!$A:$AL,MATCH(E$1,[3]tranline_link01052018!$1:$1,0),FALSE)</f>
        <v>0</v>
      </c>
      <c r="F313">
        <f>VLOOKUP($A313,[3]tranline_link01052018!$A:$AL,MATCH(F$1,[3]tranline_link01052018!$1:$1,0),FALSE)</f>
        <v>0</v>
      </c>
      <c r="G313">
        <f t="shared" si="4"/>
        <v>1</v>
      </c>
    </row>
    <row r="314" spans="1:7" x14ac:dyDescent="0.25">
      <c r="A314" t="s">
        <v>933</v>
      </c>
      <c r="B314">
        <f>VLOOKUP($A314,[3]tranline_link01052018!$A:$AL,MATCH(B$1,[3]tranline_link01052018!$1:$1,0),FALSE)</f>
        <v>40</v>
      </c>
      <c r="C314">
        <f>VLOOKUP($A314,[3]tranline_link01052018!$A:$AL,MATCH(C$1,[3]tranline_link01052018!$1:$1,0),FALSE)</f>
        <v>0</v>
      </c>
      <c r="D314">
        <f>VLOOKUP($A314,[3]tranline_link01052018!$A:$AL,MATCH(D$1,[3]tranline_link01052018!$1:$1,0),FALSE)</f>
        <v>36</v>
      </c>
      <c r="E314">
        <f>VLOOKUP($A314,[3]tranline_link01052018!$A:$AL,MATCH(E$1,[3]tranline_link01052018!$1:$1,0),FALSE)</f>
        <v>0</v>
      </c>
      <c r="F314">
        <f>VLOOKUP($A314,[3]tranline_link01052018!$A:$AL,MATCH(F$1,[3]tranline_link01052018!$1:$1,0),FALSE)</f>
        <v>0</v>
      </c>
      <c r="G314">
        <f t="shared" si="4"/>
        <v>1</v>
      </c>
    </row>
    <row r="315" spans="1:7" x14ac:dyDescent="0.25">
      <c r="A315" t="s">
        <v>935</v>
      </c>
      <c r="B315">
        <f>VLOOKUP($A315,[3]tranline_link01052018!$A:$AL,MATCH(B$1,[3]tranline_link01052018!$1:$1,0),FALSE)</f>
        <v>80</v>
      </c>
      <c r="C315">
        <f>VLOOKUP($A315,[3]tranline_link01052018!$A:$AL,MATCH(C$1,[3]tranline_link01052018!$1:$1,0),FALSE)</f>
        <v>60</v>
      </c>
      <c r="D315">
        <f>VLOOKUP($A315,[3]tranline_link01052018!$A:$AL,MATCH(D$1,[3]tranline_link01052018!$1:$1,0),FALSE)</f>
        <v>60</v>
      </c>
      <c r="E315">
        <f>VLOOKUP($A315,[3]tranline_link01052018!$A:$AL,MATCH(E$1,[3]tranline_link01052018!$1:$1,0),FALSE)</f>
        <v>60</v>
      </c>
      <c r="F315">
        <f>VLOOKUP($A315,[3]tranline_link01052018!$A:$AL,MATCH(F$1,[3]tranline_link01052018!$1:$1,0),FALSE)</f>
        <v>0</v>
      </c>
      <c r="G315">
        <f t="shared" si="4"/>
        <v>1</v>
      </c>
    </row>
    <row r="316" spans="1:7" x14ac:dyDescent="0.25">
      <c r="A316" t="s">
        <v>936</v>
      </c>
      <c r="B316">
        <f>VLOOKUP($A316,[3]tranline_link01052018!$A:$AL,MATCH(B$1,[3]tranline_link01052018!$1:$1,0),FALSE)</f>
        <v>60</v>
      </c>
      <c r="C316">
        <f>VLOOKUP($A316,[3]tranline_link01052018!$A:$AL,MATCH(C$1,[3]tranline_link01052018!$1:$1,0),FALSE)</f>
        <v>0</v>
      </c>
      <c r="D316">
        <f>VLOOKUP($A316,[3]tranline_link01052018!$A:$AL,MATCH(D$1,[3]tranline_link01052018!$1:$1,0),FALSE)</f>
        <v>0</v>
      </c>
      <c r="E316">
        <f>VLOOKUP($A316,[3]tranline_link01052018!$A:$AL,MATCH(E$1,[3]tranline_link01052018!$1:$1,0),FALSE)</f>
        <v>0</v>
      </c>
      <c r="F316">
        <f>VLOOKUP($A316,[3]tranline_link01052018!$A:$AL,MATCH(F$1,[3]tranline_link01052018!$1:$1,0),FALSE)</f>
        <v>0</v>
      </c>
      <c r="G316">
        <f t="shared" si="4"/>
        <v>1</v>
      </c>
    </row>
    <row r="317" spans="1:7" x14ac:dyDescent="0.25">
      <c r="A317" t="s">
        <v>937</v>
      </c>
      <c r="B317">
        <f>VLOOKUP($A317,[3]tranline_link01052018!$A:$AL,MATCH(B$1,[3]tranline_link01052018!$1:$1,0),FALSE)</f>
        <v>0</v>
      </c>
      <c r="C317">
        <f>VLOOKUP($A317,[3]tranline_link01052018!$A:$AL,MATCH(C$1,[3]tranline_link01052018!$1:$1,0),FALSE)</f>
        <v>0</v>
      </c>
      <c r="D317">
        <f>VLOOKUP($A317,[3]tranline_link01052018!$A:$AL,MATCH(D$1,[3]tranline_link01052018!$1:$1,0),FALSE)</f>
        <v>45</v>
      </c>
      <c r="E317">
        <f>VLOOKUP($A317,[3]tranline_link01052018!$A:$AL,MATCH(E$1,[3]tranline_link01052018!$1:$1,0),FALSE)</f>
        <v>60</v>
      </c>
      <c r="F317">
        <f>VLOOKUP($A317,[3]tranline_link01052018!$A:$AL,MATCH(F$1,[3]tranline_link01052018!$1:$1,0),FALSE)</f>
        <v>0</v>
      </c>
      <c r="G317">
        <f t="shared" si="4"/>
        <v>1</v>
      </c>
    </row>
    <row r="318" spans="1:7" x14ac:dyDescent="0.25">
      <c r="A318" t="s">
        <v>938</v>
      </c>
      <c r="B318">
        <f>VLOOKUP($A318,[3]tranline_link01052018!$A:$AL,MATCH(B$1,[3]tranline_link01052018!$1:$1,0),FALSE)</f>
        <v>60</v>
      </c>
      <c r="C318">
        <f>VLOOKUP($A318,[3]tranline_link01052018!$A:$AL,MATCH(C$1,[3]tranline_link01052018!$1:$1,0),FALSE)</f>
        <v>60</v>
      </c>
      <c r="D318">
        <f>VLOOKUP($A318,[3]tranline_link01052018!$A:$AL,MATCH(D$1,[3]tranline_link01052018!$1:$1,0),FALSE)</f>
        <v>60</v>
      </c>
      <c r="E318">
        <f>VLOOKUP($A318,[3]tranline_link01052018!$A:$AL,MATCH(E$1,[3]tranline_link01052018!$1:$1,0),FALSE)</f>
        <v>40</v>
      </c>
      <c r="F318">
        <f>VLOOKUP($A318,[3]tranline_link01052018!$A:$AL,MATCH(F$1,[3]tranline_link01052018!$1:$1,0),FALSE)</f>
        <v>36</v>
      </c>
      <c r="G318">
        <f t="shared" si="4"/>
        <v>1</v>
      </c>
    </row>
    <row r="319" spans="1:7" x14ac:dyDescent="0.25">
      <c r="A319" t="s">
        <v>939</v>
      </c>
      <c r="B319">
        <f>VLOOKUP($A319,[3]tranline_link01052018!$A:$AL,MATCH(B$1,[3]tranline_link01052018!$1:$1,0),FALSE)</f>
        <v>80</v>
      </c>
      <c r="C319">
        <f>VLOOKUP($A319,[3]tranline_link01052018!$A:$AL,MATCH(C$1,[3]tranline_link01052018!$1:$1,0),FALSE)</f>
        <v>60</v>
      </c>
      <c r="D319">
        <f>VLOOKUP($A319,[3]tranline_link01052018!$A:$AL,MATCH(D$1,[3]tranline_link01052018!$1:$1,0),FALSE)</f>
        <v>60</v>
      </c>
      <c r="E319">
        <f>VLOOKUP($A319,[3]tranline_link01052018!$A:$AL,MATCH(E$1,[3]tranline_link01052018!$1:$1,0),FALSE)</f>
        <v>30</v>
      </c>
      <c r="F319">
        <f>VLOOKUP($A319,[3]tranline_link01052018!$A:$AL,MATCH(F$1,[3]tranline_link01052018!$1:$1,0),FALSE)</f>
        <v>180</v>
      </c>
      <c r="G319">
        <f t="shared" si="4"/>
        <v>1</v>
      </c>
    </row>
    <row r="320" spans="1:7" x14ac:dyDescent="0.25">
      <c r="A320" t="s">
        <v>940</v>
      </c>
      <c r="B320">
        <f>VLOOKUP($A320,[3]tranline_link01052018!$A:$AL,MATCH(B$1,[3]tranline_link01052018!$1:$1,0),FALSE)</f>
        <v>48</v>
      </c>
      <c r="C320">
        <f>VLOOKUP($A320,[3]tranline_link01052018!$A:$AL,MATCH(C$1,[3]tranline_link01052018!$1:$1,0),FALSE)</f>
        <v>60</v>
      </c>
      <c r="D320">
        <f>VLOOKUP($A320,[3]tranline_link01052018!$A:$AL,MATCH(D$1,[3]tranline_link01052018!$1:$1,0),FALSE)</f>
        <v>60</v>
      </c>
      <c r="E320">
        <f>VLOOKUP($A320,[3]tranline_link01052018!$A:$AL,MATCH(E$1,[3]tranline_link01052018!$1:$1,0),FALSE)</f>
        <v>60</v>
      </c>
      <c r="F320">
        <f>VLOOKUP($A320,[3]tranline_link01052018!$A:$AL,MATCH(F$1,[3]tranline_link01052018!$1:$1,0),FALSE)</f>
        <v>60</v>
      </c>
      <c r="G320">
        <f t="shared" si="4"/>
        <v>1</v>
      </c>
    </row>
    <row r="321" spans="1:7" x14ac:dyDescent="0.25">
      <c r="A321" t="s">
        <v>941</v>
      </c>
      <c r="B321">
        <f>VLOOKUP($A321,[3]tranline_link01052018!$A:$AL,MATCH(B$1,[3]tranline_link01052018!$1:$1,0),FALSE)</f>
        <v>48</v>
      </c>
      <c r="C321">
        <f>VLOOKUP($A321,[3]tranline_link01052018!$A:$AL,MATCH(C$1,[3]tranline_link01052018!$1:$1,0),FALSE)</f>
        <v>60</v>
      </c>
      <c r="D321">
        <f>VLOOKUP($A321,[3]tranline_link01052018!$A:$AL,MATCH(D$1,[3]tranline_link01052018!$1:$1,0),FALSE)</f>
        <v>60</v>
      </c>
      <c r="E321">
        <f>VLOOKUP($A321,[3]tranline_link01052018!$A:$AL,MATCH(E$1,[3]tranline_link01052018!$1:$1,0),FALSE)</f>
        <v>60</v>
      </c>
      <c r="F321">
        <f>VLOOKUP($A321,[3]tranline_link01052018!$A:$AL,MATCH(F$1,[3]tranline_link01052018!$1:$1,0),FALSE)</f>
        <v>45</v>
      </c>
      <c r="G321">
        <f t="shared" si="4"/>
        <v>1</v>
      </c>
    </row>
    <row r="322" spans="1:7" x14ac:dyDescent="0.25">
      <c r="A322" t="s">
        <v>942</v>
      </c>
      <c r="B322">
        <f>VLOOKUP($A322,[3]tranline_link01052018!$A:$AL,MATCH(B$1,[3]tranline_link01052018!$1:$1,0),FALSE)</f>
        <v>48</v>
      </c>
      <c r="C322">
        <f>VLOOKUP($A322,[3]tranline_link01052018!$A:$AL,MATCH(C$1,[3]tranline_link01052018!$1:$1,0),FALSE)</f>
        <v>0</v>
      </c>
      <c r="D322">
        <f>VLOOKUP($A322,[3]tranline_link01052018!$A:$AL,MATCH(D$1,[3]tranline_link01052018!$1:$1,0),FALSE)</f>
        <v>0</v>
      </c>
      <c r="E322">
        <f>VLOOKUP($A322,[3]tranline_link01052018!$A:$AL,MATCH(E$1,[3]tranline_link01052018!$1:$1,0),FALSE)</f>
        <v>0</v>
      </c>
      <c r="F322">
        <f>VLOOKUP($A322,[3]tranline_link01052018!$A:$AL,MATCH(F$1,[3]tranline_link01052018!$1:$1,0),FALSE)</f>
        <v>0</v>
      </c>
      <c r="G322">
        <f t="shared" si="4"/>
        <v>1</v>
      </c>
    </row>
    <row r="323" spans="1:7" x14ac:dyDescent="0.25">
      <c r="A323" t="s">
        <v>943</v>
      </c>
      <c r="B323">
        <f>VLOOKUP($A323,[3]tranline_link01052018!$A:$AL,MATCH(B$1,[3]tranline_link01052018!$1:$1,0),FALSE)</f>
        <v>0</v>
      </c>
      <c r="C323">
        <f>VLOOKUP($A323,[3]tranline_link01052018!$A:$AL,MATCH(C$1,[3]tranline_link01052018!$1:$1,0),FALSE)</f>
        <v>0</v>
      </c>
      <c r="D323">
        <f>VLOOKUP($A323,[3]tranline_link01052018!$A:$AL,MATCH(D$1,[3]tranline_link01052018!$1:$1,0),FALSE)</f>
        <v>45</v>
      </c>
      <c r="E323">
        <f>VLOOKUP($A323,[3]tranline_link01052018!$A:$AL,MATCH(E$1,[3]tranline_link01052018!$1:$1,0),FALSE)</f>
        <v>0</v>
      </c>
      <c r="F323">
        <f>VLOOKUP($A323,[3]tranline_link01052018!$A:$AL,MATCH(F$1,[3]tranline_link01052018!$1:$1,0),FALSE)</f>
        <v>0</v>
      </c>
      <c r="G323">
        <f t="shared" ref="G323:G350" si="5">IF(SUM(B323:F323)=0,0,1)</f>
        <v>1</v>
      </c>
    </row>
    <row r="324" spans="1:7" x14ac:dyDescent="0.25">
      <c r="A324" t="s">
        <v>944</v>
      </c>
      <c r="B324">
        <f>VLOOKUP($A324,[3]tranline_link01052018!$A:$AL,MATCH(B$1,[3]tranline_link01052018!$1:$1,0),FALSE)</f>
        <v>240</v>
      </c>
      <c r="C324">
        <f>VLOOKUP($A324,[3]tranline_link01052018!$A:$AL,MATCH(C$1,[3]tranline_link01052018!$1:$1,0),FALSE)</f>
        <v>0</v>
      </c>
      <c r="D324">
        <f>VLOOKUP($A324,[3]tranline_link01052018!$A:$AL,MATCH(D$1,[3]tranline_link01052018!$1:$1,0),FALSE)</f>
        <v>0</v>
      </c>
      <c r="E324">
        <f>VLOOKUP($A324,[3]tranline_link01052018!$A:$AL,MATCH(E$1,[3]tranline_link01052018!$1:$1,0),FALSE)</f>
        <v>0</v>
      </c>
      <c r="F324">
        <f>VLOOKUP($A324,[3]tranline_link01052018!$A:$AL,MATCH(F$1,[3]tranline_link01052018!$1:$1,0),FALSE)</f>
        <v>0</v>
      </c>
      <c r="G324">
        <f t="shared" si="5"/>
        <v>1</v>
      </c>
    </row>
    <row r="325" spans="1:7" x14ac:dyDescent="0.25">
      <c r="A325" t="s">
        <v>945</v>
      </c>
      <c r="B325">
        <f>VLOOKUP($A325,[3]tranline_link01052018!$A:$AL,MATCH(B$1,[3]tranline_link01052018!$1:$1,0),FALSE)</f>
        <v>0</v>
      </c>
      <c r="C325">
        <f>VLOOKUP($A325,[3]tranline_link01052018!$A:$AL,MATCH(C$1,[3]tranline_link01052018!$1:$1,0),FALSE)</f>
        <v>0</v>
      </c>
      <c r="D325">
        <f>VLOOKUP($A325,[3]tranline_link01052018!$A:$AL,MATCH(D$1,[3]tranline_link01052018!$1:$1,0),FALSE)</f>
        <v>180</v>
      </c>
      <c r="E325">
        <f>VLOOKUP($A325,[3]tranline_link01052018!$A:$AL,MATCH(E$1,[3]tranline_link01052018!$1:$1,0),FALSE)</f>
        <v>0</v>
      </c>
      <c r="F325">
        <f>VLOOKUP($A325,[3]tranline_link01052018!$A:$AL,MATCH(F$1,[3]tranline_link01052018!$1:$1,0),FALSE)</f>
        <v>0</v>
      </c>
      <c r="G325">
        <f t="shared" si="5"/>
        <v>1</v>
      </c>
    </row>
    <row r="326" spans="1:7" x14ac:dyDescent="0.25">
      <c r="A326" t="s">
        <v>946</v>
      </c>
      <c r="B326">
        <f>VLOOKUP($A326,[3]tranline_link01052018!$A:$AL,MATCH(B$1,[3]tranline_link01052018!$1:$1,0),FALSE)</f>
        <v>120</v>
      </c>
      <c r="C326">
        <f>VLOOKUP($A326,[3]tranline_link01052018!$A:$AL,MATCH(C$1,[3]tranline_link01052018!$1:$1,0),FALSE)</f>
        <v>0</v>
      </c>
      <c r="D326">
        <f>VLOOKUP($A326,[3]tranline_link01052018!$A:$AL,MATCH(D$1,[3]tranline_link01052018!$1:$1,0),FALSE)</f>
        <v>0</v>
      </c>
      <c r="E326">
        <f>VLOOKUP($A326,[3]tranline_link01052018!$A:$AL,MATCH(E$1,[3]tranline_link01052018!$1:$1,0),FALSE)</f>
        <v>0</v>
      </c>
      <c r="F326">
        <f>VLOOKUP($A326,[3]tranline_link01052018!$A:$AL,MATCH(F$1,[3]tranline_link01052018!$1:$1,0),FALSE)</f>
        <v>0</v>
      </c>
      <c r="G326">
        <f t="shared" si="5"/>
        <v>1</v>
      </c>
    </row>
    <row r="327" spans="1:7" x14ac:dyDescent="0.25">
      <c r="A327" t="s">
        <v>947</v>
      </c>
      <c r="B327">
        <f>VLOOKUP($A327,[3]tranline_link01052018!$A:$AL,MATCH(B$1,[3]tranline_link01052018!$1:$1,0),FALSE)</f>
        <v>0</v>
      </c>
      <c r="C327">
        <f>VLOOKUP($A327,[3]tranline_link01052018!$A:$AL,MATCH(C$1,[3]tranline_link01052018!$1:$1,0),FALSE)</f>
        <v>0</v>
      </c>
      <c r="D327">
        <f>VLOOKUP($A327,[3]tranline_link01052018!$A:$AL,MATCH(D$1,[3]tranline_link01052018!$1:$1,0),FALSE)</f>
        <v>90</v>
      </c>
      <c r="E327">
        <f>VLOOKUP($A327,[3]tranline_link01052018!$A:$AL,MATCH(E$1,[3]tranline_link01052018!$1:$1,0),FALSE)</f>
        <v>0</v>
      </c>
      <c r="F327">
        <f>VLOOKUP($A327,[3]tranline_link01052018!$A:$AL,MATCH(F$1,[3]tranline_link01052018!$1:$1,0),FALSE)</f>
        <v>0</v>
      </c>
      <c r="G327">
        <f t="shared" si="5"/>
        <v>1</v>
      </c>
    </row>
    <row r="328" spans="1:7" x14ac:dyDescent="0.25">
      <c r="A328" t="s">
        <v>948</v>
      </c>
      <c r="B328">
        <f>VLOOKUP($A328,[3]tranline_link01052018!$A:$AL,MATCH(B$1,[3]tranline_link01052018!$1:$1,0),FALSE)</f>
        <v>48</v>
      </c>
      <c r="C328">
        <f>VLOOKUP($A328,[3]tranline_link01052018!$A:$AL,MATCH(C$1,[3]tranline_link01052018!$1:$1,0),FALSE)</f>
        <v>0</v>
      </c>
      <c r="D328">
        <f>VLOOKUP($A328,[3]tranline_link01052018!$A:$AL,MATCH(D$1,[3]tranline_link01052018!$1:$1,0),FALSE)</f>
        <v>0</v>
      </c>
      <c r="E328">
        <f>VLOOKUP($A328,[3]tranline_link01052018!$A:$AL,MATCH(E$1,[3]tranline_link01052018!$1:$1,0),FALSE)</f>
        <v>0</v>
      </c>
      <c r="F328">
        <f>VLOOKUP($A328,[3]tranline_link01052018!$A:$AL,MATCH(F$1,[3]tranline_link01052018!$1:$1,0),FALSE)</f>
        <v>0</v>
      </c>
      <c r="G328">
        <f t="shared" si="5"/>
        <v>1</v>
      </c>
    </row>
    <row r="329" spans="1:7" x14ac:dyDescent="0.25">
      <c r="A329" t="s">
        <v>949</v>
      </c>
      <c r="B329">
        <f>VLOOKUP($A329,[3]tranline_link01052018!$A:$AL,MATCH(B$1,[3]tranline_link01052018!$1:$1,0),FALSE)</f>
        <v>0</v>
      </c>
      <c r="C329">
        <f>VLOOKUP($A329,[3]tranline_link01052018!$A:$AL,MATCH(C$1,[3]tranline_link01052018!$1:$1,0),FALSE)</f>
        <v>0</v>
      </c>
      <c r="D329">
        <f>VLOOKUP($A329,[3]tranline_link01052018!$A:$AL,MATCH(D$1,[3]tranline_link01052018!$1:$1,0),FALSE)</f>
        <v>36</v>
      </c>
      <c r="E329">
        <f>VLOOKUP($A329,[3]tranline_link01052018!$A:$AL,MATCH(E$1,[3]tranline_link01052018!$1:$1,0),FALSE)</f>
        <v>0</v>
      </c>
      <c r="F329">
        <f>VLOOKUP($A329,[3]tranline_link01052018!$A:$AL,MATCH(F$1,[3]tranline_link01052018!$1:$1,0),FALSE)</f>
        <v>0</v>
      </c>
      <c r="G329">
        <f t="shared" si="5"/>
        <v>1</v>
      </c>
    </row>
    <row r="330" spans="1:7" x14ac:dyDescent="0.25">
      <c r="A330" t="s">
        <v>950</v>
      </c>
      <c r="B330">
        <f>VLOOKUP($A330,[3]tranline_link01052018!$A:$AL,MATCH(B$1,[3]tranline_link01052018!$1:$1,0),FALSE)</f>
        <v>34.285714285714199</v>
      </c>
      <c r="C330">
        <f>VLOOKUP($A330,[3]tranline_link01052018!$A:$AL,MATCH(C$1,[3]tranline_link01052018!$1:$1,0),FALSE)</f>
        <v>30</v>
      </c>
      <c r="D330">
        <f>VLOOKUP($A330,[3]tranline_link01052018!$A:$AL,MATCH(D$1,[3]tranline_link01052018!$1:$1,0),FALSE)</f>
        <v>30</v>
      </c>
      <c r="E330">
        <f>VLOOKUP($A330,[3]tranline_link01052018!$A:$AL,MATCH(E$1,[3]tranline_link01052018!$1:$1,0),FALSE)</f>
        <v>120</v>
      </c>
      <c r="F330">
        <f>VLOOKUP($A330,[3]tranline_link01052018!$A:$AL,MATCH(F$1,[3]tranline_link01052018!$1:$1,0),FALSE)</f>
        <v>0</v>
      </c>
      <c r="G330">
        <f t="shared" si="5"/>
        <v>1</v>
      </c>
    </row>
    <row r="331" spans="1:7" x14ac:dyDescent="0.25">
      <c r="A331" t="s">
        <v>951</v>
      </c>
      <c r="B331">
        <f>VLOOKUP($A331,[3]tranline_link01052018!$A:$AL,MATCH(B$1,[3]tranline_link01052018!$1:$1,0),FALSE)</f>
        <v>40</v>
      </c>
      <c r="C331">
        <f>VLOOKUP($A331,[3]tranline_link01052018!$A:$AL,MATCH(C$1,[3]tranline_link01052018!$1:$1,0),FALSE)</f>
        <v>30</v>
      </c>
      <c r="D331">
        <f>VLOOKUP($A331,[3]tranline_link01052018!$A:$AL,MATCH(D$1,[3]tranline_link01052018!$1:$1,0),FALSE)</f>
        <v>30</v>
      </c>
      <c r="E331">
        <f>VLOOKUP($A331,[3]tranline_link01052018!$A:$AL,MATCH(E$1,[3]tranline_link01052018!$1:$1,0),FALSE)</f>
        <v>60</v>
      </c>
      <c r="F331">
        <f>VLOOKUP($A331,[3]tranline_link01052018!$A:$AL,MATCH(F$1,[3]tranline_link01052018!$1:$1,0),FALSE)</f>
        <v>0</v>
      </c>
      <c r="G331">
        <f t="shared" si="5"/>
        <v>1</v>
      </c>
    </row>
    <row r="332" spans="1:7" x14ac:dyDescent="0.25">
      <c r="A332" t="s">
        <v>952</v>
      </c>
      <c r="B332">
        <f>VLOOKUP($A332,[3]tranline_link01052018!$A:$AL,MATCH(B$1,[3]tranline_link01052018!$1:$1,0),FALSE)</f>
        <v>34.285714285714199</v>
      </c>
      <c r="C332">
        <f>VLOOKUP($A332,[3]tranline_link01052018!$A:$AL,MATCH(C$1,[3]tranline_link01052018!$1:$1,0),FALSE)</f>
        <v>30</v>
      </c>
      <c r="D332">
        <f>VLOOKUP($A332,[3]tranline_link01052018!$A:$AL,MATCH(D$1,[3]tranline_link01052018!$1:$1,0),FALSE)</f>
        <v>30</v>
      </c>
      <c r="E332">
        <f>VLOOKUP($A332,[3]tranline_link01052018!$A:$AL,MATCH(E$1,[3]tranline_link01052018!$1:$1,0),FALSE)</f>
        <v>0</v>
      </c>
      <c r="F332">
        <f>VLOOKUP($A332,[3]tranline_link01052018!$A:$AL,MATCH(F$1,[3]tranline_link01052018!$1:$1,0),FALSE)</f>
        <v>0</v>
      </c>
      <c r="G332">
        <f t="shared" si="5"/>
        <v>1</v>
      </c>
    </row>
    <row r="333" spans="1:7" x14ac:dyDescent="0.25">
      <c r="A333" t="s">
        <v>953</v>
      </c>
      <c r="B333">
        <f>VLOOKUP($A333,[3]tranline_link01052018!$A:$AL,MATCH(B$1,[3]tranline_link01052018!$1:$1,0),FALSE)</f>
        <v>34.285714285714199</v>
      </c>
      <c r="C333">
        <f>VLOOKUP($A333,[3]tranline_link01052018!$A:$AL,MATCH(C$1,[3]tranline_link01052018!$1:$1,0),FALSE)</f>
        <v>30</v>
      </c>
      <c r="D333">
        <f>VLOOKUP($A333,[3]tranline_link01052018!$A:$AL,MATCH(D$1,[3]tranline_link01052018!$1:$1,0),FALSE)</f>
        <v>30</v>
      </c>
      <c r="E333">
        <f>VLOOKUP($A333,[3]tranline_link01052018!$A:$AL,MATCH(E$1,[3]tranline_link01052018!$1:$1,0),FALSE)</f>
        <v>0</v>
      </c>
      <c r="F333">
        <f>VLOOKUP($A333,[3]tranline_link01052018!$A:$AL,MATCH(F$1,[3]tranline_link01052018!$1:$1,0),FALSE)</f>
        <v>0</v>
      </c>
      <c r="G333">
        <f t="shared" si="5"/>
        <v>1</v>
      </c>
    </row>
    <row r="334" spans="1:7" x14ac:dyDescent="0.25">
      <c r="A334" t="s">
        <v>954</v>
      </c>
      <c r="B334">
        <f>VLOOKUP($A334,[3]tranline_link01052018!$A:$AL,MATCH(B$1,[3]tranline_link01052018!$1:$1,0),FALSE)</f>
        <v>40</v>
      </c>
      <c r="C334">
        <f>VLOOKUP($A334,[3]tranline_link01052018!$A:$AL,MATCH(C$1,[3]tranline_link01052018!$1:$1,0),FALSE)</f>
        <v>30</v>
      </c>
      <c r="D334">
        <f>VLOOKUP($A334,[3]tranline_link01052018!$A:$AL,MATCH(D$1,[3]tranline_link01052018!$1:$1,0),FALSE)</f>
        <v>30</v>
      </c>
      <c r="E334">
        <f>VLOOKUP($A334,[3]tranline_link01052018!$A:$AL,MATCH(E$1,[3]tranline_link01052018!$1:$1,0),FALSE)</f>
        <v>0</v>
      </c>
      <c r="F334">
        <f>VLOOKUP($A334,[3]tranline_link01052018!$A:$AL,MATCH(F$1,[3]tranline_link01052018!$1:$1,0),FALSE)</f>
        <v>0</v>
      </c>
      <c r="G334">
        <f t="shared" si="5"/>
        <v>1</v>
      </c>
    </row>
    <row r="335" spans="1:7" x14ac:dyDescent="0.25">
      <c r="A335" t="s">
        <v>955</v>
      </c>
      <c r="B335">
        <f>VLOOKUP($A335,[3]tranline_link01052018!$A:$AL,MATCH(B$1,[3]tranline_link01052018!$1:$1,0),FALSE)</f>
        <v>48</v>
      </c>
      <c r="C335">
        <f>VLOOKUP($A335,[3]tranline_link01052018!$A:$AL,MATCH(C$1,[3]tranline_link01052018!$1:$1,0),FALSE)</f>
        <v>30</v>
      </c>
      <c r="D335">
        <f>VLOOKUP($A335,[3]tranline_link01052018!$A:$AL,MATCH(D$1,[3]tranline_link01052018!$1:$1,0),FALSE)</f>
        <v>30</v>
      </c>
      <c r="E335">
        <f>VLOOKUP($A335,[3]tranline_link01052018!$A:$AL,MATCH(E$1,[3]tranline_link01052018!$1:$1,0),FALSE)</f>
        <v>120</v>
      </c>
      <c r="F335">
        <f>VLOOKUP($A335,[3]tranline_link01052018!$A:$AL,MATCH(F$1,[3]tranline_link01052018!$1:$1,0),FALSE)</f>
        <v>0</v>
      </c>
      <c r="G335">
        <f t="shared" si="5"/>
        <v>1</v>
      </c>
    </row>
    <row r="336" spans="1:7" x14ac:dyDescent="0.25">
      <c r="A336" t="s">
        <v>956</v>
      </c>
      <c r="B336">
        <f>VLOOKUP($A336,[3]tranline_link01052018!$A:$AL,MATCH(B$1,[3]tranline_link01052018!$1:$1,0),FALSE)</f>
        <v>80</v>
      </c>
      <c r="C336">
        <f>VLOOKUP($A336,[3]tranline_link01052018!$A:$AL,MATCH(C$1,[3]tranline_link01052018!$1:$1,0),FALSE)</f>
        <v>60</v>
      </c>
      <c r="D336">
        <f>VLOOKUP($A336,[3]tranline_link01052018!$A:$AL,MATCH(D$1,[3]tranline_link01052018!$1:$1,0),FALSE)</f>
        <v>60</v>
      </c>
      <c r="E336">
        <f>VLOOKUP($A336,[3]tranline_link01052018!$A:$AL,MATCH(E$1,[3]tranline_link01052018!$1:$1,0),FALSE)</f>
        <v>120</v>
      </c>
      <c r="F336">
        <f>VLOOKUP($A336,[3]tranline_link01052018!$A:$AL,MATCH(F$1,[3]tranline_link01052018!$1:$1,0),FALSE)</f>
        <v>0</v>
      </c>
      <c r="G336">
        <f t="shared" si="5"/>
        <v>1</v>
      </c>
    </row>
    <row r="337" spans="1:7" x14ac:dyDescent="0.25">
      <c r="A337" t="s">
        <v>957</v>
      </c>
      <c r="B337">
        <f>VLOOKUP($A337,[3]tranline_link01052018!$A:$AL,MATCH(B$1,[3]tranline_link01052018!$1:$1,0),FALSE)</f>
        <v>80</v>
      </c>
      <c r="C337">
        <f>VLOOKUP($A337,[3]tranline_link01052018!$A:$AL,MATCH(C$1,[3]tranline_link01052018!$1:$1,0),FALSE)</f>
        <v>60</v>
      </c>
      <c r="D337">
        <f>VLOOKUP($A337,[3]tranline_link01052018!$A:$AL,MATCH(D$1,[3]tranline_link01052018!$1:$1,0),FALSE)</f>
        <v>60</v>
      </c>
      <c r="E337">
        <f>VLOOKUP($A337,[3]tranline_link01052018!$A:$AL,MATCH(E$1,[3]tranline_link01052018!$1:$1,0),FALSE)</f>
        <v>0</v>
      </c>
      <c r="F337">
        <f>VLOOKUP($A337,[3]tranline_link01052018!$A:$AL,MATCH(F$1,[3]tranline_link01052018!$1:$1,0),FALSE)</f>
        <v>0</v>
      </c>
      <c r="G337">
        <f t="shared" si="5"/>
        <v>1</v>
      </c>
    </row>
    <row r="338" spans="1:7" x14ac:dyDescent="0.25">
      <c r="A338" t="s">
        <v>958</v>
      </c>
      <c r="B338">
        <f>VLOOKUP($A338,[3]tranline_link01052018!$A:$AL,MATCH(B$1,[3]tranline_link01052018!$1:$1,0),FALSE)</f>
        <v>80</v>
      </c>
      <c r="C338">
        <f>VLOOKUP($A338,[3]tranline_link01052018!$A:$AL,MATCH(C$1,[3]tranline_link01052018!$1:$1,0),FALSE)</f>
        <v>60</v>
      </c>
      <c r="D338">
        <f>VLOOKUP($A338,[3]tranline_link01052018!$A:$AL,MATCH(D$1,[3]tranline_link01052018!$1:$1,0),FALSE)</f>
        <v>60</v>
      </c>
      <c r="E338">
        <f>VLOOKUP($A338,[3]tranline_link01052018!$A:$AL,MATCH(E$1,[3]tranline_link01052018!$1:$1,0),FALSE)</f>
        <v>120</v>
      </c>
      <c r="F338">
        <f>VLOOKUP($A338,[3]tranline_link01052018!$A:$AL,MATCH(F$1,[3]tranline_link01052018!$1:$1,0),FALSE)</f>
        <v>0</v>
      </c>
      <c r="G338">
        <f t="shared" si="5"/>
        <v>1</v>
      </c>
    </row>
    <row r="339" spans="1:7" x14ac:dyDescent="0.25">
      <c r="A339" t="s">
        <v>959</v>
      </c>
      <c r="B339">
        <f>VLOOKUP($A339,[3]tranline_link01052018!$A:$AL,MATCH(B$1,[3]tranline_link01052018!$1:$1,0),FALSE)</f>
        <v>60</v>
      </c>
      <c r="C339">
        <f>VLOOKUP($A339,[3]tranline_link01052018!$A:$AL,MATCH(C$1,[3]tranline_link01052018!$1:$1,0),FALSE)</f>
        <v>60</v>
      </c>
      <c r="D339">
        <f>VLOOKUP($A339,[3]tranline_link01052018!$A:$AL,MATCH(D$1,[3]tranline_link01052018!$1:$1,0),FALSE)</f>
        <v>60</v>
      </c>
      <c r="E339">
        <f>VLOOKUP($A339,[3]tranline_link01052018!$A:$AL,MATCH(E$1,[3]tranline_link01052018!$1:$1,0),FALSE)</f>
        <v>0</v>
      </c>
      <c r="F339">
        <f>VLOOKUP($A339,[3]tranline_link01052018!$A:$AL,MATCH(F$1,[3]tranline_link01052018!$1:$1,0),FALSE)</f>
        <v>0</v>
      </c>
      <c r="G339">
        <f t="shared" si="5"/>
        <v>1</v>
      </c>
    </row>
    <row r="340" spans="1:7" x14ac:dyDescent="0.25">
      <c r="A340" t="s">
        <v>960</v>
      </c>
      <c r="B340">
        <f>VLOOKUP($A340,[3]tranline_link01052018!$A:$AL,MATCH(B$1,[3]tranline_link01052018!$1:$1,0),FALSE)</f>
        <v>60</v>
      </c>
      <c r="C340">
        <f>VLOOKUP($A340,[3]tranline_link01052018!$A:$AL,MATCH(C$1,[3]tranline_link01052018!$1:$1,0),FALSE)</f>
        <v>60</v>
      </c>
      <c r="D340">
        <f>VLOOKUP($A340,[3]tranline_link01052018!$A:$AL,MATCH(D$1,[3]tranline_link01052018!$1:$1,0),FALSE)</f>
        <v>60</v>
      </c>
      <c r="E340">
        <f>VLOOKUP($A340,[3]tranline_link01052018!$A:$AL,MATCH(E$1,[3]tranline_link01052018!$1:$1,0),FALSE)</f>
        <v>0</v>
      </c>
      <c r="F340">
        <f>VLOOKUP($A340,[3]tranline_link01052018!$A:$AL,MATCH(F$1,[3]tranline_link01052018!$1:$1,0),FALSE)</f>
        <v>0</v>
      </c>
      <c r="G340">
        <f t="shared" si="5"/>
        <v>1</v>
      </c>
    </row>
    <row r="341" spans="1:7" x14ac:dyDescent="0.25">
      <c r="A341" t="s">
        <v>961</v>
      </c>
      <c r="B341">
        <f>VLOOKUP($A341,[3]tranline_link01052018!$A:$AL,MATCH(B$1,[3]tranline_link01052018!$1:$1,0),FALSE)</f>
        <v>0</v>
      </c>
      <c r="C341">
        <f>VLOOKUP($A341,[3]tranline_link01052018!$A:$AL,MATCH(C$1,[3]tranline_link01052018!$1:$1,0),FALSE)</f>
        <v>0</v>
      </c>
      <c r="D341">
        <f>VLOOKUP($A341,[3]tranline_link01052018!$A:$AL,MATCH(D$1,[3]tranline_link01052018!$1:$1,0),FALSE)</f>
        <v>60</v>
      </c>
      <c r="E341">
        <f>VLOOKUP($A341,[3]tranline_link01052018!$A:$AL,MATCH(E$1,[3]tranline_link01052018!$1:$1,0),FALSE)</f>
        <v>0</v>
      </c>
      <c r="F341">
        <f>VLOOKUP($A341,[3]tranline_link01052018!$A:$AL,MATCH(F$1,[3]tranline_link01052018!$1:$1,0),FALSE)</f>
        <v>0</v>
      </c>
      <c r="G341">
        <f t="shared" si="5"/>
        <v>1</v>
      </c>
    </row>
    <row r="342" spans="1:7" x14ac:dyDescent="0.25">
      <c r="A342" t="s">
        <v>962</v>
      </c>
      <c r="B342">
        <f>VLOOKUP($A342,[3]tranline_link01052018!$A:$AL,MATCH(B$1,[3]tranline_link01052018!$1:$1,0),FALSE)</f>
        <v>80</v>
      </c>
      <c r="C342">
        <f>VLOOKUP($A342,[3]tranline_link01052018!$A:$AL,MATCH(C$1,[3]tranline_link01052018!$1:$1,0),FALSE)</f>
        <v>0</v>
      </c>
      <c r="D342">
        <f>VLOOKUP($A342,[3]tranline_link01052018!$A:$AL,MATCH(D$1,[3]tranline_link01052018!$1:$1,0),FALSE)</f>
        <v>0</v>
      </c>
      <c r="E342">
        <f>VLOOKUP($A342,[3]tranline_link01052018!$A:$AL,MATCH(E$1,[3]tranline_link01052018!$1:$1,0),FALSE)</f>
        <v>0</v>
      </c>
      <c r="F342">
        <f>VLOOKUP($A342,[3]tranline_link01052018!$A:$AL,MATCH(F$1,[3]tranline_link01052018!$1:$1,0),FALSE)</f>
        <v>0</v>
      </c>
      <c r="G342">
        <f t="shared" si="5"/>
        <v>1</v>
      </c>
    </row>
    <row r="343" spans="1:7" x14ac:dyDescent="0.25">
      <c r="A343" t="s">
        <v>963</v>
      </c>
      <c r="B343">
        <f>VLOOKUP($A343,[3]tranline_link01052018!$A:$AL,MATCH(B$1,[3]tranline_link01052018!$1:$1,0),FALSE)</f>
        <v>120</v>
      </c>
      <c r="C343">
        <f>VLOOKUP($A343,[3]tranline_link01052018!$A:$AL,MATCH(C$1,[3]tranline_link01052018!$1:$1,0),FALSE)</f>
        <v>360</v>
      </c>
      <c r="D343">
        <f>VLOOKUP($A343,[3]tranline_link01052018!$A:$AL,MATCH(D$1,[3]tranline_link01052018!$1:$1,0),FALSE)</f>
        <v>30</v>
      </c>
      <c r="E343">
        <f>VLOOKUP($A343,[3]tranline_link01052018!$A:$AL,MATCH(E$1,[3]tranline_link01052018!$1:$1,0),FALSE)</f>
        <v>0</v>
      </c>
      <c r="F343">
        <f>VLOOKUP($A343,[3]tranline_link01052018!$A:$AL,MATCH(F$1,[3]tranline_link01052018!$1:$1,0),FALSE)</f>
        <v>0</v>
      </c>
      <c r="G343">
        <f t="shared" si="5"/>
        <v>1</v>
      </c>
    </row>
    <row r="344" spans="1:7" x14ac:dyDescent="0.25">
      <c r="A344" t="s">
        <v>964</v>
      </c>
      <c r="B344">
        <f>VLOOKUP($A344,[3]tranline_link01052018!$A:$AL,MATCH(B$1,[3]tranline_link01052018!$1:$1,0),FALSE)</f>
        <v>60</v>
      </c>
      <c r="C344">
        <f>VLOOKUP($A344,[3]tranline_link01052018!$A:$AL,MATCH(C$1,[3]tranline_link01052018!$1:$1,0),FALSE)</f>
        <v>0</v>
      </c>
      <c r="D344">
        <f>VLOOKUP($A344,[3]tranline_link01052018!$A:$AL,MATCH(D$1,[3]tranline_link01052018!$1:$1,0),FALSE)</f>
        <v>0</v>
      </c>
      <c r="E344">
        <f>VLOOKUP($A344,[3]tranline_link01052018!$A:$AL,MATCH(E$1,[3]tranline_link01052018!$1:$1,0),FALSE)</f>
        <v>0</v>
      </c>
      <c r="F344">
        <f>VLOOKUP($A344,[3]tranline_link01052018!$A:$AL,MATCH(F$1,[3]tranline_link01052018!$1:$1,0),FALSE)</f>
        <v>0</v>
      </c>
      <c r="G344">
        <f t="shared" si="5"/>
        <v>1</v>
      </c>
    </row>
    <row r="345" spans="1:7" x14ac:dyDescent="0.25">
      <c r="A345" t="s">
        <v>1229</v>
      </c>
      <c r="B345">
        <f>VLOOKUP($A345,[3]tranline_link01052018!$A:$AL,MATCH(B$1,[3]tranline_link01052018!$1:$1,0),FALSE)</f>
        <v>0</v>
      </c>
      <c r="C345">
        <f>VLOOKUP($A345,[3]tranline_link01052018!$A:$AL,MATCH(C$1,[3]tranline_link01052018!$1:$1,0),FALSE)</f>
        <v>0</v>
      </c>
      <c r="D345">
        <f>VLOOKUP($A345,[3]tranline_link01052018!$A:$AL,MATCH(D$1,[3]tranline_link01052018!$1:$1,0),FALSE)</f>
        <v>180</v>
      </c>
      <c r="E345">
        <f>VLOOKUP($A345,[3]tranline_link01052018!$A:$AL,MATCH(E$1,[3]tranline_link01052018!$1:$1,0),FALSE)</f>
        <v>0</v>
      </c>
      <c r="F345">
        <f>VLOOKUP($A345,[3]tranline_link01052018!$A:$AL,MATCH(F$1,[3]tranline_link01052018!$1:$1,0),FALSE)</f>
        <v>0</v>
      </c>
      <c r="G345">
        <f t="shared" si="5"/>
        <v>1</v>
      </c>
    </row>
    <row r="346" spans="1:7" x14ac:dyDescent="0.25">
      <c r="A346" t="s">
        <v>1230</v>
      </c>
      <c r="B346">
        <f>VLOOKUP($A346,[3]tranline_link01052018!$A:$AL,MATCH(B$1,[3]tranline_link01052018!$1:$1,0),FALSE)</f>
        <v>240</v>
      </c>
      <c r="C346">
        <f>VLOOKUP($A346,[3]tranline_link01052018!$A:$AL,MATCH(C$1,[3]tranline_link01052018!$1:$1,0),FALSE)</f>
        <v>360</v>
      </c>
      <c r="D346">
        <f>VLOOKUP($A346,[3]tranline_link01052018!$A:$AL,MATCH(D$1,[3]tranline_link01052018!$1:$1,0),FALSE)</f>
        <v>0</v>
      </c>
      <c r="E346">
        <f>VLOOKUP($A346,[3]tranline_link01052018!$A:$AL,MATCH(E$1,[3]tranline_link01052018!$1:$1,0),FALSE)</f>
        <v>0</v>
      </c>
      <c r="F346">
        <f>VLOOKUP($A346,[3]tranline_link01052018!$A:$AL,MATCH(F$1,[3]tranline_link01052018!$1:$1,0),FALSE)</f>
        <v>0</v>
      </c>
      <c r="G346">
        <f t="shared" si="5"/>
        <v>1</v>
      </c>
    </row>
    <row r="347" spans="1:7" x14ac:dyDescent="0.25">
      <c r="A347" t="s">
        <v>967</v>
      </c>
      <c r="B347">
        <f>VLOOKUP($A347,[3]tranline_link01052018!$A:$AL,MATCH(B$1,[3]tranline_link01052018!$1:$1,0),FALSE)</f>
        <v>240</v>
      </c>
      <c r="C347">
        <f>VLOOKUP($A347,[3]tranline_link01052018!$A:$AL,MATCH(C$1,[3]tranline_link01052018!$1:$1,0),FALSE)</f>
        <v>180</v>
      </c>
      <c r="D347">
        <f>VLOOKUP($A347,[3]tranline_link01052018!$A:$AL,MATCH(D$1,[3]tranline_link01052018!$1:$1,0),FALSE)</f>
        <v>0</v>
      </c>
      <c r="E347">
        <f>VLOOKUP($A347,[3]tranline_link01052018!$A:$AL,MATCH(E$1,[3]tranline_link01052018!$1:$1,0),FALSE)</f>
        <v>0</v>
      </c>
      <c r="F347">
        <f>VLOOKUP($A347,[3]tranline_link01052018!$A:$AL,MATCH(F$1,[3]tranline_link01052018!$1:$1,0),FALSE)</f>
        <v>0</v>
      </c>
      <c r="G347">
        <f t="shared" si="5"/>
        <v>1</v>
      </c>
    </row>
    <row r="348" spans="1:7" x14ac:dyDescent="0.25">
      <c r="A348" t="s">
        <v>968</v>
      </c>
      <c r="B348">
        <f>VLOOKUP($A348,[3]tranline_link01052018!$A:$AL,MATCH(B$1,[3]tranline_link01052018!$1:$1,0),FALSE)</f>
        <v>240</v>
      </c>
      <c r="C348">
        <f>VLOOKUP($A348,[3]tranline_link01052018!$A:$AL,MATCH(C$1,[3]tranline_link01052018!$1:$1,0),FALSE)</f>
        <v>180</v>
      </c>
      <c r="D348">
        <f>VLOOKUP($A348,[3]tranline_link01052018!$A:$AL,MATCH(D$1,[3]tranline_link01052018!$1:$1,0),FALSE)</f>
        <v>0</v>
      </c>
      <c r="E348">
        <f>VLOOKUP($A348,[3]tranline_link01052018!$A:$AL,MATCH(E$1,[3]tranline_link01052018!$1:$1,0),FALSE)</f>
        <v>0</v>
      </c>
      <c r="F348">
        <f>VLOOKUP($A348,[3]tranline_link01052018!$A:$AL,MATCH(F$1,[3]tranline_link01052018!$1:$1,0),FALSE)</f>
        <v>0</v>
      </c>
      <c r="G348">
        <f t="shared" si="5"/>
        <v>1</v>
      </c>
    </row>
    <row r="349" spans="1:7" x14ac:dyDescent="0.25">
      <c r="A349" t="s">
        <v>1231</v>
      </c>
      <c r="B349">
        <f>VLOOKUP($A349,[3]tranline_link01052018!$A:$AL,MATCH(B$1,[3]tranline_link01052018!$1:$1,0),FALSE)</f>
        <v>0</v>
      </c>
      <c r="C349">
        <f>VLOOKUP($A349,[3]tranline_link01052018!$A:$AL,MATCH(C$1,[3]tranline_link01052018!$1:$1,0),FALSE)</f>
        <v>360</v>
      </c>
      <c r="D349">
        <f>VLOOKUP($A349,[3]tranline_link01052018!$A:$AL,MATCH(D$1,[3]tranline_link01052018!$1:$1,0),FALSE)</f>
        <v>0</v>
      </c>
      <c r="E349">
        <f>VLOOKUP($A349,[3]tranline_link01052018!$A:$AL,MATCH(E$1,[3]tranline_link01052018!$1:$1,0),FALSE)</f>
        <v>0</v>
      </c>
      <c r="F349">
        <f>VLOOKUP($A349,[3]tranline_link01052018!$A:$AL,MATCH(F$1,[3]tranline_link01052018!$1:$1,0),FALSE)</f>
        <v>0</v>
      </c>
      <c r="G349">
        <f t="shared" si="5"/>
        <v>1</v>
      </c>
    </row>
    <row r="350" spans="1:7" x14ac:dyDescent="0.25">
      <c r="A350" t="s">
        <v>1232</v>
      </c>
      <c r="B350">
        <f>VLOOKUP($A350,[3]tranline_link01052018!$A:$AL,MATCH(B$1,[3]tranline_link01052018!$1:$1,0),FALSE)</f>
        <v>0</v>
      </c>
      <c r="C350">
        <f>VLOOKUP($A350,[3]tranline_link01052018!$A:$AL,MATCH(C$1,[3]tranline_link01052018!$1:$1,0),FALSE)</f>
        <v>0</v>
      </c>
      <c r="D350">
        <f>VLOOKUP($A350,[3]tranline_link01052018!$A:$AL,MATCH(D$1,[3]tranline_link01052018!$1:$1,0),FALSE)</f>
        <v>180</v>
      </c>
      <c r="E350">
        <f>VLOOKUP($A350,[3]tranline_link01052018!$A:$AL,MATCH(E$1,[3]tranline_link01052018!$1:$1,0),FALSE)</f>
        <v>0</v>
      </c>
      <c r="F350">
        <f>VLOOKUP($A350,[3]tranline_link01052018!$A:$AL,MATCH(F$1,[3]tranline_link01052018!$1:$1,0),FALSE)</f>
        <v>0</v>
      </c>
      <c r="G350">
        <f t="shared" si="5"/>
        <v>1</v>
      </c>
    </row>
  </sheetData>
  <autoFilter ref="A1:G35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61"/>
  <sheetViews>
    <sheetView topLeftCell="A115" workbookViewId="0">
      <selection activeCell="B146" sqref="B146"/>
    </sheetView>
  </sheetViews>
  <sheetFormatPr defaultRowHeight="15" x14ac:dyDescent="0.25"/>
  <cols>
    <col min="1" max="1" width="26.85546875" bestFit="1" customWidth="1"/>
    <col min="2" max="2" width="43.85546875" bestFit="1" customWidth="1"/>
    <col min="3" max="3" width="20.85546875" bestFit="1" customWidth="1"/>
    <col min="4" max="4" width="20.140625" bestFit="1" customWidth="1"/>
    <col min="5" max="5" width="21" bestFit="1" customWidth="1"/>
    <col min="6" max="6" width="11.28515625" bestFit="1" customWidth="1"/>
    <col min="8" max="8" width="35.5703125" customWidth="1"/>
    <col min="9" max="9" width="43.7109375" customWidth="1"/>
    <col min="10" max="10" width="34.5703125" customWidth="1"/>
    <col min="11" max="11" width="43.85546875" bestFit="1" customWidth="1"/>
    <col min="14" max="14" width="7.85546875" style="36" bestFit="1" customWidth="1"/>
    <col min="20" max="20" width="21" bestFit="1" customWidth="1"/>
    <col min="22" max="22" width="21" bestFit="1" customWidth="1"/>
    <col min="26" max="26" width="10.5703125" bestFit="1" customWidth="1"/>
    <col min="27" max="27" width="43.85546875" bestFit="1" customWidth="1"/>
    <col min="28" max="28" width="11.5703125" bestFit="1" customWidth="1"/>
    <col min="30" max="30" width="10.42578125" bestFit="1" customWidth="1"/>
  </cols>
  <sheetData>
    <row r="1" spans="1:15" x14ac:dyDescent="0.25">
      <c r="A1" s="1" t="s">
        <v>1233</v>
      </c>
      <c r="O1" s="1" t="s">
        <v>1243</v>
      </c>
    </row>
    <row r="2" spans="1:15" x14ac:dyDescent="0.25">
      <c r="M2" s="36"/>
      <c r="N2"/>
    </row>
    <row r="3" spans="1:15" x14ac:dyDescent="0.25">
      <c r="A3" s="1" t="s">
        <v>1234</v>
      </c>
      <c r="B3" s="1" t="s">
        <v>1236</v>
      </c>
      <c r="C3" s="45" t="s">
        <v>1280</v>
      </c>
      <c r="D3" s="45"/>
      <c r="E3" s="1" t="s">
        <v>626</v>
      </c>
      <c r="K3" t="s">
        <v>1315</v>
      </c>
      <c r="M3" s="36"/>
      <c r="N3"/>
      <c r="O3" t="s">
        <v>1246</v>
      </c>
    </row>
    <row r="4" spans="1:15" x14ac:dyDescent="0.25">
      <c r="A4" s="34" t="s">
        <v>1255</v>
      </c>
      <c r="B4" t="s">
        <v>1238</v>
      </c>
      <c r="C4" s="34"/>
      <c r="D4" s="34" t="s">
        <v>1307</v>
      </c>
      <c r="M4" s="36"/>
      <c r="N4" t="s">
        <v>472</v>
      </c>
      <c r="O4" t="s">
        <v>1247</v>
      </c>
    </row>
    <row r="5" spans="1:15" x14ac:dyDescent="0.25">
      <c r="A5" s="34" t="s">
        <v>1262</v>
      </c>
      <c r="B5" t="s">
        <v>1238</v>
      </c>
      <c r="C5" s="34"/>
      <c r="D5" s="34" t="s">
        <v>1307</v>
      </c>
      <c r="M5" s="36"/>
      <c r="N5" t="s">
        <v>474</v>
      </c>
      <c r="O5" t="s">
        <v>1248</v>
      </c>
    </row>
    <row r="6" spans="1:15" x14ac:dyDescent="0.25">
      <c r="A6" s="34" t="s">
        <v>1267</v>
      </c>
      <c r="B6" t="s">
        <v>1238</v>
      </c>
      <c r="C6" s="34"/>
      <c r="D6" s="34" t="s">
        <v>1307</v>
      </c>
      <c r="M6" s="36"/>
      <c r="N6" t="s">
        <v>476</v>
      </c>
      <c r="O6" t="s">
        <v>1249</v>
      </c>
    </row>
    <row r="7" spans="1:15" x14ac:dyDescent="0.25">
      <c r="A7" s="34" t="s">
        <v>1235</v>
      </c>
      <c r="B7" t="s">
        <v>1251</v>
      </c>
      <c r="C7" s="34"/>
      <c r="D7" s="34" t="s">
        <v>1308</v>
      </c>
      <c r="M7" s="36"/>
      <c r="N7" t="s">
        <v>478</v>
      </c>
      <c r="O7" t="s">
        <v>1250</v>
      </c>
    </row>
    <row r="8" spans="1:15" x14ac:dyDescent="0.25">
      <c r="A8" s="34" t="s">
        <v>1254</v>
      </c>
      <c r="B8" t="s">
        <v>1251</v>
      </c>
      <c r="C8" s="34"/>
      <c r="D8" s="34" t="s">
        <v>1308</v>
      </c>
      <c r="M8" s="36"/>
      <c r="N8" t="s">
        <v>480</v>
      </c>
      <c r="O8" t="s">
        <v>1247</v>
      </c>
    </row>
    <row r="9" spans="1:15" x14ac:dyDescent="0.25">
      <c r="A9" s="34" t="s">
        <v>1268</v>
      </c>
      <c r="B9" t="s">
        <v>1240</v>
      </c>
      <c r="C9" s="34"/>
      <c r="D9" s="34" t="s">
        <v>1309</v>
      </c>
      <c r="M9" s="36"/>
      <c r="N9" t="s">
        <v>482</v>
      </c>
      <c r="O9" t="s">
        <v>1250</v>
      </c>
    </row>
    <row r="10" spans="1:15" x14ac:dyDescent="0.25">
      <c r="A10" t="s">
        <v>1257</v>
      </c>
      <c r="B10" t="s">
        <v>1242</v>
      </c>
      <c r="C10" s="34"/>
      <c r="D10" s="34" t="s">
        <v>1310</v>
      </c>
      <c r="M10" s="36"/>
      <c r="N10" t="s">
        <v>484</v>
      </c>
      <c r="O10" t="s">
        <v>1252</v>
      </c>
    </row>
    <row r="11" spans="1:15" x14ac:dyDescent="0.25">
      <c r="A11" s="34" t="s">
        <v>1263</v>
      </c>
      <c r="B11" t="s">
        <v>1251</v>
      </c>
      <c r="C11" s="34"/>
      <c r="D11" s="34" t="s">
        <v>1308</v>
      </c>
      <c r="M11" s="36"/>
      <c r="N11" t="s">
        <v>1244</v>
      </c>
      <c r="O11" t="s">
        <v>1253</v>
      </c>
    </row>
    <row r="12" spans="1:15" x14ac:dyDescent="0.25">
      <c r="A12" s="47" t="s">
        <v>1256</v>
      </c>
      <c r="B12" s="14" t="s">
        <v>1241</v>
      </c>
      <c r="C12" s="14"/>
      <c r="D12" s="34"/>
      <c r="E12" s="14" t="s">
        <v>1269</v>
      </c>
      <c r="M12" s="36"/>
      <c r="N12" t="s">
        <v>1245</v>
      </c>
      <c r="O12" t="s">
        <v>1253</v>
      </c>
    </row>
    <row r="13" spans="1:15" x14ac:dyDescent="0.25">
      <c r="A13" s="47" t="s">
        <v>1261</v>
      </c>
      <c r="B13" s="14" t="s">
        <v>1241</v>
      </c>
      <c r="C13" s="47"/>
      <c r="D13" s="34"/>
      <c r="E13" s="14"/>
      <c r="M13" s="36"/>
      <c r="N13"/>
    </row>
    <row r="14" spans="1:15" x14ac:dyDescent="0.25">
      <c r="A14" s="47" t="s">
        <v>1266</v>
      </c>
      <c r="B14" t="s">
        <v>1251</v>
      </c>
      <c r="C14" s="47"/>
      <c r="D14" s="34" t="s">
        <v>1308</v>
      </c>
      <c r="E14" s="14"/>
      <c r="M14" s="36"/>
      <c r="N14"/>
    </row>
    <row r="15" spans="1:15" x14ac:dyDescent="0.25">
      <c r="A15" s="48" t="s">
        <v>1259</v>
      </c>
      <c r="B15" s="35" t="s">
        <v>1258</v>
      </c>
      <c r="C15" s="48"/>
      <c r="D15" s="34"/>
      <c r="E15" s="35" t="s">
        <v>1291</v>
      </c>
      <c r="M15" s="36"/>
      <c r="N15"/>
    </row>
    <row r="16" spans="1:15" x14ac:dyDescent="0.25">
      <c r="A16" s="48" t="s">
        <v>1260</v>
      </c>
      <c r="B16" s="35" t="s">
        <v>1258</v>
      </c>
      <c r="C16" s="48"/>
      <c r="D16" s="34"/>
      <c r="E16" s="35" t="s">
        <v>1291</v>
      </c>
      <c r="M16" s="36"/>
      <c r="N16"/>
    </row>
    <row r="17" spans="1:14" x14ac:dyDescent="0.25">
      <c r="A17" s="48" t="s">
        <v>1264</v>
      </c>
      <c r="B17" s="35" t="s">
        <v>1258</v>
      </c>
      <c r="C17" s="48"/>
      <c r="D17" s="34"/>
      <c r="E17" s="35" t="s">
        <v>1291</v>
      </c>
      <c r="M17" s="36"/>
      <c r="N17"/>
    </row>
    <row r="18" spans="1:14" x14ac:dyDescent="0.25">
      <c r="A18" s="47" t="s">
        <v>1265</v>
      </c>
      <c r="B18" s="14" t="s">
        <v>1238</v>
      </c>
      <c r="C18" s="14"/>
      <c r="D18" s="34"/>
      <c r="E18" s="14" t="s">
        <v>1269</v>
      </c>
      <c r="M18" s="36"/>
      <c r="N18"/>
    </row>
    <row r="19" spans="1:14" x14ac:dyDescent="0.25">
      <c r="M19" s="36"/>
      <c r="N19"/>
    </row>
    <row r="20" spans="1:14" x14ac:dyDescent="0.25">
      <c r="A20" s="1" t="s">
        <v>1273</v>
      </c>
      <c r="B20" s="1" t="s">
        <v>1270</v>
      </c>
      <c r="C20" s="1" t="s">
        <v>1271</v>
      </c>
      <c r="D20" s="1" t="s">
        <v>1272</v>
      </c>
      <c r="E20" s="1" t="s">
        <v>1273</v>
      </c>
      <c r="F20" s="1" t="s">
        <v>1274</v>
      </c>
      <c r="G20" s="49" t="s">
        <v>1276</v>
      </c>
      <c r="H20" s="1" t="s">
        <v>1316</v>
      </c>
      <c r="I20" s="1" t="s">
        <v>1325</v>
      </c>
      <c r="J20" s="38" t="s">
        <v>1326</v>
      </c>
    </row>
    <row r="21" spans="1:14" x14ac:dyDescent="0.25">
      <c r="A21" t="s">
        <v>1267</v>
      </c>
      <c r="B21" t="s">
        <v>362</v>
      </c>
      <c r="C21" t="s">
        <v>1279</v>
      </c>
      <c r="D21" t="s">
        <v>729</v>
      </c>
      <c r="E21" t="s">
        <v>1267</v>
      </c>
      <c r="F21">
        <v>782847</v>
      </c>
      <c r="G21" s="36">
        <v>5.1666666666666696</v>
      </c>
      <c r="H21" t="s">
        <v>1317</v>
      </c>
      <c r="I21" t="s">
        <v>1237</v>
      </c>
      <c r="J21" s="38" t="s">
        <v>1307</v>
      </c>
    </row>
    <row r="22" spans="1:14" x14ac:dyDescent="0.25">
      <c r="A22" t="s">
        <v>1262</v>
      </c>
      <c r="B22" t="s">
        <v>362</v>
      </c>
      <c r="C22" t="s">
        <v>1279</v>
      </c>
      <c r="D22" t="s">
        <v>729</v>
      </c>
      <c r="E22" t="s">
        <v>1262</v>
      </c>
      <c r="F22">
        <v>782847</v>
      </c>
      <c r="G22" s="36">
        <v>5.3333333333333304</v>
      </c>
      <c r="H22" t="s">
        <v>1317</v>
      </c>
      <c r="I22" t="s">
        <v>1237</v>
      </c>
      <c r="J22" s="38" t="s">
        <v>1307</v>
      </c>
    </row>
    <row r="23" spans="1:14" x14ac:dyDescent="0.25">
      <c r="A23" t="s">
        <v>1255</v>
      </c>
      <c r="B23" t="s">
        <v>362</v>
      </c>
      <c r="C23" t="s">
        <v>1279</v>
      </c>
      <c r="D23" t="s">
        <v>729</v>
      </c>
      <c r="E23" t="s">
        <v>1255</v>
      </c>
      <c r="F23">
        <v>782847</v>
      </c>
      <c r="G23" s="36">
        <v>5.8333333333333304</v>
      </c>
      <c r="H23" s="14" t="s">
        <v>1317</v>
      </c>
      <c r="I23" t="s">
        <v>1237</v>
      </c>
      <c r="J23" s="38" t="s">
        <v>1307</v>
      </c>
    </row>
    <row r="24" spans="1:14" x14ac:dyDescent="0.25">
      <c r="A24" t="s">
        <v>1302</v>
      </c>
      <c r="B24" t="s">
        <v>361</v>
      </c>
      <c r="C24" t="s">
        <v>1279</v>
      </c>
      <c r="D24" t="s">
        <v>728</v>
      </c>
      <c r="E24" t="s">
        <v>1302</v>
      </c>
      <c r="F24">
        <v>782805</v>
      </c>
      <c r="G24" s="36">
        <v>6.85</v>
      </c>
      <c r="H24" s="14" t="s">
        <v>1317</v>
      </c>
      <c r="I24" t="s">
        <v>1237</v>
      </c>
      <c r="J24" s="38" t="s">
        <v>1307</v>
      </c>
    </row>
    <row r="25" spans="1:14" x14ac:dyDescent="0.25">
      <c r="A25" t="s">
        <v>1306</v>
      </c>
      <c r="B25" t="s">
        <v>361</v>
      </c>
      <c r="C25" t="s">
        <v>1279</v>
      </c>
      <c r="D25" t="s">
        <v>728</v>
      </c>
      <c r="E25" t="s">
        <v>1306</v>
      </c>
      <c r="F25">
        <v>782805</v>
      </c>
      <c r="G25" s="36">
        <v>8.8833333333333293</v>
      </c>
      <c r="H25" s="14" t="s">
        <v>1317</v>
      </c>
      <c r="I25" t="s">
        <v>1237</v>
      </c>
      <c r="J25" s="38" t="s">
        <v>1307</v>
      </c>
    </row>
    <row r="26" spans="1:14" x14ac:dyDescent="0.25">
      <c r="A26" t="s">
        <v>1265</v>
      </c>
      <c r="B26" t="s">
        <v>362</v>
      </c>
      <c r="C26" t="s">
        <v>1279</v>
      </c>
      <c r="D26" t="s">
        <v>729</v>
      </c>
      <c r="E26" t="s">
        <v>1265</v>
      </c>
      <c r="F26">
        <v>782847</v>
      </c>
      <c r="G26" s="36">
        <v>13.783333333333299</v>
      </c>
      <c r="H26" s="14" t="s">
        <v>1317</v>
      </c>
      <c r="I26" t="s">
        <v>1237</v>
      </c>
      <c r="J26" s="38" t="s">
        <v>1307</v>
      </c>
    </row>
    <row r="27" spans="1:14" x14ac:dyDescent="0.25">
      <c r="A27" t="s">
        <v>1294</v>
      </c>
      <c r="B27" t="s">
        <v>361</v>
      </c>
      <c r="C27" t="s">
        <v>1279</v>
      </c>
      <c r="D27" t="s">
        <v>728</v>
      </c>
      <c r="E27" t="s">
        <v>1294</v>
      </c>
      <c r="F27">
        <v>782812</v>
      </c>
      <c r="G27" s="36">
        <v>15.7</v>
      </c>
      <c r="H27" t="s">
        <v>1317</v>
      </c>
      <c r="I27" t="s">
        <v>1237</v>
      </c>
      <c r="J27" s="38" t="s">
        <v>1307</v>
      </c>
    </row>
    <row r="28" spans="1:14" x14ac:dyDescent="0.25">
      <c r="A28" t="s">
        <v>1296</v>
      </c>
      <c r="B28" t="s">
        <v>361</v>
      </c>
      <c r="C28" t="s">
        <v>1279</v>
      </c>
      <c r="D28" t="s">
        <v>728</v>
      </c>
      <c r="E28" t="s">
        <v>1296</v>
      </c>
      <c r="F28">
        <v>782812</v>
      </c>
      <c r="G28" s="36">
        <v>16</v>
      </c>
      <c r="H28" t="s">
        <v>1317</v>
      </c>
      <c r="I28" t="s">
        <v>1237</v>
      </c>
      <c r="J28" s="38" t="s">
        <v>1307</v>
      </c>
    </row>
    <row r="29" spans="1:14" x14ac:dyDescent="0.25">
      <c r="A29" t="s">
        <v>1298</v>
      </c>
      <c r="B29" t="s">
        <v>361</v>
      </c>
      <c r="C29" t="s">
        <v>1279</v>
      </c>
      <c r="D29" t="s">
        <v>728</v>
      </c>
      <c r="E29" t="s">
        <v>1298</v>
      </c>
      <c r="F29">
        <v>782812</v>
      </c>
      <c r="G29" s="36">
        <v>16.399999999999999</v>
      </c>
      <c r="H29" s="14" t="s">
        <v>1317</v>
      </c>
      <c r="I29" t="s">
        <v>1237</v>
      </c>
      <c r="J29" s="38" t="s">
        <v>1307</v>
      </c>
    </row>
    <row r="30" spans="1:14" x14ac:dyDescent="0.25">
      <c r="A30" t="s">
        <v>1254</v>
      </c>
      <c r="B30" t="s">
        <v>362</v>
      </c>
      <c r="C30" t="s">
        <v>1279</v>
      </c>
      <c r="D30" t="s">
        <v>729</v>
      </c>
      <c r="E30" t="s">
        <v>1254</v>
      </c>
      <c r="F30">
        <v>782847</v>
      </c>
      <c r="G30" s="36">
        <v>5.4166666666666696</v>
      </c>
      <c r="H30" t="s">
        <v>1318</v>
      </c>
      <c r="I30" t="s">
        <v>473</v>
      </c>
      <c r="J30" s="38" t="s">
        <v>1308</v>
      </c>
    </row>
    <row r="31" spans="1:14" x14ac:dyDescent="0.25">
      <c r="A31" t="s">
        <v>1235</v>
      </c>
      <c r="B31" t="s">
        <v>362</v>
      </c>
      <c r="C31" t="s">
        <v>1279</v>
      </c>
      <c r="D31" t="s">
        <v>729</v>
      </c>
      <c r="E31" t="s">
        <v>1235</v>
      </c>
      <c r="F31">
        <v>782847</v>
      </c>
      <c r="G31" s="36">
        <v>5.8333333333333304</v>
      </c>
      <c r="H31" t="s">
        <v>1318</v>
      </c>
      <c r="I31" t="s">
        <v>473</v>
      </c>
      <c r="J31" s="38" t="s">
        <v>1308</v>
      </c>
    </row>
    <row r="32" spans="1:14" x14ac:dyDescent="0.25">
      <c r="A32" t="s">
        <v>1266</v>
      </c>
      <c r="B32" t="s">
        <v>362</v>
      </c>
      <c r="C32" t="s">
        <v>1279</v>
      </c>
      <c r="D32" t="s">
        <v>729</v>
      </c>
      <c r="E32" t="s">
        <v>1266</v>
      </c>
      <c r="F32">
        <v>782847</v>
      </c>
      <c r="G32" s="36">
        <v>5.9166666666666696</v>
      </c>
      <c r="H32" s="14" t="s">
        <v>1318</v>
      </c>
      <c r="I32" t="s">
        <v>473</v>
      </c>
      <c r="J32" s="38" t="s">
        <v>1308</v>
      </c>
    </row>
    <row r="33" spans="1:10" x14ac:dyDescent="0.25">
      <c r="A33" t="s">
        <v>1263</v>
      </c>
      <c r="B33" t="s">
        <v>362</v>
      </c>
      <c r="C33" t="s">
        <v>1279</v>
      </c>
      <c r="D33" t="s">
        <v>729</v>
      </c>
      <c r="E33" t="s">
        <v>1263</v>
      </c>
      <c r="F33">
        <v>782847</v>
      </c>
      <c r="G33" s="36">
        <v>6.25</v>
      </c>
      <c r="H33" s="14" t="s">
        <v>1318</v>
      </c>
      <c r="I33" t="s">
        <v>473</v>
      </c>
      <c r="J33" s="38" t="s">
        <v>1308</v>
      </c>
    </row>
    <row r="34" spans="1:10" x14ac:dyDescent="0.25">
      <c r="A34" t="s">
        <v>1303</v>
      </c>
      <c r="B34" t="s">
        <v>361</v>
      </c>
      <c r="C34" t="s">
        <v>1279</v>
      </c>
      <c r="D34" t="s">
        <v>728</v>
      </c>
      <c r="E34" t="s">
        <v>1303</v>
      </c>
      <c r="F34">
        <v>782812</v>
      </c>
      <c r="G34" s="36">
        <v>15.216666666666701</v>
      </c>
      <c r="H34" s="14" t="s">
        <v>1318</v>
      </c>
      <c r="I34" t="s">
        <v>473</v>
      </c>
      <c r="J34" s="38" t="s">
        <v>1308</v>
      </c>
    </row>
    <row r="35" spans="1:10" x14ac:dyDescent="0.25">
      <c r="A35" t="s">
        <v>1292</v>
      </c>
      <c r="B35" t="s">
        <v>361</v>
      </c>
      <c r="C35" t="s">
        <v>1279</v>
      </c>
      <c r="D35" t="s">
        <v>728</v>
      </c>
      <c r="E35" t="s">
        <v>1292</v>
      </c>
      <c r="F35">
        <v>782811</v>
      </c>
      <c r="G35" s="36">
        <v>16.316666666666698</v>
      </c>
      <c r="H35" s="14" t="s">
        <v>1318</v>
      </c>
      <c r="I35" t="s">
        <v>473</v>
      </c>
      <c r="J35" s="38" t="s">
        <v>1308</v>
      </c>
    </row>
    <row r="36" spans="1:10" x14ac:dyDescent="0.25">
      <c r="A36" t="s">
        <v>1299</v>
      </c>
      <c r="B36" t="s">
        <v>361</v>
      </c>
      <c r="C36" t="s">
        <v>1279</v>
      </c>
      <c r="D36" t="s">
        <v>728</v>
      </c>
      <c r="E36" t="s">
        <v>1299</v>
      </c>
      <c r="F36">
        <v>782812</v>
      </c>
      <c r="G36" s="36">
        <v>16.766666666666701</v>
      </c>
      <c r="H36" t="s">
        <v>1318</v>
      </c>
      <c r="I36" t="s">
        <v>473</v>
      </c>
      <c r="J36" s="38" t="s">
        <v>1308</v>
      </c>
    </row>
    <row r="37" spans="1:10" x14ac:dyDescent="0.25">
      <c r="A37" t="s">
        <v>1305</v>
      </c>
      <c r="B37" t="s">
        <v>361</v>
      </c>
      <c r="C37" t="s">
        <v>1279</v>
      </c>
      <c r="D37" t="s">
        <v>728</v>
      </c>
      <c r="E37" t="s">
        <v>1305</v>
      </c>
      <c r="F37">
        <v>782812</v>
      </c>
      <c r="G37" s="36">
        <v>17.266666666666701</v>
      </c>
      <c r="H37" t="s">
        <v>1318</v>
      </c>
      <c r="I37" t="s">
        <v>473</v>
      </c>
      <c r="J37" s="38" t="s">
        <v>1308</v>
      </c>
    </row>
    <row r="38" spans="1:10" x14ac:dyDescent="0.25">
      <c r="A38" t="s">
        <v>1293</v>
      </c>
      <c r="B38" t="s">
        <v>361</v>
      </c>
      <c r="C38" t="s">
        <v>1279</v>
      </c>
      <c r="D38" t="s">
        <v>728</v>
      </c>
      <c r="E38" t="s">
        <v>1293</v>
      </c>
      <c r="F38">
        <v>782812</v>
      </c>
      <c r="G38" s="36">
        <v>18</v>
      </c>
      <c r="H38" t="s">
        <v>1318</v>
      </c>
      <c r="I38" t="s">
        <v>473</v>
      </c>
      <c r="J38" s="38" t="s">
        <v>1308</v>
      </c>
    </row>
    <row r="39" spans="1:10" x14ac:dyDescent="0.25">
      <c r="A39" t="s">
        <v>1301</v>
      </c>
      <c r="B39" t="s">
        <v>361</v>
      </c>
      <c r="C39" t="s">
        <v>1279</v>
      </c>
      <c r="D39" t="s">
        <v>728</v>
      </c>
      <c r="E39" t="s">
        <v>1301</v>
      </c>
      <c r="F39">
        <v>782812</v>
      </c>
      <c r="G39" s="36">
        <v>18</v>
      </c>
      <c r="H39" t="s">
        <v>1318</v>
      </c>
      <c r="I39" t="s">
        <v>473</v>
      </c>
      <c r="J39" s="38" t="s">
        <v>1308</v>
      </c>
    </row>
    <row r="40" spans="1:10" x14ac:dyDescent="0.25">
      <c r="A40" t="s">
        <v>1257</v>
      </c>
      <c r="B40" t="s">
        <v>362</v>
      </c>
      <c r="C40" t="s">
        <v>1279</v>
      </c>
      <c r="D40" t="s">
        <v>729</v>
      </c>
      <c r="E40" t="s">
        <v>1257</v>
      </c>
      <c r="F40">
        <v>782799</v>
      </c>
      <c r="G40" s="36">
        <v>7.4166666666666696</v>
      </c>
      <c r="H40" t="s">
        <v>1321</v>
      </c>
      <c r="I40" t="s">
        <v>479</v>
      </c>
      <c r="J40" s="38" t="s">
        <v>1309</v>
      </c>
    </row>
    <row r="41" spans="1:10" x14ac:dyDescent="0.25">
      <c r="A41" t="s">
        <v>1261</v>
      </c>
      <c r="B41" t="s">
        <v>362</v>
      </c>
      <c r="C41" t="s">
        <v>1279</v>
      </c>
      <c r="D41" t="s">
        <v>729</v>
      </c>
      <c r="E41" t="s">
        <v>1261</v>
      </c>
      <c r="F41">
        <v>782752</v>
      </c>
      <c r="G41" s="36">
        <v>7.9666666666666703</v>
      </c>
      <c r="H41" t="s">
        <v>1322</v>
      </c>
      <c r="I41" t="s">
        <v>483</v>
      </c>
      <c r="J41" s="38" t="s">
        <v>1310</v>
      </c>
    </row>
    <row r="42" spans="1:10" x14ac:dyDescent="0.25">
      <c r="A42" t="s">
        <v>1295</v>
      </c>
      <c r="B42" t="s">
        <v>361</v>
      </c>
      <c r="C42" t="s">
        <v>1279</v>
      </c>
      <c r="D42" t="s">
        <v>728</v>
      </c>
      <c r="E42" t="s">
        <v>1295</v>
      </c>
      <c r="F42">
        <v>782812</v>
      </c>
      <c r="G42" s="36">
        <v>14.766666666666699</v>
      </c>
      <c r="H42" t="s">
        <v>1322</v>
      </c>
      <c r="I42" t="s">
        <v>483</v>
      </c>
      <c r="J42" s="38" t="s">
        <v>1310</v>
      </c>
    </row>
    <row r="43" spans="1:10" x14ac:dyDescent="0.25">
      <c r="A43" t="s">
        <v>1256</v>
      </c>
      <c r="B43" t="s">
        <v>362</v>
      </c>
      <c r="C43" t="s">
        <v>1279</v>
      </c>
      <c r="D43" t="s">
        <v>729</v>
      </c>
      <c r="E43" t="s">
        <v>1256</v>
      </c>
      <c r="F43">
        <v>782752</v>
      </c>
      <c r="G43" s="36">
        <v>16.5833333333333</v>
      </c>
      <c r="H43" t="s">
        <v>1322</v>
      </c>
      <c r="I43" t="s">
        <v>483</v>
      </c>
      <c r="J43" s="38" t="s">
        <v>1310</v>
      </c>
    </row>
    <row r="44" spans="1:10" x14ac:dyDescent="0.25">
      <c r="A44" t="s">
        <v>1268</v>
      </c>
      <c r="B44" t="s">
        <v>362</v>
      </c>
      <c r="C44" t="s">
        <v>1279</v>
      </c>
      <c r="D44" t="s">
        <v>729</v>
      </c>
      <c r="E44" t="s">
        <v>1268</v>
      </c>
      <c r="F44">
        <v>782847</v>
      </c>
      <c r="G44" s="36">
        <v>5.4166666666666696</v>
      </c>
      <c r="H44" t="s">
        <v>1319</v>
      </c>
      <c r="I44" t="e">
        <v>#N/A</v>
      </c>
      <c r="J44" s="38" t="s">
        <v>1311</v>
      </c>
    </row>
    <row r="45" spans="1:10" x14ac:dyDescent="0.25">
      <c r="A45" t="s">
        <v>1259</v>
      </c>
      <c r="B45" t="s">
        <v>362</v>
      </c>
      <c r="C45" t="s">
        <v>1279</v>
      </c>
      <c r="D45" t="s">
        <v>729</v>
      </c>
      <c r="E45" t="s">
        <v>1259</v>
      </c>
      <c r="F45">
        <v>782847</v>
      </c>
      <c r="G45" s="36">
        <v>5.8333333333333304</v>
      </c>
      <c r="H45" s="14" t="s">
        <v>1320</v>
      </c>
      <c r="I45" t="e">
        <v>#N/A</v>
      </c>
      <c r="J45" s="38" t="s">
        <v>1311</v>
      </c>
    </row>
    <row r="46" spans="1:10" x14ac:dyDescent="0.25">
      <c r="A46" t="s">
        <v>1264</v>
      </c>
      <c r="B46" t="s">
        <v>362</v>
      </c>
      <c r="C46" t="s">
        <v>1279</v>
      </c>
      <c r="D46" t="s">
        <v>729</v>
      </c>
      <c r="E46" t="s">
        <v>1264</v>
      </c>
      <c r="F46">
        <v>782847</v>
      </c>
      <c r="G46" s="36">
        <v>6.1666666666666696</v>
      </c>
      <c r="H46" s="14" t="s">
        <v>1320</v>
      </c>
      <c r="I46" t="e">
        <v>#N/A</v>
      </c>
      <c r="J46" s="38" t="s">
        <v>1311</v>
      </c>
    </row>
    <row r="47" spans="1:10" x14ac:dyDescent="0.25">
      <c r="A47" t="s">
        <v>1260</v>
      </c>
      <c r="B47" t="s">
        <v>362</v>
      </c>
      <c r="C47" t="s">
        <v>1279</v>
      </c>
      <c r="D47" t="s">
        <v>729</v>
      </c>
      <c r="E47" t="s">
        <v>1260</v>
      </c>
      <c r="F47">
        <v>782847</v>
      </c>
      <c r="G47" s="36">
        <v>6.4166666666666696</v>
      </c>
      <c r="H47" s="14" t="s">
        <v>1320</v>
      </c>
      <c r="I47" t="e">
        <v>#N/A</v>
      </c>
      <c r="J47" s="38" t="s">
        <v>1311</v>
      </c>
    </row>
    <row r="48" spans="1:10" x14ac:dyDescent="0.25">
      <c r="A48" t="s">
        <v>1304</v>
      </c>
      <c r="B48" t="s">
        <v>361</v>
      </c>
      <c r="C48" t="s">
        <v>1279</v>
      </c>
      <c r="D48" t="s">
        <v>728</v>
      </c>
      <c r="E48" t="s">
        <v>1304</v>
      </c>
      <c r="F48">
        <v>782812</v>
      </c>
      <c r="G48" s="36">
        <v>15.733333333333301</v>
      </c>
      <c r="H48" t="s">
        <v>1319</v>
      </c>
      <c r="I48" t="e">
        <v>#N/A</v>
      </c>
      <c r="J48" s="38" t="s">
        <v>1311</v>
      </c>
    </row>
    <row r="49" spans="1:14" x14ac:dyDescent="0.25">
      <c r="A49" t="s">
        <v>1300</v>
      </c>
      <c r="B49" t="s">
        <v>361</v>
      </c>
      <c r="C49" t="s">
        <v>1279</v>
      </c>
      <c r="D49" t="s">
        <v>728</v>
      </c>
      <c r="E49" t="s">
        <v>1300</v>
      </c>
      <c r="F49">
        <v>782812</v>
      </c>
      <c r="G49" s="36">
        <v>16.433333333333302</v>
      </c>
      <c r="H49" s="14" t="s">
        <v>1320</v>
      </c>
      <c r="I49" t="e">
        <v>#N/A</v>
      </c>
      <c r="J49" s="38" t="s">
        <v>1311</v>
      </c>
    </row>
    <row r="50" spans="1:14" x14ac:dyDescent="0.25">
      <c r="A50" t="s">
        <v>1297</v>
      </c>
      <c r="B50" t="s">
        <v>361</v>
      </c>
      <c r="C50" t="s">
        <v>1279</v>
      </c>
      <c r="D50" t="s">
        <v>728</v>
      </c>
      <c r="E50" t="s">
        <v>1297</v>
      </c>
      <c r="F50">
        <v>782812</v>
      </c>
      <c r="G50" s="36">
        <v>16.466666666666701</v>
      </c>
      <c r="H50" t="s">
        <v>1319</v>
      </c>
      <c r="I50" t="e">
        <v>#N/A</v>
      </c>
      <c r="J50" s="38" t="s">
        <v>1311</v>
      </c>
    </row>
    <row r="51" spans="1:14" x14ac:dyDescent="0.25">
      <c r="M51" s="36"/>
      <c r="N51" s="38"/>
    </row>
    <row r="52" spans="1:14" x14ac:dyDescent="0.25">
      <c r="M52" s="36"/>
      <c r="N52" s="38"/>
    </row>
    <row r="53" spans="1:14" x14ac:dyDescent="0.25">
      <c r="M53" s="36"/>
      <c r="N53" s="38"/>
    </row>
    <row r="54" spans="1:14" x14ac:dyDescent="0.25">
      <c r="M54" s="36"/>
      <c r="N54" s="38"/>
    </row>
    <row r="55" spans="1:14" x14ac:dyDescent="0.25">
      <c r="M55" s="36"/>
      <c r="N55" s="38"/>
    </row>
    <row r="56" spans="1:14" x14ac:dyDescent="0.25">
      <c r="M56" s="36"/>
      <c r="N56" s="38"/>
    </row>
    <row r="57" spans="1:14" x14ac:dyDescent="0.25">
      <c r="M57" s="36"/>
      <c r="N57" s="38"/>
    </row>
    <row r="58" spans="1:14" x14ac:dyDescent="0.25">
      <c r="A58" t="s">
        <v>1270</v>
      </c>
      <c r="B58" t="s">
        <v>1273</v>
      </c>
      <c r="C58" t="s">
        <v>1274</v>
      </c>
      <c r="D58" t="s">
        <v>1275</v>
      </c>
      <c r="F58" t="s">
        <v>1276</v>
      </c>
      <c r="G58" t="s">
        <v>1277</v>
      </c>
      <c r="H58" t="s">
        <v>1278</v>
      </c>
      <c r="I58" t="s">
        <v>1281</v>
      </c>
      <c r="J58" t="s">
        <v>1282</v>
      </c>
      <c r="K58" t="s">
        <v>1283</v>
      </c>
      <c r="M58" s="36"/>
      <c r="N58"/>
    </row>
    <row r="59" spans="1:14" x14ac:dyDescent="0.25">
      <c r="A59" t="s">
        <v>362</v>
      </c>
      <c r="B59" t="s">
        <v>1267</v>
      </c>
      <c r="C59">
        <v>782847</v>
      </c>
      <c r="D59">
        <v>1</v>
      </c>
      <c r="F59">
        <v>5.1666666666666696</v>
      </c>
      <c r="G59">
        <v>1</v>
      </c>
      <c r="H59" t="s">
        <v>861</v>
      </c>
      <c r="I59" s="37">
        <v>0.21527777777777779</v>
      </c>
      <c r="J59" t="str">
        <f t="shared" ref="J59:J73" si="0">VLOOKUP(B59,$A$3:$C$18,2,FALSE)</f>
        <v>Central &gt; Fairgrounds &gt; downtown</v>
      </c>
      <c r="K59" s="43">
        <v>1</v>
      </c>
      <c r="M59" s="36"/>
      <c r="N59"/>
    </row>
    <row r="60" spans="1:14" x14ac:dyDescent="0.25">
      <c r="A60" t="s">
        <v>362</v>
      </c>
      <c r="B60" t="s">
        <v>1262</v>
      </c>
      <c r="C60">
        <v>782847</v>
      </c>
      <c r="D60">
        <v>1</v>
      </c>
      <c r="F60">
        <v>5.3333333333333304</v>
      </c>
      <c r="G60">
        <v>1</v>
      </c>
      <c r="H60" t="s">
        <v>861</v>
      </c>
      <c r="I60" s="37">
        <v>0.22222222222222221</v>
      </c>
      <c r="J60" t="str">
        <f t="shared" si="0"/>
        <v>Central &gt; Fairgrounds &gt; downtown</v>
      </c>
      <c r="K60" s="43">
        <v>1</v>
      </c>
      <c r="M60" s="36"/>
      <c r="N60"/>
    </row>
    <row r="61" spans="1:14" x14ac:dyDescent="0.25">
      <c r="A61" t="s">
        <v>362</v>
      </c>
      <c r="B61" s="36" t="s">
        <v>1254</v>
      </c>
      <c r="C61">
        <v>782847</v>
      </c>
      <c r="D61">
        <v>1</v>
      </c>
      <c r="F61">
        <v>5.4166666666666696</v>
      </c>
      <c r="G61">
        <v>1</v>
      </c>
      <c r="H61" t="s">
        <v>861</v>
      </c>
      <c r="I61" s="37">
        <v>0.22569444444444445</v>
      </c>
      <c r="J61" t="str">
        <f t="shared" si="0"/>
        <v>Central &gt; Transfer ctr &gt; fairgrounds &gt; downtown</v>
      </c>
      <c r="K61" s="43">
        <v>0</v>
      </c>
      <c r="L61" t="s">
        <v>1284</v>
      </c>
      <c r="M61" s="36"/>
      <c r="N61"/>
    </row>
    <row r="62" spans="1:14" x14ac:dyDescent="0.25">
      <c r="A62" s="39" t="s">
        <v>362</v>
      </c>
      <c r="B62" s="39" t="s">
        <v>1268</v>
      </c>
      <c r="C62" s="39">
        <v>782847</v>
      </c>
      <c r="D62" s="39">
        <v>1</v>
      </c>
      <c r="E62" s="39"/>
      <c r="F62" s="39">
        <v>5.4166666666666696</v>
      </c>
      <c r="G62" s="39">
        <v>1</v>
      </c>
      <c r="H62" s="39" t="s">
        <v>861</v>
      </c>
      <c r="I62" s="40">
        <v>0.22569444444444445</v>
      </c>
      <c r="J62" s="41" t="str">
        <f t="shared" si="0"/>
        <v>Central &gt; Transfer ctr &gt; downtown</v>
      </c>
      <c r="K62" s="44">
        <v>1</v>
      </c>
      <c r="M62" s="36"/>
      <c r="N62"/>
    </row>
    <row r="63" spans="1:14" x14ac:dyDescent="0.25">
      <c r="A63" s="39" t="s">
        <v>362</v>
      </c>
      <c r="B63" s="46" t="s">
        <v>1235</v>
      </c>
      <c r="C63" s="39">
        <v>782847</v>
      </c>
      <c r="D63" s="39">
        <v>1</v>
      </c>
      <c r="E63" s="39"/>
      <c r="F63" s="39">
        <v>5.8333333333333304</v>
      </c>
      <c r="G63" s="39">
        <v>1</v>
      </c>
      <c r="H63" s="39" t="s">
        <v>861</v>
      </c>
      <c r="I63" s="40">
        <v>0.24305555555555555</v>
      </c>
      <c r="J63" s="41" t="str">
        <f t="shared" si="0"/>
        <v>Central &gt; Transfer ctr &gt; fairgrounds &gt; downtown</v>
      </c>
      <c r="K63" s="44">
        <v>0</v>
      </c>
      <c r="M63" s="36"/>
      <c r="N63"/>
    </row>
    <row r="64" spans="1:14" x14ac:dyDescent="0.25">
      <c r="A64" s="41" t="s">
        <v>362</v>
      </c>
      <c r="B64" s="41" t="s">
        <v>1255</v>
      </c>
      <c r="C64" s="41">
        <v>782847</v>
      </c>
      <c r="D64" s="41">
        <v>1</v>
      </c>
      <c r="E64" s="41"/>
      <c r="F64" s="41">
        <v>5.8333333333333304</v>
      </c>
      <c r="G64" s="41">
        <v>1</v>
      </c>
      <c r="H64" s="41" t="s">
        <v>861</v>
      </c>
      <c r="I64" s="42">
        <v>0.24305555555555555</v>
      </c>
      <c r="J64" s="41" t="str">
        <f t="shared" si="0"/>
        <v>Central &gt; Fairgrounds &gt; downtown</v>
      </c>
      <c r="K64" s="44">
        <v>1</v>
      </c>
      <c r="M64" s="36"/>
      <c r="N64"/>
    </row>
    <row r="65" spans="1:28" x14ac:dyDescent="0.25">
      <c r="A65" s="41" t="s">
        <v>362</v>
      </c>
      <c r="B65" s="41" t="s">
        <v>1259</v>
      </c>
      <c r="C65" s="41">
        <v>782847</v>
      </c>
      <c r="D65" s="41">
        <v>1</v>
      </c>
      <c r="E65" s="41"/>
      <c r="F65" s="41">
        <v>5.8333333333333304</v>
      </c>
      <c r="G65" s="41">
        <v>1</v>
      </c>
      <c r="H65" s="41" t="s">
        <v>861</v>
      </c>
      <c r="I65" s="42">
        <v>0.24305555555555555</v>
      </c>
      <c r="J65" s="41" t="str">
        <f t="shared" si="0"/>
        <v>Central &gt; downtown</v>
      </c>
      <c r="K65" s="44">
        <v>1</v>
      </c>
      <c r="M65" s="36"/>
      <c r="N65"/>
    </row>
    <row r="66" spans="1:28" x14ac:dyDescent="0.25">
      <c r="A66" t="s">
        <v>362</v>
      </c>
      <c r="B66" t="s">
        <v>1266</v>
      </c>
      <c r="C66">
        <v>782847</v>
      </c>
      <c r="D66">
        <v>1</v>
      </c>
      <c r="F66">
        <v>5.9166666666666696</v>
      </c>
      <c r="G66">
        <v>1</v>
      </c>
      <c r="H66" t="s">
        <v>861</v>
      </c>
      <c r="I66" s="37">
        <v>0.24652777777777779</v>
      </c>
      <c r="J66" t="str">
        <f t="shared" si="0"/>
        <v>Central &gt; Transfer ctr &gt; fairgrounds &gt; downtown</v>
      </c>
      <c r="K66" s="43">
        <v>1</v>
      </c>
      <c r="M66" s="36"/>
      <c r="N66"/>
    </row>
    <row r="67" spans="1:28" x14ac:dyDescent="0.25">
      <c r="A67" t="s">
        <v>362</v>
      </c>
      <c r="B67" t="s">
        <v>1264</v>
      </c>
      <c r="C67">
        <v>782847</v>
      </c>
      <c r="D67">
        <v>1</v>
      </c>
      <c r="F67">
        <v>6.1666666666666696</v>
      </c>
      <c r="G67">
        <v>1</v>
      </c>
      <c r="H67" t="s">
        <v>861</v>
      </c>
      <c r="I67" s="37">
        <v>0.25694444444444448</v>
      </c>
      <c r="J67" t="str">
        <f t="shared" si="0"/>
        <v>Central &gt; downtown</v>
      </c>
      <c r="K67" s="43">
        <v>1</v>
      </c>
      <c r="M67" s="36"/>
      <c r="N67"/>
    </row>
    <row r="68" spans="1:28" x14ac:dyDescent="0.25">
      <c r="A68" t="s">
        <v>362</v>
      </c>
      <c r="B68" t="s">
        <v>1263</v>
      </c>
      <c r="C68">
        <v>782847</v>
      </c>
      <c r="D68">
        <v>1</v>
      </c>
      <c r="F68">
        <v>6.25</v>
      </c>
      <c r="G68">
        <v>1</v>
      </c>
      <c r="H68" t="s">
        <v>861</v>
      </c>
      <c r="I68" s="37">
        <v>0.26041666666666669</v>
      </c>
      <c r="J68" t="str">
        <f t="shared" si="0"/>
        <v>Central &gt; Transfer ctr &gt; fairgrounds &gt; downtown</v>
      </c>
      <c r="K68" s="43">
        <v>1</v>
      </c>
      <c r="M68" s="36"/>
      <c r="N68"/>
      <c r="AB68" s="43"/>
    </row>
    <row r="69" spans="1:28" x14ac:dyDescent="0.25">
      <c r="A69" t="s">
        <v>362</v>
      </c>
      <c r="B69" t="s">
        <v>1260</v>
      </c>
      <c r="C69">
        <v>782847</v>
      </c>
      <c r="D69">
        <v>1</v>
      </c>
      <c r="F69">
        <v>6.4166666666666696</v>
      </c>
      <c r="G69">
        <v>1</v>
      </c>
      <c r="H69" t="s">
        <v>861</v>
      </c>
      <c r="I69" s="37">
        <v>0.2673611111111111</v>
      </c>
      <c r="J69" t="str">
        <f t="shared" si="0"/>
        <v>Central &gt; downtown</v>
      </c>
      <c r="K69" s="43">
        <v>1</v>
      </c>
      <c r="M69" s="36"/>
      <c r="N69"/>
      <c r="AB69" s="43"/>
    </row>
    <row r="70" spans="1:28" x14ac:dyDescent="0.25">
      <c r="A70" t="s">
        <v>362</v>
      </c>
      <c r="B70" t="s">
        <v>1257</v>
      </c>
      <c r="C70">
        <v>782799</v>
      </c>
      <c r="D70">
        <v>1</v>
      </c>
      <c r="F70">
        <v>7.4166666666666696</v>
      </c>
      <c r="G70">
        <v>1</v>
      </c>
      <c r="H70" t="s">
        <v>861</v>
      </c>
      <c r="I70" s="37">
        <v>0.30902777777777779</v>
      </c>
      <c r="J70" t="str">
        <f t="shared" si="0"/>
        <v>EDH Blvd &gt; downtown</v>
      </c>
      <c r="K70" s="43">
        <v>1</v>
      </c>
      <c r="M70" s="36"/>
      <c r="N70"/>
      <c r="AB70" s="43"/>
    </row>
    <row r="71" spans="1:28" x14ac:dyDescent="0.25">
      <c r="A71" t="s">
        <v>362</v>
      </c>
      <c r="B71" t="s">
        <v>1261</v>
      </c>
      <c r="C71">
        <v>782752</v>
      </c>
      <c r="D71">
        <v>1</v>
      </c>
      <c r="F71">
        <v>7.9666666666666703</v>
      </c>
      <c r="G71">
        <v>1</v>
      </c>
      <c r="H71" t="s">
        <v>861</v>
      </c>
      <c r="I71" s="37">
        <v>0.33194444444444443</v>
      </c>
      <c r="J71" t="str">
        <f t="shared" si="0"/>
        <v>Fairgrounds &gt; downtown</v>
      </c>
      <c r="K71" s="43">
        <v>1</v>
      </c>
      <c r="M71" s="36"/>
      <c r="N71"/>
      <c r="AB71" s="43"/>
    </row>
    <row r="72" spans="1:28" x14ac:dyDescent="0.25">
      <c r="A72" t="s">
        <v>362</v>
      </c>
      <c r="B72" t="s">
        <v>1265</v>
      </c>
      <c r="C72">
        <v>782847</v>
      </c>
      <c r="D72">
        <v>1</v>
      </c>
      <c r="F72">
        <v>13.783333333333299</v>
      </c>
      <c r="G72">
        <v>1</v>
      </c>
      <c r="H72" t="s">
        <v>861</v>
      </c>
      <c r="I72" s="37">
        <v>0.57430555555555551</v>
      </c>
      <c r="J72" t="str">
        <f t="shared" si="0"/>
        <v>Central &gt; Fairgrounds &gt; downtown</v>
      </c>
      <c r="K72" s="43">
        <v>1</v>
      </c>
      <c r="M72" s="36"/>
      <c r="N72"/>
      <c r="AB72" s="43"/>
    </row>
    <row r="73" spans="1:28" x14ac:dyDescent="0.25">
      <c r="A73" t="s">
        <v>362</v>
      </c>
      <c r="B73" t="s">
        <v>1256</v>
      </c>
      <c r="C73">
        <v>782752</v>
      </c>
      <c r="D73">
        <v>1</v>
      </c>
      <c r="F73">
        <v>16.5833333333333</v>
      </c>
      <c r="G73">
        <v>1</v>
      </c>
      <c r="H73" t="s">
        <v>861</v>
      </c>
      <c r="I73" s="37">
        <v>0.69097222222222221</v>
      </c>
      <c r="J73" t="str">
        <f t="shared" si="0"/>
        <v>Fairgrounds &gt; downtown</v>
      </c>
      <c r="K73" s="43">
        <v>1</v>
      </c>
      <c r="M73" s="36"/>
      <c r="N73"/>
    </row>
    <row r="78" spans="1:28" x14ac:dyDescent="0.25">
      <c r="A78" t="s">
        <v>1273</v>
      </c>
      <c r="B78" t="s">
        <v>1270</v>
      </c>
      <c r="C78" t="s">
        <v>1271</v>
      </c>
      <c r="D78" t="s">
        <v>1272</v>
      </c>
      <c r="E78" t="s">
        <v>1273</v>
      </c>
      <c r="F78" t="s">
        <v>1274</v>
      </c>
      <c r="G78" t="s">
        <v>1275</v>
      </c>
      <c r="H78" t="s">
        <v>1276</v>
      </c>
      <c r="I78" s="36"/>
      <c r="N78"/>
    </row>
    <row r="79" spans="1:28" x14ac:dyDescent="0.25">
      <c r="A79" t="s">
        <v>1292</v>
      </c>
      <c r="B79" t="s">
        <v>361</v>
      </c>
      <c r="C79" t="s">
        <v>1279</v>
      </c>
      <c r="D79" t="s">
        <v>728</v>
      </c>
      <c r="E79" t="s">
        <v>1292</v>
      </c>
      <c r="F79">
        <v>782811</v>
      </c>
      <c r="G79">
        <v>1</v>
      </c>
      <c r="H79">
        <v>16.316666666666698</v>
      </c>
      <c r="I79" s="36"/>
      <c r="N79"/>
    </row>
    <row r="80" spans="1:28" x14ac:dyDescent="0.25">
      <c r="A80" t="s">
        <v>1293</v>
      </c>
      <c r="B80" t="s">
        <v>361</v>
      </c>
      <c r="C80" t="s">
        <v>1279</v>
      </c>
      <c r="D80" t="s">
        <v>728</v>
      </c>
      <c r="E80" t="s">
        <v>1293</v>
      </c>
      <c r="F80">
        <v>782812</v>
      </c>
      <c r="G80">
        <v>1</v>
      </c>
      <c r="H80">
        <v>18</v>
      </c>
      <c r="I80" s="36"/>
      <c r="N80"/>
    </row>
    <row r="81" spans="1:14" x14ac:dyDescent="0.25">
      <c r="A81" t="s">
        <v>1294</v>
      </c>
      <c r="B81" t="s">
        <v>361</v>
      </c>
      <c r="C81" t="s">
        <v>1279</v>
      </c>
      <c r="D81" t="s">
        <v>728</v>
      </c>
      <c r="E81" t="s">
        <v>1294</v>
      </c>
      <c r="F81">
        <v>782812</v>
      </c>
      <c r="G81">
        <v>1</v>
      </c>
      <c r="H81">
        <v>15.7</v>
      </c>
      <c r="I81" s="36"/>
      <c r="N81"/>
    </row>
    <row r="82" spans="1:14" x14ac:dyDescent="0.25">
      <c r="A82" t="s">
        <v>1295</v>
      </c>
      <c r="B82" t="s">
        <v>361</v>
      </c>
      <c r="C82" t="s">
        <v>1279</v>
      </c>
      <c r="D82" t="s">
        <v>728</v>
      </c>
      <c r="E82" t="s">
        <v>1295</v>
      </c>
      <c r="F82">
        <v>782812</v>
      </c>
      <c r="G82">
        <v>1</v>
      </c>
      <c r="H82">
        <v>14.766666666666699</v>
      </c>
      <c r="I82" s="36"/>
      <c r="N82"/>
    </row>
    <row r="83" spans="1:14" x14ac:dyDescent="0.25">
      <c r="A83" t="s">
        <v>1296</v>
      </c>
      <c r="B83" t="s">
        <v>361</v>
      </c>
      <c r="C83" t="s">
        <v>1279</v>
      </c>
      <c r="D83" t="s">
        <v>728</v>
      </c>
      <c r="E83" t="s">
        <v>1296</v>
      </c>
      <c r="F83">
        <v>782812</v>
      </c>
      <c r="G83">
        <v>1</v>
      </c>
      <c r="H83">
        <v>16</v>
      </c>
      <c r="I83" s="36"/>
      <c r="N83"/>
    </row>
    <row r="84" spans="1:14" x14ac:dyDescent="0.25">
      <c r="A84" t="s">
        <v>1297</v>
      </c>
      <c r="B84" t="s">
        <v>361</v>
      </c>
      <c r="C84" t="s">
        <v>1279</v>
      </c>
      <c r="D84" t="s">
        <v>728</v>
      </c>
      <c r="E84" t="s">
        <v>1297</v>
      </c>
      <c r="F84">
        <v>782812</v>
      </c>
      <c r="G84">
        <v>1</v>
      </c>
      <c r="H84">
        <v>16.466666666666701</v>
      </c>
      <c r="I84" s="36"/>
      <c r="N84"/>
    </row>
    <row r="85" spans="1:14" x14ac:dyDescent="0.25">
      <c r="A85" t="s">
        <v>1298</v>
      </c>
      <c r="B85" t="s">
        <v>361</v>
      </c>
      <c r="C85" t="s">
        <v>1279</v>
      </c>
      <c r="D85" t="s">
        <v>728</v>
      </c>
      <c r="E85" t="s">
        <v>1298</v>
      </c>
      <c r="F85">
        <v>782812</v>
      </c>
      <c r="G85">
        <v>1</v>
      </c>
      <c r="H85">
        <v>16.399999999999999</v>
      </c>
      <c r="I85" s="36"/>
      <c r="N85"/>
    </row>
    <row r="86" spans="1:14" x14ac:dyDescent="0.25">
      <c r="A86" t="s">
        <v>1299</v>
      </c>
      <c r="B86" t="s">
        <v>361</v>
      </c>
      <c r="C86" t="s">
        <v>1279</v>
      </c>
      <c r="D86" t="s">
        <v>728</v>
      </c>
      <c r="E86" t="s">
        <v>1299</v>
      </c>
      <c r="F86">
        <v>782812</v>
      </c>
      <c r="G86">
        <v>1</v>
      </c>
      <c r="H86">
        <v>16.766666666666701</v>
      </c>
      <c r="I86" s="36"/>
      <c r="N86"/>
    </row>
    <row r="87" spans="1:14" x14ac:dyDescent="0.25">
      <c r="A87" t="s">
        <v>1300</v>
      </c>
      <c r="B87" t="s">
        <v>361</v>
      </c>
      <c r="C87" t="s">
        <v>1279</v>
      </c>
      <c r="D87" t="s">
        <v>728</v>
      </c>
      <c r="E87" t="s">
        <v>1300</v>
      </c>
      <c r="F87">
        <v>782812</v>
      </c>
      <c r="G87">
        <v>1</v>
      </c>
      <c r="H87">
        <v>16.433333333333302</v>
      </c>
      <c r="I87" s="36"/>
      <c r="N87"/>
    </row>
    <row r="88" spans="1:14" x14ac:dyDescent="0.25">
      <c r="A88" t="s">
        <v>1301</v>
      </c>
      <c r="B88" t="s">
        <v>361</v>
      </c>
      <c r="C88" t="s">
        <v>1279</v>
      </c>
      <c r="D88" t="s">
        <v>728</v>
      </c>
      <c r="E88" t="s">
        <v>1301</v>
      </c>
      <c r="F88">
        <v>782812</v>
      </c>
      <c r="G88">
        <v>1</v>
      </c>
      <c r="H88">
        <v>18</v>
      </c>
      <c r="I88" s="36"/>
      <c r="N88"/>
    </row>
    <row r="89" spans="1:14" x14ac:dyDescent="0.25">
      <c r="A89" t="s">
        <v>1302</v>
      </c>
      <c r="B89" t="s">
        <v>361</v>
      </c>
      <c r="C89" t="s">
        <v>1279</v>
      </c>
      <c r="D89" t="s">
        <v>728</v>
      </c>
      <c r="E89" t="s">
        <v>1302</v>
      </c>
      <c r="F89">
        <v>782805</v>
      </c>
      <c r="G89">
        <v>1</v>
      </c>
      <c r="H89">
        <v>6.85</v>
      </c>
      <c r="I89" s="36"/>
      <c r="N89"/>
    </row>
    <row r="90" spans="1:14" x14ac:dyDescent="0.25">
      <c r="A90" t="s">
        <v>1303</v>
      </c>
      <c r="B90" t="s">
        <v>361</v>
      </c>
      <c r="C90" t="s">
        <v>1279</v>
      </c>
      <c r="D90" t="s">
        <v>728</v>
      </c>
      <c r="E90" t="s">
        <v>1303</v>
      </c>
      <c r="F90">
        <v>782812</v>
      </c>
      <c r="G90">
        <v>1</v>
      </c>
      <c r="H90">
        <v>15.216666666666701</v>
      </c>
      <c r="I90" s="36"/>
      <c r="N90"/>
    </row>
    <row r="91" spans="1:14" x14ac:dyDescent="0.25">
      <c r="A91" t="s">
        <v>1304</v>
      </c>
      <c r="B91" t="s">
        <v>361</v>
      </c>
      <c r="C91" t="s">
        <v>1279</v>
      </c>
      <c r="D91" t="s">
        <v>728</v>
      </c>
      <c r="E91" t="s">
        <v>1304</v>
      </c>
      <c r="F91">
        <v>782812</v>
      </c>
      <c r="G91">
        <v>1</v>
      </c>
      <c r="H91">
        <v>15.733333333333301</v>
      </c>
      <c r="I91" s="36"/>
      <c r="N91"/>
    </row>
    <row r="92" spans="1:14" x14ac:dyDescent="0.25">
      <c r="A92" t="s">
        <v>1305</v>
      </c>
      <c r="B92" t="s">
        <v>361</v>
      </c>
      <c r="C92" t="s">
        <v>1279</v>
      </c>
      <c r="D92" t="s">
        <v>728</v>
      </c>
      <c r="E92" t="s">
        <v>1305</v>
      </c>
      <c r="F92">
        <v>782812</v>
      </c>
      <c r="G92">
        <v>1</v>
      </c>
      <c r="H92">
        <v>17.266666666666701</v>
      </c>
      <c r="I92" s="36"/>
      <c r="N92"/>
    </row>
    <row r="93" spans="1:14" x14ac:dyDescent="0.25">
      <c r="A93" t="s">
        <v>1306</v>
      </c>
      <c r="B93" t="s">
        <v>361</v>
      </c>
      <c r="C93" t="s">
        <v>1279</v>
      </c>
      <c r="D93" t="s">
        <v>728</v>
      </c>
      <c r="E93" t="s">
        <v>1306</v>
      </c>
      <c r="F93">
        <v>782805</v>
      </c>
      <c r="G93">
        <v>1</v>
      </c>
      <c r="H93">
        <v>8.8833333333333293</v>
      </c>
      <c r="I93" s="36"/>
      <c r="N93"/>
    </row>
    <row r="94" spans="1:14" x14ac:dyDescent="0.25">
      <c r="K94" s="36"/>
      <c r="N94"/>
    </row>
    <row r="97" spans="1:10" s="9" customFormat="1" x14ac:dyDescent="0.25">
      <c r="A97" s="9" t="s">
        <v>1334</v>
      </c>
    </row>
    <row r="98" spans="1:10" x14ac:dyDescent="0.25">
      <c r="A98" t="s">
        <v>1282</v>
      </c>
      <c r="B98" t="s">
        <v>1331</v>
      </c>
      <c r="C98" t="s">
        <v>1332</v>
      </c>
      <c r="D98" t="s">
        <v>1333</v>
      </c>
      <c r="E98" t="s">
        <v>1271</v>
      </c>
      <c r="F98" t="s">
        <v>1336</v>
      </c>
    </row>
    <row r="99" spans="1:10" x14ac:dyDescent="0.25">
      <c r="A99" t="s">
        <v>361</v>
      </c>
      <c r="B99" t="s">
        <v>1302</v>
      </c>
      <c r="C99">
        <v>6.85</v>
      </c>
      <c r="D99">
        <v>1</v>
      </c>
      <c r="E99" t="s">
        <v>1353</v>
      </c>
      <c r="F99" s="14"/>
      <c r="G99" s="14"/>
      <c r="I99" s="34" t="s">
        <v>471</v>
      </c>
      <c r="J99" t="s">
        <v>13</v>
      </c>
    </row>
    <row r="100" spans="1:10" x14ac:dyDescent="0.25">
      <c r="A100" t="s">
        <v>361</v>
      </c>
      <c r="B100" t="s">
        <v>1306</v>
      </c>
      <c r="C100">
        <v>8.8833333333333293</v>
      </c>
      <c r="D100">
        <v>2</v>
      </c>
      <c r="E100" t="s">
        <v>1354</v>
      </c>
      <c r="I100" s="34" t="s">
        <v>473</v>
      </c>
    </row>
    <row r="101" spans="1:10" x14ac:dyDescent="0.25">
      <c r="A101" t="s">
        <v>361</v>
      </c>
      <c r="B101" t="s">
        <v>1295</v>
      </c>
      <c r="C101">
        <v>14.766666666666699</v>
      </c>
      <c r="D101">
        <v>3</v>
      </c>
      <c r="E101" t="s">
        <v>1307</v>
      </c>
      <c r="I101" s="34" t="s">
        <v>475</v>
      </c>
    </row>
    <row r="102" spans="1:10" x14ac:dyDescent="0.25">
      <c r="A102" t="s">
        <v>361</v>
      </c>
      <c r="B102" t="s">
        <v>1303</v>
      </c>
      <c r="C102">
        <v>15.216666666666701</v>
      </c>
      <c r="D102">
        <v>4</v>
      </c>
      <c r="E102" t="s">
        <v>1308</v>
      </c>
      <c r="I102" s="34" t="s">
        <v>477</v>
      </c>
    </row>
    <row r="103" spans="1:10" x14ac:dyDescent="0.25">
      <c r="A103" t="s">
        <v>361</v>
      </c>
      <c r="B103" t="s">
        <v>1294</v>
      </c>
      <c r="C103">
        <v>15.7</v>
      </c>
      <c r="D103">
        <v>5</v>
      </c>
      <c r="E103" t="s">
        <v>1309</v>
      </c>
      <c r="I103" s="34" t="s">
        <v>479</v>
      </c>
    </row>
    <row r="104" spans="1:10" x14ac:dyDescent="0.25">
      <c r="A104" t="s">
        <v>361</v>
      </c>
      <c r="B104" t="s">
        <v>1304</v>
      </c>
      <c r="C104">
        <v>15.733333333333301</v>
      </c>
      <c r="D104">
        <v>6</v>
      </c>
      <c r="E104" t="s">
        <v>1310</v>
      </c>
      <c r="I104" s="34" t="s">
        <v>481</v>
      </c>
    </row>
    <row r="105" spans="1:10" x14ac:dyDescent="0.25">
      <c r="A105" t="s">
        <v>361</v>
      </c>
      <c r="B105" t="s">
        <v>1296</v>
      </c>
      <c r="C105">
        <v>16</v>
      </c>
      <c r="D105">
        <v>7</v>
      </c>
      <c r="E105" t="s">
        <v>1311</v>
      </c>
      <c r="I105" s="34" t="s">
        <v>483</v>
      </c>
    </row>
    <row r="106" spans="1:10" x14ac:dyDescent="0.25">
      <c r="A106" t="s">
        <v>361</v>
      </c>
      <c r="B106" t="s">
        <v>1298</v>
      </c>
      <c r="C106">
        <v>16.399999999999999</v>
      </c>
      <c r="D106">
        <v>8</v>
      </c>
      <c r="E106" t="s">
        <v>1312</v>
      </c>
      <c r="I106" s="34" t="s">
        <v>1237</v>
      </c>
    </row>
    <row r="107" spans="1:10" x14ac:dyDescent="0.25">
      <c r="A107" t="s">
        <v>361</v>
      </c>
      <c r="B107" t="s">
        <v>1300</v>
      </c>
      <c r="C107">
        <v>16.433333333333302</v>
      </c>
      <c r="D107">
        <v>9</v>
      </c>
      <c r="E107" t="s">
        <v>1335</v>
      </c>
      <c r="I107" s="34" t="s">
        <v>1239</v>
      </c>
    </row>
    <row r="108" spans="1:10" x14ac:dyDescent="0.25">
      <c r="A108" t="s">
        <v>361</v>
      </c>
      <c r="B108" t="s">
        <v>1297</v>
      </c>
      <c r="C108">
        <v>16.466666666666701</v>
      </c>
      <c r="D108">
        <v>10</v>
      </c>
      <c r="E108" t="s">
        <v>1327</v>
      </c>
    </row>
    <row r="109" spans="1:10" x14ac:dyDescent="0.25">
      <c r="A109" t="s">
        <v>361</v>
      </c>
      <c r="B109" t="s">
        <v>1299</v>
      </c>
      <c r="C109">
        <v>16.766666666666701</v>
      </c>
      <c r="D109">
        <v>11</v>
      </c>
      <c r="E109" t="s">
        <v>1313</v>
      </c>
      <c r="I109" t="s">
        <v>1236</v>
      </c>
      <c r="J109" t="s">
        <v>1314</v>
      </c>
    </row>
    <row r="110" spans="1:10" x14ac:dyDescent="0.25">
      <c r="A110" t="s">
        <v>361</v>
      </c>
      <c r="B110" t="s">
        <v>1305</v>
      </c>
      <c r="C110">
        <v>17.266666666666701</v>
      </c>
      <c r="D110">
        <v>12</v>
      </c>
      <c r="E110" t="s">
        <v>1329</v>
      </c>
      <c r="I110" t="s">
        <v>1323</v>
      </c>
      <c r="J110" s="34" t="s">
        <v>471</v>
      </c>
    </row>
    <row r="111" spans="1:10" x14ac:dyDescent="0.25">
      <c r="A111" t="s">
        <v>361</v>
      </c>
      <c r="B111" t="s">
        <v>1301</v>
      </c>
      <c r="C111">
        <v>18</v>
      </c>
      <c r="D111">
        <v>13</v>
      </c>
      <c r="E111" t="s">
        <v>1328</v>
      </c>
      <c r="I111" t="s">
        <v>1318</v>
      </c>
      <c r="J111" s="34" t="s">
        <v>473</v>
      </c>
    </row>
    <row r="112" spans="1:10" x14ac:dyDescent="0.25">
      <c r="A112" t="s">
        <v>362</v>
      </c>
      <c r="B112" t="s">
        <v>1267</v>
      </c>
      <c r="C112">
        <v>5.1666666666666696</v>
      </c>
      <c r="D112">
        <v>1</v>
      </c>
      <c r="E112" t="s">
        <v>1307</v>
      </c>
      <c r="I112" t="s">
        <v>1324</v>
      </c>
      <c r="J112" s="34" t="s">
        <v>475</v>
      </c>
    </row>
    <row r="113" spans="1:10" x14ac:dyDescent="0.25">
      <c r="A113" t="s">
        <v>362</v>
      </c>
      <c r="B113" t="s">
        <v>1262</v>
      </c>
      <c r="C113">
        <v>5.3333333333333304</v>
      </c>
      <c r="D113">
        <v>2</v>
      </c>
      <c r="E113" t="s">
        <v>1308</v>
      </c>
      <c r="I113" t="s">
        <v>1318</v>
      </c>
      <c r="J113" s="34" t="s">
        <v>477</v>
      </c>
    </row>
    <row r="114" spans="1:10" x14ac:dyDescent="0.25">
      <c r="A114" s="39" t="s">
        <v>362</v>
      </c>
      <c r="B114" s="39" t="s">
        <v>1268</v>
      </c>
      <c r="C114" s="39">
        <v>5.4166666666666696</v>
      </c>
      <c r="D114">
        <v>3</v>
      </c>
      <c r="E114" t="s">
        <v>1309</v>
      </c>
      <c r="I114" t="s">
        <v>1321</v>
      </c>
      <c r="J114" s="34" t="s">
        <v>479</v>
      </c>
    </row>
    <row r="115" spans="1:10" x14ac:dyDescent="0.25">
      <c r="A115" s="41" t="s">
        <v>362</v>
      </c>
      <c r="B115" s="41" t="s">
        <v>1255</v>
      </c>
      <c r="C115" s="41">
        <v>5.8333333333333304</v>
      </c>
      <c r="D115">
        <v>4</v>
      </c>
      <c r="E115" t="s">
        <v>1310</v>
      </c>
      <c r="I115" t="s">
        <v>1318</v>
      </c>
      <c r="J115" s="34" t="s">
        <v>481</v>
      </c>
    </row>
    <row r="116" spans="1:10" x14ac:dyDescent="0.25">
      <c r="A116" s="41" t="s">
        <v>362</v>
      </c>
      <c r="B116" s="41" t="s">
        <v>1259</v>
      </c>
      <c r="C116" s="41">
        <v>5.8333333333333304</v>
      </c>
      <c r="D116">
        <v>5</v>
      </c>
      <c r="E116" t="s">
        <v>1311</v>
      </c>
      <c r="I116" t="s">
        <v>1322</v>
      </c>
      <c r="J116" s="34" t="s">
        <v>483</v>
      </c>
    </row>
    <row r="117" spans="1:10" x14ac:dyDescent="0.25">
      <c r="A117" t="s">
        <v>362</v>
      </c>
      <c r="B117" t="s">
        <v>1266</v>
      </c>
      <c r="C117">
        <v>5.9166666666666696</v>
      </c>
      <c r="D117">
        <v>6</v>
      </c>
      <c r="E117" t="s">
        <v>1312</v>
      </c>
      <c r="I117" t="s">
        <v>1317</v>
      </c>
      <c r="J117" s="34" t="s">
        <v>1237</v>
      </c>
    </row>
    <row r="118" spans="1:10" x14ac:dyDescent="0.25">
      <c r="A118" t="s">
        <v>362</v>
      </c>
      <c r="B118" t="s">
        <v>1264</v>
      </c>
      <c r="C118">
        <v>6.1666666666666696</v>
      </c>
      <c r="D118">
        <v>7</v>
      </c>
      <c r="E118" t="s">
        <v>1335</v>
      </c>
      <c r="I118" t="s">
        <v>1317</v>
      </c>
      <c r="J118" s="34" t="s">
        <v>1239</v>
      </c>
    </row>
    <row r="119" spans="1:10" x14ac:dyDescent="0.25">
      <c r="A119" t="s">
        <v>362</v>
      </c>
      <c r="B119" t="s">
        <v>1263</v>
      </c>
      <c r="C119">
        <v>6.25</v>
      </c>
      <c r="D119">
        <v>8</v>
      </c>
      <c r="E119" t="s">
        <v>1327</v>
      </c>
    </row>
    <row r="120" spans="1:10" x14ac:dyDescent="0.25">
      <c r="A120" t="s">
        <v>362</v>
      </c>
      <c r="B120" t="s">
        <v>1260</v>
      </c>
      <c r="C120">
        <v>6.4166666666666696</v>
      </c>
      <c r="D120">
        <v>9</v>
      </c>
      <c r="E120" t="s">
        <v>1313</v>
      </c>
    </row>
    <row r="121" spans="1:10" x14ac:dyDescent="0.25">
      <c r="A121" t="s">
        <v>362</v>
      </c>
      <c r="B121" t="s">
        <v>1257</v>
      </c>
      <c r="C121">
        <v>7.4166666666666696</v>
      </c>
      <c r="D121">
        <v>10</v>
      </c>
      <c r="E121" t="s">
        <v>1329</v>
      </c>
    </row>
    <row r="122" spans="1:10" x14ac:dyDescent="0.25">
      <c r="A122" t="s">
        <v>362</v>
      </c>
      <c r="B122" t="s">
        <v>1261</v>
      </c>
      <c r="C122">
        <v>7.9666666666666703</v>
      </c>
      <c r="D122">
        <v>11</v>
      </c>
      <c r="E122" t="s">
        <v>1328</v>
      </c>
    </row>
    <row r="123" spans="1:10" x14ac:dyDescent="0.25">
      <c r="A123" t="s">
        <v>362</v>
      </c>
      <c r="B123" t="s">
        <v>1265</v>
      </c>
      <c r="C123">
        <v>13.783333333333299</v>
      </c>
      <c r="D123">
        <v>12</v>
      </c>
      <c r="E123" t="s">
        <v>1353</v>
      </c>
    </row>
    <row r="124" spans="1:10" x14ac:dyDescent="0.25">
      <c r="A124" t="s">
        <v>362</v>
      </c>
      <c r="B124" t="s">
        <v>1256</v>
      </c>
      <c r="C124">
        <v>16.5833333333333</v>
      </c>
      <c r="D124">
        <v>13</v>
      </c>
      <c r="E124" t="s">
        <v>1354</v>
      </c>
    </row>
    <row r="134" spans="1:2" s="9" customFormat="1" x14ac:dyDescent="0.25">
      <c r="A134" s="9" t="s">
        <v>1359</v>
      </c>
      <c r="B134" s="9" t="s">
        <v>1361</v>
      </c>
    </row>
    <row r="135" spans="1:2" x14ac:dyDescent="0.25">
      <c r="A135" s="1" t="s">
        <v>1360</v>
      </c>
      <c r="B135" s="1" t="s">
        <v>1362</v>
      </c>
    </row>
    <row r="136" spans="1:2" x14ac:dyDescent="0.25">
      <c r="A136" t="s">
        <v>1337</v>
      </c>
      <c r="B136" t="s">
        <v>484</v>
      </c>
    </row>
    <row r="137" spans="1:2" x14ac:dyDescent="0.25">
      <c r="A137" t="s">
        <v>1330</v>
      </c>
      <c r="B137" t="s">
        <v>474</v>
      </c>
    </row>
    <row r="138" spans="1:2" x14ac:dyDescent="0.25">
      <c r="A138" t="s">
        <v>1338</v>
      </c>
      <c r="B138" t="s">
        <v>486</v>
      </c>
    </row>
    <row r="139" spans="1:2" x14ac:dyDescent="0.25">
      <c r="A139" t="s">
        <v>1339</v>
      </c>
      <c r="B139" t="s">
        <v>13</v>
      </c>
    </row>
    <row r="140" spans="1:2" x14ac:dyDescent="0.25">
      <c r="A140" t="s">
        <v>1340</v>
      </c>
    </row>
    <row r="141" spans="1:2" x14ac:dyDescent="0.25">
      <c r="A141" t="s">
        <v>1341</v>
      </c>
    </row>
    <row r="142" spans="1:2" x14ac:dyDescent="0.25">
      <c r="A142" t="s">
        <v>1342</v>
      </c>
    </row>
    <row r="143" spans="1:2" x14ac:dyDescent="0.25">
      <c r="A143" t="s">
        <v>1344</v>
      </c>
    </row>
    <row r="144" spans="1:2" x14ac:dyDescent="0.25">
      <c r="A144" t="s">
        <v>1346</v>
      </c>
    </row>
    <row r="145" spans="1:3" x14ac:dyDescent="0.25">
      <c r="A145" t="s">
        <v>1348</v>
      </c>
    </row>
    <row r="146" spans="1:3" x14ac:dyDescent="0.25">
      <c r="A146" t="s">
        <v>1350</v>
      </c>
    </row>
    <row r="147" spans="1:3" x14ac:dyDescent="0.25">
      <c r="A147" t="s">
        <v>1355</v>
      </c>
    </row>
    <row r="148" spans="1:3" x14ac:dyDescent="0.25">
      <c r="A148" t="s">
        <v>1356</v>
      </c>
    </row>
    <row r="149" spans="1:3" x14ac:dyDescent="0.25">
      <c r="A149" t="s">
        <v>1285</v>
      </c>
      <c r="B149" t="s">
        <v>485</v>
      </c>
    </row>
    <row r="150" spans="1:3" x14ac:dyDescent="0.25">
      <c r="A150" t="s">
        <v>1286</v>
      </c>
      <c r="B150" t="s">
        <v>485</v>
      </c>
    </row>
    <row r="151" spans="1:3" x14ac:dyDescent="0.25">
      <c r="A151" t="s">
        <v>1288</v>
      </c>
      <c r="B151" t="s">
        <v>13</v>
      </c>
      <c r="C151" t="s">
        <v>1363</v>
      </c>
    </row>
    <row r="152" spans="1:3" x14ac:dyDescent="0.25">
      <c r="A152" t="s">
        <v>1289</v>
      </c>
      <c r="B152" t="s">
        <v>13</v>
      </c>
    </row>
    <row r="153" spans="1:3" x14ac:dyDescent="0.25">
      <c r="A153" t="s">
        <v>1290</v>
      </c>
    </row>
    <row r="154" spans="1:3" x14ac:dyDescent="0.25">
      <c r="A154" t="s">
        <v>1287</v>
      </c>
    </row>
    <row r="155" spans="1:3" x14ac:dyDescent="0.25">
      <c r="A155" t="s">
        <v>1343</v>
      </c>
    </row>
    <row r="156" spans="1:3" x14ac:dyDescent="0.25">
      <c r="A156" t="s">
        <v>1345</v>
      </c>
    </row>
    <row r="157" spans="1:3" x14ac:dyDescent="0.25">
      <c r="A157" t="s">
        <v>1347</v>
      </c>
    </row>
    <row r="158" spans="1:3" x14ac:dyDescent="0.25">
      <c r="A158" t="s">
        <v>1349</v>
      </c>
    </row>
    <row r="159" spans="1:3" x14ac:dyDescent="0.25">
      <c r="A159" t="s">
        <v>1351</v>
      </c>
    </row>
    <row r="160" spans="1:3" x14ac:dyDescent="0.25">
      <c r="A160" t="s">
        <v>1357</v>
      </c>
    </row>
    <row r="161" spans="1:1" x14ac:dyDescent="0.25">
      <c r="A161" t="s">
        <v>1358</v>
      </c>
    </row>
  </sheetData>
  <sortState xmlns:xlrd2="http://schemas.microsoft.com/office/spreadsheetml/2017/richdata2" ref="A99:C124">
    <sortCondition ref="A99:A124"/>
    <sortCondition ref="C99:C124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84"/>
  <sheetViews>
    <sheetView workbookViewId="0">
      <selection activeCell="F26" sqref="F26"/>
    </sheetView>
  </sheetViews>
  <sheetFormatPr defaultRowHeight="15" x14ac:dyDescent="0.25"/>
  <sheetData>
    <row r="1" spans="1:4" x14ac:dyDescent="0.25">
      <c r="A1" s="8" t="s">
        <v>1185</v>
      </c>
      <c r="B1" t="s">
        <v>1186</v>
      </c>
      <c r="C1" t="s">
        <v>1187</v>
      </c>
      <c r="D1" t="s">
        <v>1188</v>
      </c>
    </row>
    <row r="2" spans="1:4" x14ac:dyDescent="0.25">
      <c r="A2" s="8" t="s">
        <v>288</v>
      </c>
      <c r="B2" s="14">
        <f>COUNTIF(MasterLookup12192017!E:E,A2)</f>
        <v>2</v>
      </c>
      <c r="C2" t="str">
        <f>IF(VLOOKUP(A2,[2]cc12_L!$A:$R,18,FALSE)&gt;0,"y","n")</f>
        <v>y</v>
      </c>
    </row>
    <row r="3" spans="1:4" x14ac:dyDescent="0.25">
      <c r="A3" s="8" t="s">
        <v>289</v>
      </c>
      <c r="B3" s="14">
        <f>COUNTIF(MasterLookup12192017!E:E,A3)</f>
        <v>2</v>
      </c>
      <c r="C3" t="str">
        <f>IF(VLOOKUP(A3,[2]cc12_L!$A:$R,18,FALSE)&gt;0,"y","n")</f>
        <v>y</v>
      </c>
    </row>
    <row r="4" spans="1:4" x14ac:dyDescent="0.25">
      <c r="A4" s="8" t="s">
        <v>417</v>
      </c>
      <c r="B4" s="14">
        <f>COUNTIF(MasterLookup12192017!E:E,A4)</f>
        <v>1</v>
      </c>
      <c r="C4" t="str">
        <f>IF(VLOOKUP(A4,[2]cc12_L!$A:$R,18,FALSE)&gt;0,"y","n")</f>
        <v>y</v>
      </c>
    </row>
    <row r="5" spans="1:4" x14ac:dyDescent="0.25">
      <c r="A5" s="8" t="s">
        <v>418</v>
      </c>
      <c r="B5" s="14">
        <f>COUNTIF(MasterLookup12192017!E:E,A5)</f>
        <v>1</v>
      </c>
      <c r="C5" t="str">
        <f>IF(VLOOKUP(A5,[2]cc12_L!$A:$R,18,FALSE)&gt;0,"y","n")</f>
        <v>y</v>
      </c>
    </row>
    <row r="6" spans="1:4" x14ac:dyDescent="0.25">
      <c r="A6" s="8" t="s">
        <v>390</v>
      </c>
      <c r="B6" s="14">
        <f>COUNTIF(MasterLookup12192017!E:E,A6)</f>
        <v>0</v>
      </c>
      <c r="C6" t="str">
        <f>IF(VLOOKUP(A6,[2]cc12_L!$A:$R,18,FALSE)&gt;0,"y","n")</f>
        <v>n</v>
      </c>
    </row>
    <row r="7" spans="1:4" x14ac:dyDescent="0.25">
      <c r="A7" s="8" t="s">
        <v>290</v>
      </c>
      <c r="B7" s="14">
        <f>COUNTIF(MasterLookup12192017!E:E,A7)</f>
        <v>2</v>
      </c>
      <c r="C7" t="str">
        <f>IF(VLOOKUP(A7,[2]cc12_L!$A:$R,18,FALSE)&gt;0,"y","n")</f>
        <v>y</v>
      </c>
    </row>
    <row r="8" spans="1:4" x14ac:dyDescent="0.25">
      <c r="A8" s="8" t="s">
        <v>419</v>
      </c>
      <c r="B8" s="14">
        <f>COUNTIF(MasterLookup12192017!E:E,A8)</f>
        <v>1</v>
      </c>
      <c r="C8" t="str">
        <f>IF(VLOOKUP(A8,[2]cc12_L!$A:$R,18,FALSE)&gt;0,"y","n")</f>
        <v>y</v>
      </c>
    </row>
    <row r="9" spans="1:4" x14ac:dyDescent="0.25">
      <c r="A9" s="8" t="s">
        <v>420</v>
      </c>
      <c r="B9" s="14">
        <f>COUNTIF(MasterLookup12192017!E:E,A9)</f>
        <v>1</v>
      </c>
      <c r="C9" t="str">
        <f>IF(VLOOKUP(A9,[2]cc12_L!$A:$R,18,FALSE)&gt;0,"y","n")</f>
        <v>y</v>
      </c>
    </row>
    <row r="10" spans="1:4" x14ac:dyDescent="0.25">
      <c r="A10" s="8" t="s">
        <v>421</v>
      </c>
      <c r="B10" s="14">
        <f>COUNTIF(MasterLookup12192017!E:E,A10)</f>
        <v>1</v>
      </c>
      <c r="C10" t="str">
        <f>IF(VLOOKUP(A10,[2]cc12_L!$A:$R,18,FALSE)&gt;0,"y","n")</f>
        <v>y</v>
      </c>
    </row>
    <row r="11" spans="1:4" x14ac:dyDescent="0.25">
      <c r="A11" s="8" t="s">
        <v>422</v>
      </c>
      <c r="B11" s="14">
        <f>COUNTIF(MasterLookup12192017!E:E,A11)</f>
        <v>1</v>
      </c>
      <c r="C11" t="str">
        <f>IF(VLOOKUP(A11,[2]cc12_L!$A:$R,18,FALSE)&gt;0,"y","n")</f>
        <v>y</v>
      </c>
    </row>
    <row r="12" spans="1:4" x14ac:dyDescent="0.25">
      <c r="A12" s="8" t="s">
        <v>391</v>
      </c>
      <c r="B12" s="14">
        <f>COUNTIF(MasterLookup12192017!E:E,A12)</f>
        <v>0</v>
      </c>
      <c r="C12" t="str">
        <f>IF(VLOOKUP(A12,[2]cc12_L!$A:$R,18,FALSE)&gt;0,"y","n")</f>
        <v>n</v>
      </c>
    </row>
    <row r="13" spans="1:4" x14ac:dyDescent="0.25">
      <c r="A13" s="8" t="s">
        <v>392</v>
      </c>
      <c r="B13" s="14">
        <f>COUNTIF(MasterLookup12192017!E:E,A13)</f>
        <v>0</v>
      </c>
      <c r="C13" t="str">
        <f>IF(VLOOKUP(A13,[2]cc12_L!$A:$R,18,FALSE)&gt;0,"y","n")</f>
        <v>n</v>
      </c>
    </row>
    <row r="14" spans="1:4" x14ac:dyDescent="0.25">
      <c r="A14" s="8" t="s">
        <v>393</v>
      </c>
      <c r="B14" s="14">
        <f>COUNTIF(MasterLookup12192017!E:E,A14)</f>
        <v>0</v>
      </c>
      <c r="C14" t="str">
        <f>IF(VLOOKUP(A14,[2]cc12_L!$A:$R,18,FALSE)&gt;0,"y","n")</f>
        <v>n</v>
      </c>
    </row>
    <row r="15" spans="1:4" x14ac:dyDescent="0.25">
      <c r="A15" s="8" t="s">
        <v>423</v>
      </c>
      <c r="B15" s="14">
        <f>COUNTIF(MasterLookup12192017!E:E,A15)</f>
        <v>1</v>
      </c>
      <c r="C15" t="str">
        <f>IF(VLOOKUP(A15,[2]cc12_L!$A:$R,18,FALSE)&gt;0,"y","n")</f>
        <v>y</v>
      </c>
    </row>
    <row r="16" spans="1:4" x14ac:dyDescent="0.25">
      <c r="A16" s="8" t="s">
        <v>424</v>
      </c>
      <c r="B16" s="14">
        <f>COUNTIF(MasterLookup12192017!E:E,A16)</f>
        <v>1</v>
      </c>
      <c r="C16" t="str">
        <f>IF(VLOOKUP(A16,[2]cc12_L!$A:$R,18,FALSE)&gt;0,"y","n")</f>
        <v>y</v>
      </c>
    </row>
    <row r="17" spans="1:3" x14ac:dyDescent="0.25">
      <c r="A17" s="8" t="s">
        <v>291</v>
      </c>
      <c r="B17" s="14">
        <f>COUNTIF(MasterLookup12192017!E:E,A17)</f>
        <v>2</v>
      </c>
      <c r="C17" t="str">
        <f>IF(VLOOKUP(A17,[2]cc12_L!$A:$R,18,FALSE)&gt;0,"y","n")</f>
        <v>y</v>
      </c>
    </row>
    <row r="18" spans="1:3" x14ac:dyDescent="0.25">
      <c r="A18" s="8" t="s">
        <v>394</v>
      </c>
      <c r="B18" s="14">
        <f>COUNTIF(MasterLookup12192017!E:E,A18)</f>
        <v>0</v>
      </c>
      <c r="C18" t="str">
        <f>IF(VLOOKUP(A18,[2]cc12_L!$A:$R,18,FALSE)&gt;0,"y","n")</f>
        <v>n</v>
      </c>
    </row>
    <row r="19" spans="1:3" x14ac:dyDescent="0.25">
      <c r="A19" s="8" t="s">
        <v>425</v>
      </c>
      <c r="B19" s="14">
        <f>COUNTIF(MasterLookup12192017!E:E,A19)</f>
        <v>1</v>
      </c>
      <c r="C19" t="str">
        <f>IF(VLOOKUP(A19,[2]cc12_L!$A:$R,18,FALSE)&gt;0,"y","n")</f>
        <v>y</v>
      </c>
    </row>
    <row r="20" spans="1:3" x14ac:dyDescent="0.25">
      <c r="A20" s="8" t="s">
        <v>426</v>
      </c>
      <c r="B20" s="14">
        <f>COUNTIF(MasterLookup12192017!E:E,A20)</f>
        <v>1</v>
      </c>
      <c r="C20" t="str">
        <f>IF(VLOOKUP(A20,[2]cc12_L!$A:$R,18,FALSE)&gt;0,"y","n")</f>
        <v>y</v>
      </c>
    </row>
    <row r="21" spans="1:3" x14ac:dyDescent="0.25">
      <c r="A21" s="8" t="s">
        <v>395</v>
      </c>
      <c r="B21" s="14">
        <f>COUNTIF(MasterLookup12192017!E:E,A21)</f>
        <v>0</v>
      </c>
      <c r="C21" t="str">
        <f>IF(VLOOKUP(A21,[2]cc12_L!$A:$R,18,FALSE)&gt;0,"y","n")</f>
        <v>n</v>
      </c>
    </row>
    <row r="22" spans="1:3" x14ac:dyDescent="0.25">
      <c r="A22" s="8" t="s">
        <v>396</v>
      </c>
      <c r="B22" s="14">
        <f>COUNTIF(MasterLookup12192017!E:E,A22)</f>
        <v>0</v>
      </c>
      <c r="C22" t="str">
        <f>IF(VLOOKUP(A22,[2]cc12_L!$A:$R,18,FALSE)&gt;0,"y","n")</f>
        <v>n</v>
      </c>
    </row>
    <row r="23" spans="1:3" x14ac:dyDescent="0.25">
      <c r="A23" s="8" t="s">
        <v>292</v>
      </c>
      <c r="B23" s="14">
        <f>COUNTIF(MasterLookup12192017!E:E,A23)</f>
        <v>2</v>
      </c>
      <c r="C23" t="str">
        <f>IF(VLOOKUP(A23,[2]cc12_L!$A:$R,18,FALSE)&gt;0,"y","n")</f>
        <v>y</v>
      </c>
    </row>
    <row r="24" spans="1:3" x14ac:dyDescent="0.25">
      <c r="A24" s="8" t="s">
        <v>397</v>
      </c>
      <c r="B24" s="14">
        <f>COUNTIF(MasterLookup12192017!E:E,A24)</f>
        <v>0</v>
      </c>
      <c r="C24" t="str">
        <f>IF(VLOOKUP(A24,[2]cc12_L!$A:$R,18,FALSE)&gt;0,"y","n")</f>
        <v>n</v>
      </c>
    </row>
    <row r="25" spans="1:3" x14ac:dyDescent="0.25">
      <c r="A25" s="8" t="s">
        <v>293</v>
      </c>
      <c r="B25" s="14">
        <f>COUNTIF(MasterLookup12192017!E:E,A25)</f>
        <v>2</v>
      </c>
      <c r="C25" t="str">
        <f>IF(VLOOKUP(A25,[2]cc12_L!$A:$R,18,FALSE)&gt;0,"y","n")</f>
        <v>y</v>
      </c>
    </row>
    <row r="26" spans="1:3" x14ac:dyDescent="0.25">
      <c r="A26" s="8" t="s">
        <v>294</v>
      </c>
      <c r="B26" s="14">
        <f>COUNTIF(MasterLookup12192017!E:E,A26)</f>
        <v>2</v>
      </c>
      <c r="C26" t="str">
        <f>IF(VLOOKUP(A26,[2]cc12_L!$A:$R,18,FALSE)&gt;0,"y","n")</f>
        <v>y</v>
      </c>
    </row>
    <row r="27" spans="1:3" x14ac:dyDescent="0.25">
      <c r="A27" s="8" t="s">
        <v>295</v>
      </c>
      <c r="B27" s="14">
        <f>COUNTIF(MasterLookup12192017!E:E,A27)</f>
        <v>2</v>
      </c>
      <c r="C27" t="str">
        <f>IF(VLOOKUP(A27,[2]cc12_L!$A:$R,18,FALSE)&gt;0,"y","n")</f>
        <v>y</v>
      </c>
    </row>
    <row r="28" spans="1:3" x14ac:dyDescent="0.25">
      <c r="A28" s="8" t="s">
        <v>296</v>
      </c>
      <c r="B28" s="14">
        <f>COUNTIF(MasterLookup12192017!E:E,A28)</f>
        <v>2</v>
      </c>
      <c r="C28" t="str">
        <f>IF(VLOOKUP(A28,[2]cc12_L!$A:$R,18,FALSE)&gt;0,"y","n")</f>
        <v>y</v>
      </c>
    </row>
    <row r="29" spans="1:3" x14ac:dyDescent="0.25">
      <c r="A29" s="8" t="s">
        <v>297</v>
      </c>
      <c r="B29" s="14">
        <f>COUNTIF(MasterLookup12192017!E:E,A29)</f>
        <v>2</v>
      </c>
      <c r="C29" t="str">
        <f>IF(VLOOKUP(A29,[2]cc12_L!$A:$R,18,FALSE)&gt;0,"y","n")</f>
        <v>y</v>
      </c>
    </row>
    <row r="30" spans="1:3" x14ac:dyDescent="0.25">
      <c r="A30" s="8" t="s">
        <v>298</v>
      </c>
      <c r="B30" s="14">
        <f>COUNTIF(MasterLookup12192017!E:E,A30)</f>
        <v>2</v>
      </c>
      <c r="C30" t="str">
        <f>IF(VLOOKUP(A30,[2]cc12_L!$A:$R,18,FALSE)&gt;0,"y","n")</f>
        <v>y</v>
      </c>
    </row>
    <row r="31" spans="1:3" x14ac:dyDescent="0.25">
      <c r="A31" s="8" t="s">
        <v>299</v>
      </c>
      <c r="B31" s="14">
        <f>COUNTIF(MasterLookup12192017!E:E,A31)</f>
        <v>2</v>
      </c>
      <c r="C31" t="str">
        <f>IF(VLOOKUP(A31,[2]cc12_L!$A:$R,18,FALSE)&gt;0,"y","n")</f>
        <v>y</v>
      </c>
    </row>
    <row r="32" spans="1:3" x14ac:dyDescent="0.25">
      <c r="A32" s="8" t="s">
        <v>427</v>
      </c>
      <c r="B32" s="14">
        <f>COUNTIF(MasterLookup12192017!E:E,A32)</f>
        <v>1</v>
      </c>
      <c r="C32" t="str">
        <f>IF(VLOOKUP(A32,[2]cc12_L!$A:$R,18,FALSE)&gt;0,"y","n")</f>
        <v>y</v>
      </c>
    </row>
    <row r="33" spans="1:3" x14ac:dyDescent="0.25">
      <c r="A33" s="8" t="s">
        <v>428</v>
      </c>
      <c r="B33" s="14">
        <f>COUNTIF(MasterLookup12192017!E:E,A33)</f>
        <v>1</v>
      </c>
      <c r="C33" t="str">
        <f>IF(VLOOKUP(A33,[2]cc12_L!$A:$R,18,FALSE)&gt;0,"y","n")</f>
        <v>y</v>
      </c>
    </row>
    <row r="34" spans="1:3" x14ac:dyDescent="0.25">
      <c r="A34" s="8" t="s">
        <v>429</v>
      </c>
      <c r="B34" s="14">
        <f>COUNTIF(MasterLookup12192017!E:E,A34)</f>
        <v>1</v>
      </c>
      <c r="C34" t="str">
        <f>IF(VLOOKUP(A34,[2]cc12_L!$A:$R,18,FALSE)&gt;0,"y","n")</f>
        <v>y</v>
      </c>
    </row>
    <row r="35" spans="1:3" x14ac:dyDescent="0.25">
      <c r="A35" s="8" t="s">
        <v>430</v>
      </c>
      <c r="B35" s="14">
        <f>COUNTIF(MasterLookup12192017!E:E,A35)</f>
        <v>1</v>
      </c>
      <c r="C35" t="str">
        <f>IF(VLOOKUP(A35,[2]cc12_L!$A:$R,18,FALSE)&gt;0,"y","n")</f>
        <v>y</v>
      </c>
    </row>
    <row r="36" spans="1:3" x14ac:dyDescent="0.25">
      <c r="A36" s="8" t="s">
        <v>431</v>
      </c>
      <c r="B36" s="14">
        <f>COUNTIF(MasterLookup12192017!E:E,A36)</f>
        <v>0</v>
      </c>
      <c r="C36" t="str">
        <f>IF(VLOOKUP(A36,[2]cc12_L!$A:$R,18,FALSE)&gt;0,"y","n")</f>
        <v>n</v>
      </c>
    </row>
    <row r="37" spans="1:3" x14ac:dyDescent="0.25">
      <c r="A37" s="8" t="s">
        <v>432</v>
      </c>
      <c r="B37" s="14">
        <f>COUNTIF(MasterLookup12192017!E:E,A37)</f>
        <v>0</v>
      </c>
      <c r="C37" t="str">
        <f>IF(VLOOKUP(A37,[2]cc12_L!$A:$R,18,FALSE)&gt;0,"y","n")</f>
        <v>n</v>
      </c>
    </row>
    <row r="38" spans="1:3" x14ac:dyDescent="0.25">
      <c r="A38" s="8" t="s">
        <v>300</v>
      </c>
      <c r="B38" s="14">
        <f>COUNTIF(MasterLookup12192017!E:E,A38)</f>
        <v>2</v>
      </c>
      <c r="C38" t="str">
        <f>IF(VLOOKUP(A38,[2]cc12_L!$A:$R,18,FALSE)&gt;0,"y","n")</f>
        <v>y</v>
      </c>
    </row>
    <row r="39" spans="1:3" x14ac:dyDescent="0.25">
      <c r="A39" s="8" t="s">
        <v>433</v>
      </c>
      <c r="B39" s="14">
        <f>COUNTIF(MasterLookup12192017!E:E,A39)</f>
        <v>1</v>
      </c>
      <c r="C39" t="str">
        <f>IF(VLOOKUP(A39,[2]cc12_L!$A:$R,18,FALSE)&gt;0,"y","n")</f>
        <v>y</v>
      </c>
    </row>
    <row r="40" spans="1:3" x14ac:dyDescent="0.25">
      <c r="A40" s="8" t="s">
        <v>434</v>
      </c>
      <c r="B40" s="14">
        <f>COUNTIF(MasterLookup12192017!E:E,A40)</f>
        <v>1</v>
      </c>
      <c r="C40" t="str">
        <f>IF(VLOOKUP(A40,[2]cc12_L!$A:$R,18,FALSE)&gt;0,"y","n")</f>
        <v>y</v>
      </c>
    </row>
    <row r="41" spans="1:3" x14ac:dyDescent="0.25">
      <c r="A41" s="8" t="s">
        <v>435</v>
      </c>
      <c r="B41" s="14">
        <f>COUNTIF(MasterLookup12192017!E:E,A41)</f>
        <v>0</v>
      </c>
      <c r="C41" t="str">
        <f>IF(VLOOKUP(A41,[2]cc12_L!$A:$R,18,FALSE)&gt;0,"y","n")</f>
        <v>n</v>
      </c>
    </row>
    <row r="42" spans="1:3" x14ac:dyDescent="0.25">
      <c r="A42" s="8" t="s">
        <v>436</v>
      </c>
      <c r="B42" s="14">
        <f>COUNTIF(MasterLookup12192017!E:E,A42)</f>
        <v>0</v>
      </c>
      <c r="C42" t="str">
        <f>IF(VLOOKUP(A42,[2]cc12_L!$A:$R,18,FALSE)&gt;0,"y","n")</f>
        <v>n</v>
      </c>
    </row>
    <row r="43" spans="1:3" x14ac:dyDescent="0.25">
      <c r="A43" s="8" t="s">
        <v>398</v>
      </c>
      <c r="B43" s="14">
        <f>COUNTIF(MasterLookup12192017!E:E,A43)</f>
        <v>0</v>
      </c>
      <c r="C43" t="str">
        <f>IF(VLOOKUP(A43,[2]cc12_L!$A:$R,18,FALSE)&gt;0,"y","n")</f>
        <v>n</v>
      </c>
    </row>
    <row r="44" spans="1:3" x14ac:dyDescent="0.25">
      <c r="A44" s="8" t="s">
        <v>437</v>
      </c>
      <c r="B44" s="14">
        <f>COUNTIF(MasterLookup12192017!E:E,A44)</f>
        <v>1</v>
      </c>
      <c r="C44" t="str">
        <f>IF(VLOOKUP(A44,[2]cc12_L!$A:$R,18,FALSE)&gt;0,"y","n")</f>
        <v>y</v>
      </c>
    </row>
    <row r="45" spans="1:3" x14ac:dyDescent="0.25">
      <c r="A45" s="8" t="s">
        <v>438</v>
      </c>
      <c r="B45" s="14">
        <f>COUNTIF(MasterLookup12192017!E:E,A45)</f>
        <v>1</v>
      </c>
      <c r="C45" t="str">
        <f>IF(VLOOKUP(A45,[2]cc12_L!$A:$R,18,FALSE)&gt;0,"y","n")</f>
        <v>y</v>
      </c>
    </row>
    <row r="46" spans="1:3" x14ac:dyDescent="0.25">
      <c r="A46" s="8" t="s">
        <v>301</v>
      </c>
      <c r="B46" s="14">
        <f>COUNTIF(MasterLookup12192017!E:E,A46)</f>
        <v>2</v>
      </c>
      <c r="C46" t="str">
        <f>IF(VLOOKUP(A46,[2]cc12_L!$A:$R,18,FALSE)&gt;0,"y","n")</f>
        <v>y</v>
      </c>
    </row>
    <row r="47" spans="1:3" x14ac:dyDescent="0.25">
      <c r="A47" s="8" t="s">
        <v>439</v>
      </c>
      <c r="B47" s="14">
        <f>COUNTIF(MasterLookup12192017!E:E,A47)</f>
        <v>0</v>
      </c>
      <c r="C47" t="str">
        <f>IF(VLOOKUP(A47,[2]cc12_L!$A:$R,18,FALSE)&gt;0,"y","n")</f>
        <v>n</v>
      </c>
    </row>
    <row r="48" spans="1:3" x14ac:dyDescent="0.25">
      <c r="A48" s="8" t="s">
        <v>440</v>
      </c>
      <c r="B48" s="14">
        <f>COUNTIF(MasterLookup12192017!E:E,A48)</f>
        <v>0</v>
      </c>
      <c r="C48" t="str">
        <f>IF(VLOOKUP(A48,[2]cc12_L!$A:$R,18,FALSE)&gt;0,"y","n")</f>
        <v>n</v>
      </c>
    </row>
    <row r="49" spans="1:3" x14ac:dyDescent="0.25">
      <c r="A49" s="8" t="s">
        <v>441</v>
      </c>
      <c r="B49" s="14">
        <f>COUNTIF(MasterLookup12192017!E:E,A49)</f>
        <v>1</v>
      </c>
      <c r="C49" t="str">
        <f>IF(VLOOKUP(A49,[2]cc12_L!$A:$R,18,FALSE)&gt;0,"y","n")</f>
        <v>y</v>
      </c>
    </row>
    <row r="50" spans="1:3" x14ac:dyDescent="0.25">
      <c r="A50" s="8" t="s">
        <v>442</v>
      </c>
      <c r="B50" s="14">
        <f>COUNTIF(MasterLookup12192017!E:E,A50)</f>
        <v>1</v>
      </c>
      <c r="C50" t="str">
        <f>IF(VLOOKUP(A50,[2]cc12_L!$A:$R,18,FALSE)&gt;0,"y","n")</f>
        <v>y</v>
      </c>
    </row>
    <row r="51" spans="1:3" x14ac:dyDescent="0.25">
      <c r="A51" s="8" t="s">
        <v>302</v>
      </c>
      <c r="B51" s="14">
        <f>COUNTIF(MasterLookup12192017!E:E,A51)</f>
        <v>2</v>
      </c>
      <c r="C51" t="str">
        <f>IF(VLOOKUP(A51,[2]cc12_L!$A:$R,18,FALSE)&gt;0,"y","n")</f>
        <v>y</v>
      </c>
    </row>
    <row r="52" spans="1:3" x14ac:dyDescent="0.25">
      <c r="A52" s="8" t="s">
        <v>303</v>
      </c>
      <c r="B52" s="14">
        <f>COUNTIF(MasterLookup12192017!E:E,A52)</f>
        <v>2</v>
      </c>
      <c r="C52" t="str">
        <f>IF(VLOOKUP(A52,[2]cc12_L!$A:$R,18,FALSE)&gt;0,"y","n")</f>
        <v>y</v>
      </c>
    </row>
    <row r="53" spans="1:3" x14ac:dyDescent="0.25">
      <c r="A53" s="8" t="s">
        <v>304</v>
      </c>
      <c r="B53" s="14">
        <f>COUNTIF(MasterLookup12192017!E:E,A53)</f>
        <v>2</v>
      </c>
      <c r="C53" t="str">
        <f>IF(VLOOKUP(A53,[2]cc12_L!$A:$R,18,FALSE)&gt;0,"y","n")</f>
        <v>y</v>
      </c>
    </row>
    <row r="54" spans="1:3" x14ac:dyDescent="0.25">
      <c r="A54" s="8" t="s">
        <v>305</v>
      </c>
      <c r="B54" s="14">
        <f>COUNTIF(MasterLookup12192017!E:E,A54)</f>
        <v>2</v>
      </c>
      <c r="C54" t="str">
        <f>IF(VLOOKUP(A54,[2]cc12_L!$A:$R,18,FALSE)&gt;0,"y","n")</f>
        <v>y</v>
      </c>
    </row>
    <row r="55" spans="1:3" x14ac:dyDescent="0.25">
      <c r="A55" s="8" t="s">
        <v>443</v>
      </c>
      <c r="B55" s="14">
        <f>COUNTIF(MasterLookup12192017!E:E,A55)</f>
        <v>1</v>
      </c>
      <c r="C55" t="str">
        <f>IF(VLOOKUP(A55,[2]cc12_L!$A:$R,18,FALSE)&gt;0,"y","n")</f>
        <v>y</v>
      </c>
    </row>
    <row r="56" spans="1:3" x14ac:dyDescent="0.25">
      <c r="A56" s="8" t="s">
        <v>444</v>
      </c>
      <c r="B56" s="14">
        <f>COUNTIF(MasterLookup12192017!E:E,A56)</f>
        <v>1</v>
      </c>
      <c r="C56" t="str">
        <f>IF(VLOOKUP(A56,[2]cc12_L!$A:$R,18,FALSE)&gt;0,"y","n")</f>
        <v>y</v>
      </c>
    </row>
    <row r="57" spans="1:3" x14ac:dyDescent="0.25">
      <c r="A57" s="8" t="s">
        <v>399</v>
      </c>
      <c r="B57" s="14">
        <f>COUNTIF(MasterLookup12192017!E:E,A57)</f>
        <v>0</v>
      </c>
      <c r="C57" t="str">
        <f>IF(VLOOKUP(A57,[2]cc12_L!$A:$R,18,FALSE)&gt;0,"y","n")</f>
        <v>n</v>
      </c>
    </row>
    <row r="58" spans="1:3" x14ac:dyDescent="0.25">
      <c r="A58" s="8" t="s">
        <v>306</v>
      </c>
      <c r="B58" s="14">
        <f>COUNTIF(MasterLookup12192017!E:E,A58)</f>
        <v>2</v>
      </c>
      <c r="C58" t="str">
        <f>IF(VLOOKUP(A58,[2]cc12_L!$A:$R,18,FALSE)&gt;0,"y","n")</f>
        <v>y</v>
      </c>
    </row>
    <row r="59" spans="1:3" x14ac:dyDescent="0.25">
      <c r="A59" s="8" t="s">
        <v>307</v>
      </c>
      <c r="B59" s="14">
        <f>COUNTIF(MasterLookup12192017!E:E,A59)</f>
        <v>2</v>
      </c>
      <c r="C59" t="str">
        <f>IF(VLOOKUP(A59,[2]cc12_L!$A:$R,18,FALSE)&gt;0,"y","n")</f>
        <v>y</v>
      </c>
    </row>
    <row r="60" spans="1:3" x14ac:dyDescent="0.25">
      <c r="A60" s="8" t="s">
        <v>308</v>
      </c>
      <c r="B60" s="14">
        <f>COUNTIF(MasterLookup12192017!E:E,A60)</f>
        <v>2</v>
      </c>
      <c r="C60" t="str">
        <f>IF(VLOOKUP(A60,[2]cc12_L!$A:$R,18,FALSE)&gt;0,"y","n")</f>
        <v>y</v>
      </c>
    </row>
    <row r="61" spans="1:3" x14ac:dyDescent="0.25">
      <c r="A61" s="8" t="s">
        <v>309</v>
      </c>
      <c r="B61" s="14">
        <f>COUNTIF(MasterLookup12192017!E:E,A61)</f>
        <v>2</v>
      </c>
      <c r="C61" t="str">
        <f>IF(VLOOKUP(A61,[2]cc12_L!$A:$R,18,FALSE)&gt;0,"y","n")</f>
        <v>y</v>
      </c>
    </row>
    <row r="62" spans="1:3" x14ac:dyDescent="0.25">
      <c r="A62" s="8" t="s">
        <v>400</v>
      </c>
      <c r="B62" s="14">
        <f>COUNTIF(MasterLookup12192017!E:E,A62)</f>
        <v>0</v>
      </c>
      <c r="C62" t="str">
        <f>IF(VLOOKUP(A62,[2]cc12_L!$A:$R,18,FALSE)&gt;0,"y","n")</f>
        <v>n</v>
      </c>
    </row>
    <row r="63" spans="1:3" x14ac:dyDescent="0.25">
      <c r="A63" s="8" t="s">
        <v>310</v>
      </c>
      <c r="B63" s="14">
        <f>COUNTIF(MasterLookup12192017!E:E,A63)</f>
        <v>2</v>
      </c>
      <c r="C63" t="str">
        <f>IF(VLOOKUP(A63,[2]cc12_L!$A:$R,18,FALSE)&gt;0,"y","n")</f>
        <v>y</v>
      </c>
    </row>
    <row r="64" spans="1:3" x14ac:dyDescent="0.25">
      <c r="A64" s="8" t="s">
        <v>311</v>
      </c>
      <c r="B64" s="14">
        <f>COUNTIF(MasterLookup12192017!E:E,A64)</f>
        <v>1</v>
      </c>
      <c r="C64" t="str">
        <f>IF(VLOOKUP(A64,[2]cc12_L!$A:$R,18,FALSE)&gt;0,"y","n")</f>
        <v>y</v>
      </c>
    </row>
    <row r="65" spans="1:3" x14ac:dyDescent="0.25">
      <c r="A65" s="8" t="s">
        <v>445</v>
      </c>
      <c r="B65" s="14">
        <f>COUNTIF(MasterLookup12192017!E:E,A65)</f>
        <v>1</v>
      </c>
      <c r="C65" t="str">
        <f>IF(VLOOKUP(A65,[2]cc12_L!$A:$R,18,FALSE)&gt;0,"y","n")</f>
        <v>y</v>
      </c>
    </row>
    <row r="66" spans="1:3" x14ac:dyDescent="0.25">
      <c r="A66" s="8" t="s">
        <v>446</v>
      </c>
      <c r="B66" s="14">
        <f>COUNTIF(MasterLookup12192017!E:E,A66)</f>
        <v>1</v>
      </c>
      <c r="C66" t="str">
        <f>IF(VLOOKUP(A66,[2]cc12_L!$A:$R,18,FALSE)&gt;0,"y","n")</f>
        <v>y</v>
      </c>
    </row>
    <row r="67" spans="1:3" x14ac:dyDescent="0.25">
      <c r="A67" s="8" t="s">
        <v>312</v>
      </c>
      <c r="B67" s="14">
        <f>COUNTIF(MasterLookup12192017!E:E,A67)</f>
        <v>2</v>
      </c>
      <c r="C67" t="str">
        <f>IF(VLOOKUP(A67,[2]cc12_L!$A:$R,18,FALSE)&gt;0,"y","n")</f>
        <v>y</v>
      </c>
    </row>
    <row r="68" spans="1:3" x14ac:dyDescent="0.25">
      <c r="A68" s="8" t="s">
        <v>313</v>
      </c>
      <c r="B68" s="14">
        <f>COUNTIF(MasterLookup12192017!E:E,A68)</f>
        <v>2</v>
      </c>
      <c r="C68" t="str">
        <f>IF(VLOOKUP(A68,[2]cc12_L!$A:$R,18,FALSE)&gt;0,"y","n")</f>
        <v>y</v>
      </c>
    </row>
    <row r="69" spans="1:3" x14ac:dyDescent="0.25">
      <c r="A69" s="8" t="s">
        <v>401</v>
      </c>
      <c r="B69" s="14">
        <f>COUNTIF(MasterLookup12192017!E:E,A69)</f>
        <v>0</v>
      </c>
      <c r="C69" t="str">
        <f>IF(VLOOKUP(A69,[2]cc12_L!$A:$R,18,FALSE)&gt;0,"y","n")</f>
        <v>n</v>
      </c>
    </row>
    <row r="70" spans="1:3" x14ac:dyDescent="0.25">
      <c r="A70" s="8" t="s">
        <v>447</v>
      </c>
      <c r="B70" s="14">
        <f>COUNTIF(MasterLookup12192017!E:E,A70)</f>
        <v>1</v>
      </c>
      <c r="C70" t="str">
        <f>IF(VLOOKUP(A70,[2]cc12_L!$A:$R,18,FALSE)&gt;0,"y","n")</f>
        <v>y</v>
      </c>
    </row>
    <row r="71" spans="1:3" x14ac:dyDescent="0.25">
      <c r="A71" s="8" t="s">
        <v>448</v>
      </c>
      <c r="B71" s="14">
        <f>COUNTIF(MasterLookup12192017!E:E,A71)</f>
        <v>1</v>
      </c>
      <c r="C71" t="str">
        <f>IF(VLOOKUP(A71,[2]cc12_L!$A:$R,18,FALSE)&gt;0,"y","n")</f>
        <v>y</v>
      </c>
    </row>
    <row r="72" spans="1:3" x14ac:dyDescent="0.25">
      <c r="A72" s="8" t="s">
        <v>449</v>
      </c>
      <c r="B72" s="14">
        <f>COUNTIF(MasterLookup12192017!E:E,A72)</f>
        <v>1</v>
      </c>
      <c r="C72" t="str">
        <f>IF(VLOOKUP(A72,[2]cc12_L!$A:$R,18,FALSE)&gt;0,"y","n")</f>
        <v>y</v>
      </c>
    </row>
    <row r="73" spans="1:3" x14ac:dyDescent="0.25">
      <c r="A73" s="8" t="s">
        <v>450</v>
      </c>
      <c r="B73" s="14">
        <f>COUNTIF(MasterLookup12192017!E:E,A73)</f>
        <v>1</v>
      </c>
      <c r="C73" t="str">
        <f>IF(VLOOKUP(A73,[2]cc12_L!$A:$R,18,FALSE)&gt;0,"y","n")</f>
        <v>y</v>
      </c>
    </row>
    <row r="74" spans="1:3" x14ac:dyDescent="0.25">
      <c r="A74" s="8" t="s">
        <v>314</v>
      </c>
      <c r="B74" s="14">
        <f>COUNTIF(MasterLookup12192017!E:E,A74)</f>
        <v>2</v>
      </c>
      <c r="C74" t="str">
        <f>IF(VLOOKUP(A74,[2]cc12_L!$A:$R,18,FALSE)&gt;0,"y","n")</f>
        <v>y</v>
      </c>
    </row>
    <row r="75" spans="1:3" x14ac:dyDescent="0.25">
      <c r="A75" s="8" t="s">
        <v>451</v>
      </c>
      <c r="B75" s="14">
        <f>COUNTIF(MasterLookup12192017!E:E,A75)</f>
        <v>1</v>
      </c>
      <c r="C75" t="str">
        <f>IF(VLOOKUP(A75,[2]cc12_L!$A:$R,18,FALSE)&gt;0,"y","n")</f>
        <v>y</v>
      </c>
    </row>
    <row r="76" spans="1:3" x14ac:dyDescent="0.25">
      <c r="A76" s="8" t="s">
        <v>452</v>
      </c>
      <c r="B76" s="14">
        <f>COUNTIF(MasterLookup12192017!E:E,A76)</f>
        <v>1</v>
      </c>
      <c r="C76" t="str">
        <f>IF(VLOOKUP(A76,[2]cc12_L!$A:$R,18,FALSE)&gt;0,"y","n")</f>
        <v>y</v>
      </c>
    </row>
    <row r="77" spans="1:3" x14ac:dyDescent="0.25">
      <c r="A77" s="8" t="s">
        <v>453</v>
      </c>
      <c r="B77" s="14">
        <f>COUNTIF(MasterLookup12192017!E:E,A77)</f>
        <v>0</v>
      </c>
      <c r="C77" t="str">
        <f>IF(VLOOKUP(A77,[2]cc12_L!$A:$R,18,FALSE)&gt;0,"y","n")</f>
        <v>n</v>
      </c>
    </row>
    <row r="78" spans="1:3" x14ac:dyDescent="0.25">
      <c r="A78" s="8" t="s">
        <v>454</v>
      </c>
      <c r="B78" s="14">
        <f>COUNTIF(MasterLookup12192017!E:E,A78)</f>
        <v>0</v>
      </c>
      <c r="C78" t="str">
        <f>IF(VLOOKUP(A78,[2]cc12_L!$A:$R,18,FALSE)&gt;0,"y","n")</f>
        <v>n</v>
      </c>
    </row>
    <row r="79" spans="1:3" x14ac:dyDescent="0.25">
      <c r="A79" s="8" t="s">
        <v>315</v>
      </c>
      <c r="B79" s="14">
        <f>COUNTIF(MasterLookup12192017!E:E,A79)</f>
        <v>2</v>
      </c>
      <c r="C79" t="str">
        <f>IF(VLOOKUP(A79,[2]cc12_L!$A:$R,18,FALSE)&gt;0,"y","n")</f>
        <v>y</v>
      </c>
    </row>
    <row r="80" spans="1:3" x14ac:dyDescent="0.25">
      <c r="A80" s="8" t="s">
        <v>402</v>
      </c>
      <c r="B80" s="14">
        <f>COUNTIF(MasterLookup12192017!E:E,A80)</f>
        <v>0</v>
      </c>
      <c r="C80" t="str">
        <f>IF(VLOOKUP(A80,[2]cc12_L!$A:$R,18,FALSE)&gt;0,"y","n")</f>
        <v>n</v>
      </c>
    </row>
    <row r="81" spans="1:3" x14ac:dyDescent="0.25">
      <c r="A81" s="8" t="s">
        <v>316</v>
      </c>
      <c r="B81" s="14">
        <f>COUNTIF(MasterLookup12192017!E:E,A81)</f>
        <v>2</v>
      </c>
      <c r="C81" t="str">
        <f>IF(VLOOKUP(A81,[2]cc12_L!$A:$R,18,FALSE)&gt;0,"y","n")</f>
        <v>y</v>
      </c>
    </row>
    <row r="82" spans="1:3" x14ac:dyDescent="0.25">
      <c r="A82" s="8" t="s">
        <v>455</v>
      </c>
      <c r="B82" s="14">
        <f>COUNTIF(MasterLookup12192017!E:E,A82)</f>
        <v>0</v>
      </c>
      <c r="C82" t="str">
        <f>IF(VLOOKUP(A82,[2]cc12_L!$A:$R,18,FALSE)&gt;0,"y","n")</f>
        <v>n</v>
      </c>
    </row>
    <row r="83" spans="1:3" x14ac:dyDescent="0.25">
      <c r="A83" s="8" t="s">
        <v>456</v>
      </c>
      <c r="B83" s="14">
        <f>COUNTIF(MasterLookup12192017!E:E,A83)</f>
        <v>0</v>
      </c>
      <c r="C83" t="str">
        <f>IF(VLOOKUP(A83,[2]cc12_L!$A:$R,18,FALSE)&gt;0,"y","n")</f>
        <v>n</v>
      </c>
    </row>
    <row r="84" spans="1:3" x14ac:dyDescent="0.25">
      <c r="A84" s="8" t="s">
        <v>457</v>
      </c>
      <c r="B84" s="14">
        <f>COUNTIF(MasterLookup12192017!E:E,A84)</f>
        <v>0</v>
      </c>
      <c r="C84" t="str">
        <f>IF(VLOOKUP(A84,[2]cc12_L!$A:$R,18,FALSE)&gt;0,"y","n")</f>
        <v>n</v>
      </c>
    </row>
    <row r="85" spans="1:3" x14ac:dyDescent="0.25">
      <c r="A85" s="8" t="s">
        <v>458</v>
      </c>
      <c r="B85" s="14">
        <f>COUNTIF(MasterLookup12192017!E:E,A85)</f>
        <v>0</v>
      </c>
      <c r="C85" t="str">
        <f>IF(VLOOKUP(A85,[2]cc12_L!$A:$R,18,FALSE)&gt;0,"y","n")</f>
        <v>n</v>
      </c>
    </row>
    <row r="86" spans="1:3" x14ac:dyDescent="0.25">
      <c r="A86" s="8" t="s">
        <v>459</v>
      </c>
      <c r="B86" s="14">
        <f>COUNTIF(MasterLookup12192017!E:E,A86)</f>
        <v>0</v>
      </c>
      <c r="C86" t="str">
        <f>IF(VLOOKUP(A86,[2]cc12_L!$A:$R,18,FALSE)&gt;0,"y","n")</f>
        <v>n</v>
      </c>
    </row>
    <row r="87" spans="1:3" x14ac:dyDescent="0.25">
      <c r="A87" s="8" t="s">
        <v>460</v>
      </c>
      <c r="B87" s="14">
        <f>COUNTIF(MasterLookup12192017!E:E,A87)</f>
        <v>0</v>
      </c>
      <c r="C87" t="str">
        <f>IF(VLOOKUP(A87,[2]cc12_L!$A:$R,18,FALSE)&gt;0,"y","n")</f>
        <v>n</v>
      </c>
    </row>
    <row r="88" spans="1:3" x14ac:dyDescent="0.25">
      <c r="A88" s="8" t="s">
        <v>461</v>
      </c>
      <c r="B88" s="14">
        <f>COUNTIF(MasterLookup12192017!E:E,A88)</f>
        <v>1</v>
      </c>
      <c r="C88" t="str">
        <f>IF(VLOOKUP(A88,[2]cc12_L!$A:$R,18,FALSE)&gt;0,"y","n")</f>
        <v>y</v>
      </c>
    </row>
    <row r="89" spans="1:3" x14ac:dyDescent="0.25">
      <c r="A89" s="8" t="s">
        <v>462</v>
      </c>
      <c r="B89" s="14">
        <f>COUNTIF(MasterLookup12192017!E:E,A89)</f>
        <v>1</v>
      </c>
      <c r="C89" t="str">
        <f>IF(VLOOKUP(A89,[2]cc12_L!$A:$R,18,FALSE)&gt;0,"y","n")</f>
        <v>y</v>
      </c>
    </row>
    <row r="90" spans="1:3" x14ac:dyDescent="0.25">
      <c r="A90" s="8" t="s">
        <v>463</v>
      </c>
      <c r="B90" s="14">
        <f>COUNTIF(MasterLookup12192017!E:E,A90)</f>
        <v>0</v>
      </c>
      <c r="C90" t="str">
        <f>IF(VLOOKUP(A90,[2]cc12_L!$A:$R,18,FALSE)&gt;0,"y","n")</f>
        <v>n</v>
      </c>
    </row>
    <row r="91" spans="1:3" x14ac:dyDescent="0.25">
      <c r="A91" s="8" t="s">
        <v>464</v>
      </c>
      <c r="B91" s="14">
        <f>COUNTIF(MasterLookup12192017!E:E,A91)</f>
        <v>0</v>
      </c>
      <c r="C91" t="str">
        <f>IF(VLOOKUP(A91,[2]cc12_L!$A:$R,18,FALSE)&gt;0,"y","n")</f>
        <v>n</v>
      </c>
    </row>
    <row r="92" spans="1:3" x14ac:dyDescent="0.25">
      <c r="A92" s="8" t="s">
        <v>465</v>
      </c>
      <c r="B92" s="14">
        <f>COUNTIF(MasterLookup12192017!E:E,A92)</f>
        <v>0</v>
      </c>
      <c r="C92" t="str">
        <f>IF(VLOOKUP(A92,[2]cc12_L!$A:$R,18,FALSE)&gt;0,"y","n")</f>
        <v>n</v>
      </c>
    </row>
    <row r="93" spans="1:3" x14ac:dyDescent="0.25">
      <c r="A93" s="8" t="s">
        <v>466</v>
      </c>
      <c r="B93" s="14">
        <f>COUNTIF(MasterLookup12192017!E:E,A93)</f>
        <v>0</v>
      </c>
      <c r="C93" t="str">
        <f>IF(VLOOKUP(A93,[2]cc12_L!$A:$R,18,FALSE)&gt;0,"y","n")</f>
        <v>n</v>
      </c>
    </row>
    <row r="94" spans="1:3" x14ac:dyDescent="0.25">
      <c r="A94" s="8" t="s">
        <v>467</v>
      </c>
      <c r="B94" s="14">
        <f>COUNTIF(MasterLookup12192017!E:E,A94)</f>
        <v>0</v>
      </c>
      <c r="C94" t="str">
        <f>IF(VLOOKUP(A94,[2]cc12_L!$A:$R,18,FALSE)&gt;0,"y","n")</f>
        <v>n</v>
      </c>
    </row>
    <row r="95" spans="1:3" x14ac:dyDescent="0.25">
      <c r="A95" s="8" t="s">
        <v>468</v>
      </c>
      <c r="B95" s="14">
        <f>COUNTIF(MasterLookup12192017!E:E,A95)</f>
        <v>0</v>
      </c>
      <c r="C95" t="str">
        <f>IF(VLOOKUP(A95,[2]cc12_L!$A:$R,18,FALSE)&gt;0,"y","n")</f>
        <v>n</v>
      </c>
    </row>
    <row r="96" spans="1:3" x14ac:dyDescent="0.25">
      <c r="A96" s="8" t="s">
        <v>413</v>
      </c>
      <c r="B96" s="14">
        <f>COUNTIF(MasterLookup12192017!E:E,A96)</f>
        <v>0</v>
      </c>
      <c r="C96" t="str">
        <f>IF(VLOOKUP(A96,[2]cc12_L!$A:$R,18,FALSE)&gt;0,"y","n")</f>
        <v>n</v>
      </c>
    </row>
    <row r="97" spans="1:4" x14ac:dyDescent="0.25">
      <c r="A97" s="8" t="s">
        <v>403</v>
      </c>
      <c r="B97" s="14">
        <f>COUNTIF(MasterLookup12192017!E:E,A97)</f>
        <v>0</v>
      </c>
      <c r="C97" t="str">
        <f>IF(VLOOKUP(A97,[2]cc12_L!$A:$R,18,FALSE)&gt;0,"y","n")</f>
        <v>n</v>
      </c>
    </row>
    <row r="98" spans="1:4" x14ac:dyDescent="0.25">
      <c r="A98" s="8" t="s">
        <v>404</v>
      </c>
      <c r="B98" s="14">
        <f>COUNTIF(MasterLookup12192017!E:E,A98)</f>
        <v>0</v>
      </c>
      <c r="C98" t="str">
        <f>IF(VLOOKUP(A98,[2]cc12_L!$A:$R,18,FALSE)&gt;0,"y","n")</f>
        <v>n</v>
      </c>
    </row>
    <row r="99" spans="1:4" x14ac:dyDescent="0.25">
      <c r="A99" s="8" t="s">
        <v>405</v>
      </c>
      <c r="B99" s="14">
        <f>COUNTIF(MasterLookup12192017!E:E,A99)</f>
        <v>0</v>
      </c>
      <c r="C99" t="str">
        <f>IF(VLOOKUP(A99,[2]cc12_L!$A:$R,18,FALSE)&gt;0,"y","n")</f>
        <v>n</v>
      </c>
    </row>
    <row r="100" spans="1:4" x14ac:dyDescent="0.25">
      <c r="A100" s="8" t="s">
        <v>469</v>
      </c>
      <c r="B100" s="14">
        <f>COUNTIF(MasterLookup12192017!E:E,A100)</f>
        <v>1</v>
      </c>
      <c r="C100" t="str">
        <f>IF(VLOOKUP(A100,[2]cc12_L!$A:$R,18,FALSE)&gt;0,"y","n")</f>
        <v>n</v>
      </c>
    </row>
    <row r="101" spans="1:4" x14ac:dyDescent="0.25">
      <c r="A101" s="8" t="s">
        <v>470</v>
      </c>
      <c r="B101" s="14">
        <f>COUNTIF(MasterLookup12192017!E:E,A101)</f>
        <v>1</v>
      </c>
      <c r="C101" t="str">
        <f>IF(VLOOKUP(A101,[2]cc12_L!$A:$R,18,FALSE)&gt;0,"y","n")</f>
        <v>n</v>
      </c>
    </row>
    <row r="102" spans="1:4" x14ac:dyDescent="0.25">
      <c r="A102" s="8" t="s">
        <v>380</v>
      </c>
      <c r="B102" s="14">
        <f>COUNTIF(MasterLookup12192017!E:E,A102)</f>
        <v>1</v>
      </c>
      <c r="C102" t="str">
        <f>IF(VLOOKUP(A102,[2]cc12_L!$A:$R,18,FALSE)&gt;0,"y","n")</f>
        <v>y</v>
      </c>
    </row>
    <row r="103" spans="1:4" x14ac:dyDescent="0.25">
      <c r="A103" s="8" t="s">
        <v>381</v>
      </c>
      <c r="B103" s="14">
        <f>COUNTIF(MasterLookup12192017!E:E,A103)</f>
        <v>1</v>
      </c>
      <c r="C103" t="str">
        <f>IF(VLOOKUP(A103,[2]cc12_L!$A:$R,18,FALSE)&gt;0,"y","n")</f>
        <v>y</v>
      </c>
    </row>
    <row r="104" spans="1:4" x14ac:dyDescent="0.25">
      <c r="A104" s="8" t="s">
        <v>406</v>
      </c>
      <c r="B104" s="14">
        <f>COUNTIF(MasterLookup12192017!E:E,A104)</f>
        <v>1</v>
      </c>
      <c r="C104" t="str">
        <f>IF(VLOOKUP(A104,[2]cc12_L!$A:$R,18,FALSE)&gt;0,"y","n")</f>
        <v>y</v>
      </c>
      <c r="D104" t="s">
        <v>1189</v>
      </c>
    </row>
    <row r="105" spans="1:4" x14ac:dyDescent="0.25">
      <c r="A105" s="8" t="s">
        <v>407</v>
      </c>
      <c r="B105" s="14">
        <f>COUNTIF(MasterLookup12192017!E:E,A105)</f>
        <v>1</v>
      </c>
      <c r="C105" t="str">
        <f>IF(VLOOKUP(A105,[2]cc12_L!$A:$R,18,FALSE)&gt;0,"y","n")</f>
        <v>y</v>
      </c>
      <c r="D105" t="s">
        <v>1189</v>
      </c>
    </row>
    <row r="106" spans="1:4" x14ac:dyDescent="0.25">
      <c r="A106" s="8" t="s">
        <v>408</v>
      </c>
      <c r="B106" s="14">
        <f>COUNTIF(MasterLookup12192017!E:E,A106)</f>
        <v>1</v>
      </c>
      <c r="C106" t="str">
        <f>IF(VLOOKUP(A106,[2]cc12_L!$A:$R,18,FALSE)&gt;0,"y","n")</f>
        <v>y</v>
      </c>
      <c r="D106" t="s">
        <v>1189</v>
      </c>
    </row>
    <row r="107" spans="1:4" x14ac:dyDescent="0.25">
      <c r="A107" s="8" t="s">
        <v>471</v>
      </c>
      <c r="B107" s="14">
        <f>COUNTIF(MasterLookup12192017!E:E,A107)</f>
        <v>2</v>
      </c>
      <c r="C107" t="str">
        <f>IF(VLOOKUP(A107,[2]cc12_L!$A:$R,18,FALSE)&gt;0,"y","n")</f>
        <v>y</v>
      </c>
    </row>
    <row r="108" spans="1:4" x14ac:dyDescent="0.25">
      <c r="A108" s="8" t="s">
        <v>472</v>
      </c>
      <c r="B108" s="14">
        <f>COUNTIF(MasterLookup12192017!E:E,A108)</f>
        <v>2</v>
      </c>
      <c r="C108" t="str">
        <f>IF(VLOOKUP(A108,[2]cc12_L!$A:$R,18,FALSE)&gt;0,"y","n")</f>
        <v>y</v>
      </c>
    </row>
    <row r="109" spans="1:4" x14ac:dyDescent="0.25">
      <c r="A109" s="8" t="s">
        <v>473</v>
      </c>
      <c r="B109" s="14">
        <f>COUNTIF(MasterLookup12192017!E:E,A109)</f>
        <v>1</v>
      </c>
      <c r="C109" t="str">
        <f>IF(VLOOKUP(A109,[2]cc12_L!$A:$R,18,FALSE)&gt;0,"y","n")</f>
        <v>y</v>
      </c>
    </row>
    <row r="110" spans="1:4" x14ac:dyDescent="0.25">
      <c r="A110" s="8" t="s">
        <v>474</v>
      </c>
      <c r="B110" s="14">
        <f>COUNTIF(MasterLookup12192017!E:E,A110)</f>
        <v>1</v>
      </c>
      <c r="C110" t="str">
        <f>IF(VLOOKUP(A110,[2]cc12_L!$A:$R,18,FALSE)&gt;0,"y","n")</f>
        <v>y</v>
      </c>
    </row>
    <row r="111" spans="1:4" x14ac:dyDescent="0.25">
      <c r="A111" s="8" t="s">
        <v>475</v>
      </c>
      <c r="B111" s="14">
        <f>COUNTIF(MasterLookup12192017!E:E,A111)</f>
        <v>1</v>
      </c>
      <c r="C111" t="str">
        <f>IF(VLOOKUP(A111,[2]cc12_L!$A:$R,18,FALSE)&gt;0,"y","n")</f>
        <v>y</v>
      </c>
    </row>
    <row r="112" spans="1:4" x14ac:dyDescent="0.25">
      <c r="A112" s="8" t="s">
        <v>476</v>
      </c>
      <c r="B112" s="14">
        <f>COUNTIF(MasterLookup12192017!E:E,A112)</f>
        <v>1</v>
      </c>
      <c r="C112" t="str">
        <f>IF(VLOOKUP(A112,[2]cc12_L!$A:$R,18,FALSE)&gt;0,"y","n")</f>
        <v>y</v>
      </c>
    </row>
    <row r="113" spans="1:4" x14ac:dyDescent="0.25">
      <c r="A113" s="8" t="s">
        <v>477</v>
      </c>
      <c r="B113" s="14">
        <f>COUNTIF(MasterLookup12192017!E:E,A113)</f>
        <v>1</v>
      </c>
      <c r="C113" t="str">
        <f>IF(VLOOKUP(A113,[2]cc12_L!$A:$R,18,FALSE)&gt;0,"y","n")</f>
        <v>y</v>
      </c>
    </row>
    <row r="114" spans="1:4" x14ac:dyDescent="0.25">
      <c r="A114" s="8" t="s">
        <v>478</v>
      </c>
      <c r="B114" s="14">
        <f>COUNTIF(MasterLookup12192017!E:E,A114)</f>
        <v>1</v>
      </c>
      <c r="C114" t="str">
        <f>IF(VLOOKUP(A114,[2]cc12_L!$A:$R,18,FALSE)&gt;0,"y","n")</f>
        <v>y</v>
      </c>
    </row>
    <row r="115" spans="1:4" x14ac:dyDescent="0.25">
      <c r="A115" s="8" t="s">
        <v>479</v>
      </c>
      <c r="B115" s="14">
        <f>COUNTIF(MasterLookup12192017!E:E,A115)</f>
        <v>1</v>
      </c>
      <c r="C115" t="str">
        <f>IF(VLOOKUP(A115,[2]cc12_L!$A:$R,18,FALSE)&gt;0,"y","n")</f>
        <v>y</v>
      </c>
    </row>
    <row r="116" spans="1:4" x14ac:dyDescent="0.25">
      <c r="A116" s="8" t="s">
        <v>480</v>
      </c>
      <c r="B116" s="14">
        <f>COUNTIF(MasterLookup12192017!E:E,A116)</f>
        <v>1</v>
      </c>
      <c r="C116" t="str">
        <f>IF(VLOOKUP(A116,[2]cc12_L!$A:$R,18,FALSE)&gt;0,"y","n")</f>
        <v>y</v>
      </c>
    </row>
    <row r="117" spans="1:4" x14ac:dyDescent="0.25">
      <c r="A117" s="8" t="s">
        <v>481</v>
      </c>
      <c r="B117" s="14">
        <f>COUNTIF(MasterLookup12192017!E:E,A117)</f>
        <v>1</v>
      </c>
      <c r="C117" t="str">
        <f>IF(VLOOKUP(A117,[2]cc12_L!$A:$R,18,FALSE)&gt;0,"y","n")</f>
        <v>y</v>
      </c>
    </row>
    <row r="118" spans="1:4" x14ac:dyDescent="0.25">
      <c r="A118" s="8" t="s">
        <v>482</v>
      </c>
      <c r="B118" s="14">
        <f>COUNTIF(MasterLookup12192017!E:E,A118)</f>
        <v>1</v>
      </c>
      <c r="C118" t="str">
        <f>IF(VLOOKUP(A118,[2]cc12_L!$A:$R,18,FALSE)&gt;0,"y","n")</f>
        <v>y</v>
      </c>
    </row>
    <row r="119" spans="1:4" x14ac:dyDescent="0.25">
      <c r="A119" s="8" t="s">
        <v>483</v>
      </c>
      <c r="B119" s="14">
        <f>COUNTIF(MasterLookup12192017!E:E,A119)</f>
        <v>1</v>
      </c>
      <c r="C119" t="str">
        <f>IF(VLOOKUP(A119,[2]cc12_L!$A:$R,18,FALSE)&gt;0,"y","n")</f>
        <v>y</v>
      </c>
    </row>
    <row r="120" spans="1:4" x14ac:dyDescent="0.25">
      <c r="A120" s="8" t="s">
        <v>484</v>
      </c>
      <c r="B120" s="14">
        <f>COUNTIF(MasterLookup12192017!E:E,A120)</f>
        <v>1</v>
      </c>
      <c r="C120" t="str">
        <f>IF(VLOOKUP(A120,[2]cc12_L!$A:$R,18,FALSE)&gt;0,"y","n")</f>
        <v>y</v>
      </c>
    </row>
    <row r="121" spans="1:4" x14ac:dyDescent="0.25">
      <c r="A121" s="8" t="s">
        <v>485</v>
      </c>
      <c r="B121" s="14">
        <f>COUNTIF(MasterLookup12192017!E:E,A121)</f>
        <v>1</v>
      </c>
      <c r="C121" t="str">
        <f>IF(VLOOKUP(A121,[2]cc12_L!$A:$R,18,FALSE)&gt;0,"y","n")</f>
        <v>y</v>
      </c>
    </row>
    <row r="122" spans="1:4" x14ac:dyDescent="0.25">
      <c r="A122" s="8" t="s">
        <v>486</v>
      </c>
      <c r="B122" s="14">
        <f>COUNTIF(MasterLookup12192017!E:E,A122)</f>
        <v>1</v>
      </c>
      <c r="C122" t="str">
        <f>IF(VLOOKUP(A122,[2]cc12_L!$A:$R,18,FALSE)&gt;0,"y","n")</f>
        <v>y</v>
      </c>
    </row>
    <row r="123" spans="1:4" x14ac:dyDescent="0.25">
      <c r="A123" s="8" t="s">
        <v>487</v>
      </c>
      <c r="B123" s="14">
        <f>COUNTIF(MasterLookup12192017!E:E,A123)</f>
        <v>1</v>
      </c>
      <c r="C123" t="str">
        <f>IF(VLOOKUP(A123,[2]cc12_L!$A:$R,18,FALSE)&gt;0,"y","n")</f>
        <v>y</v>
      </c>
    </row>
    <row r="124" spans="1:4" x14ac:dyDescent="0.25">
      <c r="A124" s="8" t="s">
        <v>488</v>
      </c>
      <c r="B124" s="14">
        <f>COUNTIF(MasterLookup12192017!E:E,A124)</f>
        <v>1</v>
      </c>
      <c r="C124" t="str">
        <f>IF(VLOOKUP(A124,[2]cc12_L!$A:$R,18,FALSE)&gt;0,"y","n")</f>
        <v>y</v>
      </c>
    </row>
    <row r="125" spans="1:4" x14ac:dyDescent="0.25">
      <c r="A125" s="8" t="s">
        <v>372</v>
      </c>
      <c r="B125" s="14">
        <f>COUNTIF(MasterLookup12192017!E:E,A125)</f>
        <v>1</v>
      </c>
      <c r="C125" t="str">
        <f>IF(VLOOKUP(A125,[2]cc12_L!$A:$R,18,FALSE)&gt;0,"y","n")</f>
        <v>y</v>
      </c>
    </row>
    <row r="126" spans="1:4" x14ac:dyDescent="0.25">
      <c r="A126" s="8" t="s">
        <v>373</v>
      </c>
      <c r="B126" s="14">
        <f>COUNTIF(MasterLookup12192017!E:E,A126)</f>
        <v>1</v>
      </c>
      <c r="C126" t="str">
        <f>IF(VLOOKUP(A126,[2]cc12_L!$A:$R,18,FALSE)&gt;0,"y","n")</f>
        <v>y</v>
      </c>
    </row>
    <row r="127" spans="1:4" x14ac:dyDescent="0.25">
      <c r="A127" s="8" t="s">
        <v>374</v>
      </c>
      <c r="B127" s="14">
        <f>COUNTIF(MasterLookup12192017!E:E,A127)</f>
        <v>1</v>
      </c>
      <c r="C127" t="str">
        <f>IF(VLOOKUP(A127,[2]cc12_L!$A:$R,18,FALSE)&gt;0,"y","n")</f>
        <v>y</v>
      </c>
    </row>
    <row r="128" spans="1:4" x14ac:dyDescent="0.25">
      <c r="A128" s="8" t="s">
        <v>375</v>
      </c>
      <c r="B128" s="14">
        <f>COUNTIF(MasterLookup12192017!E:E,A128)</f>
        <v>1</v>
      </c>
      <c r="C128" t="str">
        <f>IF(VLOOKUP(A128,[2]cc12_L!$A:$R,18,FALSE)&gt;0,"y","n")</f>
        <v>y</v>
      </c>
      <c r="D128" t="s">
        <v>1190</v>
      </c>
    </row>
    <row r="129" spans="1:4" x14ac:dyDescent="0.25">
      <c r="A129" s="8" t="s">
        <v>371</v>
      </c>
      <c r="B129" s="14">
        <f>COUNTIF(MasterLookup12192017!E:E,A129)</f>
        <v>1</v>
      </c>
      <c r="C129" t="str">
        <f>IF(VLOOKUP(A129,[2]cc12_L!$A:$R,18,FALSE)&gt;0,"y","n")</f>
        <v>y</v>
      </c>
    </row>
    <row r="130" spans="1:4" x14ac:dyDescent="0.25">
      <c r="A130" s="8" t="s">
        <v>376</v>
      </c>
      <c r="B130" s="14">
        <f>COUNTIF(MasterLookup12192017!E:E,A130)</f>
        <v>1</v>
      </c>
      <c r="C130" t="str">
        <f>IF(VLOOKUP(A130,[2]cc12_L!$A:$R,18,FALSE)&gt;0,"y","n")</f>
        <v>y</v>
      </c>
    </row>
    <row r="131" spans="1:4" x14ac:dyDescent="0.25">
      <c r="A131" s="8" t="s">
        <v>377</v>
      </c>
      <c r="B131" s="14">
        <f>COUNTIF(MasterLookup12192017!E:E,A131)</f>
        <v>1</v>
      </c>
      <c r="C131" t="str">
        <f>IF(VLOOKUP(A131,[2]cc12_L!$A:$R,18,FALSE)&gt;0,"y","n")</f>
        <v>y</v>
      </c>
    </row>
    <row r="132" spans="1:4" x14ac:dyDescent="0.25">
      <c r="A132" s="8" t="s">
        <v>378</v>
      </c>
      <c r="B132" s="14">
        <f>COUNTIF(MasterLookup12192017!E:E,A132)</f>
        <v>1</v>
      </c>
      <c r="C132" t="str">
        <f>IF(VLOOKUP(A132,[2]cc12_L!$A:$R,18,FALSE)&gt;0,"y","n")</f>
        <v>y</v>
      </c>
    </row>
    <row r="133" spans="1:4" x14ac:dyDescent="0.25">
      <c r="A133" s="8" t="s">
        <v>379</v>
      </c>
      <c r="B133" s="14">
        <f>COUNTIF(MasterLookup12192017!E:E,A133)</f>
        <v>1</v>
      </c>
      <c r="C133" t="str">
        <f>IF(VLOOKUP(A133,[2]cc12_L!$A:$R,18,FALSE)&gt;0,"y","n")</f>
        <v>y</v>
      </c>
    </row>
    <row r="134" spans="1:4" x14ac:dyDescent="0.25">
      <c r="A134" s="8" t="s">
        <v>409</v>
      </c>
      <c r="B134" s="14">
        <f>COUNTIF(MasterLookup12192017!E:E,A134)</f>
        <v>1</v>
      </c>
      <c r="C134" t="str">
        <f>IF(VLOOKUP(A134,[2]cc12_L!$A:$R,18,FALSE)&gt;0,"y","n")</f>
        <v>y</v>
      </c>
      <c r="D134" t="s">
        <v>1192</v>
      </c>
    </row>
    <row r="135" spans="1:4" x14ac:dyDescent="0.25">
      <c r="A135" s="8" t="s">
        <v>410</v>
      </c>
      <c r="B135" s="14">
        <f>COUNTIF(MasterLookup12192017!E:E,A135)</f>
        <v>1</v>
      </c>
      <c r="C135" t="str">
        <f>IF(VLOOKUP(A135,[2]cc12_L!$A:$R,18,FALSE)&gt;0,"y","n")</f>
        <v>y</v>
      </c>
      <c r="D135" t="s">
        <v>1192</v>
      </c>
    </row>
    <row r="136" spans="1:4" x14ac:dyDescent="0.25">
      <c r="A136" s="8" t="s">
        <v>489</v>
      </c>
      <c r="B136" s="14">
        <f>COUNTIF(MasterLookup12192017!E:E,A136)</f>
        <v>1</v>
      </c>
      <c r="C136" t="str">
        <f>IF(VLOOKUP(A136,[2]cc12_L!$A:$R,18,FALSE)&gt;0,"y","n")</f>
        <v>y</v>
      </c>
    </row>
    <row r="137" spans="1:4" x14ac:dyDescent="0.25">
      <c r="A137" s="8" t="s">
        <v>490</v>
      </c>
      <c r="B137" s="14">
        <f>COUNTIF(MasterLookup12192017!E:E,A137)</f>
        <v>1</v>
      </c>
      <c r="C137" t="str">
        <f>IF(VLOOKUP(A137,[2]cc12_L!$A:$R,18,FALSE)&gt;0,"y","n")</f>
        <v>y</v>
      </c>
    </row>
    <row r="138" spans="1:4" x14ac:dyDescent="0.25">
      <c r="A138" s="8" t="s">
        <v>491</v>
      </c>
      <c r="B138" s="14">
        <f>COUNTIF(MasterLookup12192017!E:E,A138)</f>
        <v>1</v>
      </c>
      <c r="C138" t="str">
        <f>IF(VLOOKUP(A138,[2]cc12_L!$A:$R,18,FALSE)&gt;0,"y","n")</f>
        <v>y</v>
      </c>
    </row>
    <row r="139" spans="1:4" x14ac:dyDescent="0.25">
      <c r="A139" s="8" t="s">
        <v>492</v>
      </c>
      <c r="B139" s="14">
        <f>COUNTIF(MasterLookup12192017!E:E,A139)</f>
        <v>1</v>
      </c>
      <c r="C139" t="str">
        <f>IF(VLOOKUP(A139,[2]cc12_L!$A:$R,18,FALSE)&gt;0,"y","n")</f>
        <v>y</v>
      </c>
    </row>
    <row r="140" spans="1:4" x14ac:dyDescent="0.25">
      <c r="A140" s="8" t="s">
        <v>493</v>
      </c>
      <c r="B140" s="14">
        <f>COUNTIF(MasterLookup12192017!E:E,A140)</f>
        <v>1</v>
      </c>
      <c r="C140" t="str">
        <f>IF(VLOOKUP(A140,[2]cc12_L!$A:$R,18,FALSE)&gt;0,"y","n")</f>
        <v>y</v>
      </c>
    </row>
    <row r="141" spans="1:4" x14ac:dyDescent="0.25">
      <c r="A141" s="8" t="s">
        <v>494</v>
      </c>
      <c r="B141" s="14">
        <f>COUNTIF(MasterLookup12192017!E:E,A141)</f>
        <v>1</v>
      </c>
      <c r="C141" t="str">
        <f>IF(VLOOKUP(A141,[2]cc12_L!$A:$R,18,FALSE)&gt;0,"y","n")</f>
        <v>y</v>
      </c>
    </row>
    <row r="142" spans="1:4" x14ac:dyDescent="0.25">
      <c r="A142" s="8" t="s">
        <v>495</v>
      </c>
      <c r="B142" s="14">
        <f>COUNTIF(MasterLookup12192017!E:E,A142)</f>
        <v>1</v>
      </c>
      <c r="C142" t="str">
        <f>IF(VLOOKUP(A142,[2]cc12_L!$A:$R,18,FALSE)&gt;0,"y","n")</f>
        <v>y</v>
      </c>
    </row>
    <row r="143" spans="1:4" x14ac:dyDescent="0.25">
      <c r="A143" s="8" t="s">
        <v>496</v>
      </c>
      <c r="B143" s="14">
        <f>COUNTIF(MasterLookup12192017!E:E,A143)</f>
        <v>1</v>
      </c>
      <c r="C143" t="str">
        <f>IF(VLOOKUP(A143,[2]cc12_L!$A:$R,18,FALSE)&gt;0,"y","n")</f>
        <v>y</v>
      </c>
    </row>
    <row r="144" spans="1:4" x14ac:dyDescent="0.25">
      <c r="A144" s="8" t="s">
        <v>497</v>
      </c>
      <c r="B144" s="14">
        <f>COUNTIF(MasterLookup12192017!E:E,A144)</f>
        <v>1</v>
      </c>
      <c r="C144" t="str">
        <f>IF(VLOOKUP(A144,[2]cc12_L!$A:$R,18,FALSE)&gt;0,"y","n")</f>
        <v>y</v>
      </c>
    </row>
    <row r="145" spans="1:3" x14ac:dyDescent="0.25">
      <c r="A145" s="8" t="s">
        <v>498</v>
      </c>
      <c r="B145" s="14">
        <f>COUNTIF(MasterLookup12192017!E:E,A145)</f>
        <v>1</v>
      </c>
      <c r="C145" t="str">
        <f>IF(VLOOKUP(A145,[2]cc12_L!$A:$R,18,FALSE)&gt;0,"y","n")</f>
        <v>y</v>
      </c>
    </row>
    <row r="146" spans="1:3" x14ac:dyDescent="0.25">
      <c r="A146" s="8" t="s">
        <v>499</v>
      </c>
      <c r="B146" s="14">
        <f>COUNTIF(MasterLookup12192017!E:E,A146)</f>
        <v>1</v>
      </c>
      <c r="C146" t="str">
        <f>IF(VLOOKUP(A146,[2]cc12_L!$A:$R,18,FALSE)&gt;0,"y","n")</f>
        <v>y</v>
      </c>
    </row>
    <row r="147" spans="1:3" x14ac:dyDescent="0.25">
      <c r="A147" s="8" t="s">
        <v>500</v>
      </c>
      <c r="B147" s="14">
        <f>COUNTIF(MasterLookup12192017!E:E,A147)</f>
        <v>1</v>
      </c>
      <c r="C147" t="str">
        <f>IF(VLOOKUP(A147,[2]cc12_L!$A:$R,18,FALSE)&gt;0,"y","n")</f>
        <v>y</v>
      </c>
    </row>
    <row r="148" spans="1:3" x14ac:dyDescent="0.25">
      <c r="A148" s="8" t="s">
        <v>501</v>
      </c>
      <c r="B148" s="14">
        <f>COUNTIF(MasterLookup12192017!E:E,A148)</f>
        <v>1</v>
      </c>
      <c r="C148" t="str">
        <f>IF(VLOOKUP(A148,[2]cc12_L!$A:$R,18,FALSE)&gt;0,"y","n")</f>
        <v>y</v>
      </c>
    </row>
    <row r="149" spans="1:3" x14ac:dyDescent="0.25">
      <c r="A149" s="8" t="s">
        <v>502</v>
      </c>
      <c r="B149" s="14">
        <f>COUNTIF(MasterLookup12192017!E:E,A149)</f>
        <v>1</v>
      </c>
      <c r="C149" t="str">
        <f>IF(VLOOKUP(A149,[2]cc12_L!$A:$R,18,FALSE)&gt;0,"y","n")</f>
        <v>y</v>
      </c>
    </row>
    <row r="150" spans="1:3" x14ac:dyDescent="0.25">
      <c r="A150" s="8" t="s">
        <v>503</v>
      </c>
      <c r="B150" s="14">
        <f>COUNTIF(MasterLookup12192017!E:E,A150)</f>
        <v>1</v>
      </c>
      <c r="C150" t="str">
        <f>IF(VLOOKUP(A150,[2]cc12_L!$A:$R,18,FALSE)&gt;0,"y","n")</f>
        <v>y</v>
      </c>
    </row>
    <row r="151" spans="1:3" x14ac:dyDescent="0.25">
      <c r="A151" s="8" t="s">
        <v>504</v>
      </c>
      <c r="B151" s="14">
        <f>COUNTIF(MasterLookup12192017!E:E,A151)</f>
        <v>1</v>
      </c>
      <c r="C151" t="str">
        <f>IF(VLOOKUP(A151,[2]cc12_L!$A:$R,18,FALSE)&gt;0,"y","n")</f>
        <v>y</v>
      </c>
    </row>
    <row r="152" spans="1:3" x14ac:dyDescent="0.25">
      <c r="A152" s="8" t="s">
        <v>411</v>
      </c>
      <c r="B152" s="14">
        <f>COUNTIF(MasterLookup12192017!E:E,A152)</f>
        <v>2</v>
      </c>
      <c r="C152" t="str">
        <f>IF(VLOOKUP(A152,[2]cc12_L!$A:$R,18,FALSE)&gt;0,"y","n")</f>
        <v>y</v>
      </c>
    </row>
    <row r="153" spans="1:3" x14ac:dyDescent="0.25">
      <c r="A153" s="8" t="s">
        <v>264</v>
      </c>
      <c r="B153" s="14">
        <f>COUNTIF(MasterLookup12192017!E:E,A153)</f>
        <v>2</v>
      </c>
      <c r="C153" t="str">
        <f>IF(VLOOKUP(A153,[2]cc12_L!$A:$R,18,FALSE)&gt;0,"y","n")</f>
        <v>y</v>
      </c>
    </row>
    <row r="154" spans="1:3" x14ac:dyDescent="0.25">
      <c r="A154" s="8" t="s">
        <v>265</v>
      </c>
      <c r="B154" s="14">
        <f>COUNTIF(MasterLookup12192017!E:E,A154)</f>
        <v>2</v>
      </c>
      <c r="C154" t="str">
        <f>IF(VLOOKUP(A154,[2]cc12_L!$A:$R,18,FALSE)&gt;0,"y","n")</f>
        <v>y</v>
      </c>
    </row>
    <row r="155" spans="1:3" x14ac:dyDescent="0.25">
      <c r="A155" s="8" t="s">
        <v>266</v>
      </c>
      <c r="B155" s="14">
        <f>COUNTIF(MasterLookup12192017!E:E,A155)</f>
        <v>2</v>
      </c>
      <c r="C155" t="str">
        <f>IF(VLOOKUP(A155,[2]cc12_L!$A:$R,18,FALSE)&gt;0,"y","n")</f>
        <v>y</v>
      </c>
    </row>
    <row r="156" spans="1:3" x14ac:dyDescent="0.25">
      <c r="A156" s="8" t="s">
        <v>267</v>
      </c>
      <c r="B156" s="14">
        <f>COUNTIF(MasterLookup12192017!E:E,A156)</f>
        <v>2</v>
      </c>
      <c r="C156" t="str">
        <f>IF(VLOOKUP(A156,[2]cc12_L!$A:$R,18,FALSE)&gt;0,"y","n")</f>
        <v>y</v>
      </c>
    </row>
    <row r="157" spans="1:3" x14ac:dyDescent="0.25">
      <c r="A157" s="8" t="s">
        <v>268</v>
      </c>
      <c r="B157" s="14">
        <f>COUNTIF(MasterLookup12192017!E:E,A157)</f>
        <v>2</v>
      </c>
      <c r="C157" t="str">
        <f>IF(VLOOKUP(A157,[2]cc12_L!$A:$R,18,FALSE)&gt;0,"y","n")</f>
        <v>y</v>
      </c>
    </row>
    <row r="158" spans="1:3" x14ac:dyDescent="0.25">
      <c r="A158" s="8" t="s">
        <v>269</v>
      </c>
      <c r="B158" s="14">
        <f>COUNTIF(MasterLookup12192017!E:E,A158)</f>
        <v>2</v>
      </c>
      <c r="C158" t="str">
        <f>IF(VLOOKUP(A158,[2]cc12_L!$A:$R,18,FALSE)&gt;0,"y","n")</f>
        <v>y</v>
      </c>
    </row>
    <row r="159" spans="1:3" x14ac:dyDescent="0.25">
      <c r="A159" s="8" t="s">
        <v>270</v>
      </c>
      <c r="B159" s="14">
        <f>COUNTIF(MasterLookup12192017!E:E,A159)</f>
        <v>2</v>
      </c>
      <c r="C159" t="str">
        <f>IF(VLOOKUP(A159,[2]cc12_L!$A:$R,18,FALSE)&gt;0,"y","n")</f>
        <v>y</v>
      </c>
    </row>
    <row r="160" spans="1:3" x14ac:dyDescent="0.25">
      <c r="A160" s="8" t="s">
        <v>505</v>
      </c>
      <c r="B160" s="14">
        <f>COUNTIF(MasterLookup12192017!E:E,A160)</f>
        <v>1</v>
      </c>
      <c r="C160" t="str">
        <f>IF(VLOOKUP(A160,[2]cc12_L!$A:$R,18,FALSE)&gt;0,"y","n")</f>
        <v>y</v>
      </c>
    </row>
    <row r="161" spans="1:4" x14ac:dyDescent="0.25">
      <c r="A161" s="8" t="s">
        <v>506</v>
      </c>
      <c r="B161" s="14">
        <f>COUNTIF(MasterLookup12192017!E:E,A161)</f>
        <v>1</v>
      </c>
      <c r="C161" t="str">
        <f>IF(VLOOKUP(A161,[2]cc12_L!$A:$R,18,FALSE)&gt;0,"y","n")</f>
        <v>y</v>
      </c>
    </row>
    <row r="162" spans="1:4" x14ac:dyDescent="0.25">
      <c r="A162" s="8" t="s">
        <v>507</v>
      </c>
      <c r="B162" s="14">
        <f>COUNTIF(MasterLookup12192017!E:E,A162)</f>
        <v>1</v>
      </c>
      <c r="C162" t="str">
        <f>IF(VLOOKUP(A162,[2]cc12_L!$A:$R,18,FALSE)&gt;0,"y","n")</f>
        <v>y</v>
      </c>
    </row>
    <row r="163" spans="1:4" x14ac:dyDescent="0.25">
      <c r="A163" s="8" t="s">
        <v>508</v>
      </c>
      <c r="B163" s="14">
        <f>COUNTIF(MasterLookup12192017!E:E,A163)</f>
        <v>1</v>
      </c>
      <c r="C163" t="str">
        <f>IF(VLOOKUP(A163,[2]cc12_L!$A:$R,18,FALSE)&gt;0,"y","n")</f>
        <v>y</v>
      </c>
    </row>
    <row r="164" spans="1:4" x14ac:dyDescent="0.25">
      <c r="A164" s="8" t="s">
        <v>509</v>
      </c>
      <c r="B164" s="14">
        <f>COUNTIF(MasterLookup12192017!E:E,A164)</f>
        <v>1</v>
      </c>
      <c r="C164" t="str">
        <f>IF(VLOOKUP(A164,[2]cc12_L!$A:$R,18,FALSE)&gt;0,"y","n")</f>
        <v>y</v>
      </c>
    </row>
    <row r="165" spans="1:4" x14ac:dyDescent="0.25">
      <c r="A165" s="8" t="s">
        <v>510</v>
      </c>
      <c r="B165" s="14">
        <f>COUNTIF(MasterLookup12192017!E:E,A165)</f>
        <v>1</v>
      </c>
      <c r="C165" t="str">
        <f>IF(VLOOKUP(A165,[2]cc12_L!$A:$R,18,FALSE)&gt;0,"y","n")</f>
        <v>y</v>
      </c>
    </row>
    <row r="166" spans="1:4" x14ac:dyDescent="0.25">
      <c r="A166" s="8" t="s">
        <v>389</v>
      </c>
      <c r="B166" s="14">
        <f>COUNTIF(MasterLookup12192017!E:E,A166)</f>
        <v>2</v>
      </c>
      <c r="C166" t="str">
        <f>IF(VLOOKUP(A166,[2]cc12_L!$A:$R,18,FALSE)&gt;0,"y","n")</f>
        <v>y</v>
      </c>
    </row>
    <row r="167" spans="1:4" x14ac:dyDescent="0.25">
      <c r="A167" s="8" t="s">
        <v>511</v>
      </c>
      <c r="B167" s="14">
        <f>COUNTIF(MasterLookup12192017!E:E,A167)</f>
        <v>2</v>
      </c>
      <c r="C167" t="str">
        <f>IF(VLOOKUP(A167,[2]cc12_L!$A:$R,18,FALSE)&gt;0,"y","n")</f>
        <v>y</v>
      </c>
    </row>
    <row r="168" spans="1:4" x14ac:dyDescent="0.25">
      <c r="A168" s="8" t="s">
        <v>512</v>
      </c>
      <c r="B168" s="14">
        <f>COUNTIF(MasterLookup12192017!E:E,A168)</f>
        <v>2</v>
      </c>
      <c r="C168" t="str">
        <f>IF(VLOOKUP(A168,[2]cc12_L!$A:$R,18,FALSE)&gt;0,"y","n")</f>
        <v>y</v>
      </c>
    </row>
    <row r="169" spans="1:4" x14ac:dyDescent="0.25">
      <c r="A169" s="8" t="s">
        <v>317</v>
      </c>
      <c r="B169" s="14">
        <f>COUNTIF(MasterLookup12192017!E:E,A169)</f>
        <v>2</v>
      </c>
      <c r="C169" t="str">
        <f>IF(VLOOKUP(A169,[2]cc12_L!$A:$R,18,FALSE)&gt;0,"y","n")</f>
        <v>y</v>
      </c>
    </row>
    <row r="170" spans="1:4" x14ac:dyDescent="0.25">
      <c r="A170" s="8" t="s">
        <v>382</v>
      </c>
      <c r="B170" s="14">
        <f>COUNTIF(MasterLookup12192017!E:E,A170)</f>
        <v>1</v>
      </c>
      <c r="C170" t="str">
        <f>IF(VLOOKUP(A170,[2]cc12_L!$A:$R,18,FALSE)&gt;0,"y","n")</f>
        <v>y</v>
      </c>
      <c r="D170" t="s">
        <v>1197</v>
      </c>
    </row>
    <row r="171" spans="1:4" x14ac:dyDescent="0.25">
      <c r="A171" s="8" t="s">
        <v>383</v>
      </c>
      <c r="B171" s="14">
        <f>COUNTIF(MasterLookup12192017!E:E,A171)</f>
        <v>1</v>
      </c>
      <c r="C171" t="str">
        <f>IF(VLOOKUP(A171,[2]cc12_L!$A:$R,18,FALSE)&gt;0,"y","n")</f>
        <v>y</v>
      </c>
      <c r="D171" t="s">
        <v>1197</v>
      </c>
    </row>
    <row r="172" spans="1:4" x14ac:dyDescent="0.25">
      <c r="A172" s="8" t="s">
        <v>384</v>
      </c>
      <c r="B172" s="14">
        <f>COUNTIF(MasterLookup12192017!E:E,A172)</f>
        <v>2</v>
      </c>
      <c r="C172" t="str">
        <f>IF(VLOOKUP(A172,[2]cc12_L!$A:$R,18,FALSE)&gt;0,"y","n")</f>
        <v>y</v>
      </c>
    </row>
    <row r="173" spans="1:4" x14ac:dyDescent="0.25">
      <c r="A173" s="8" t="s">
        <v>513</v>
      </c>
      <c r="B173" s="14">
        <f>COUNTIF(MasterLookup12192017!E:E,A173)</f>
        <v>1</v>
      </c>
      <c r="C173" t="str">
        <f>IF(VLOOKUP(A173,[2]cc12_L!$A:$R,18,FALSE)&gt;0,"y","n")</f>
        <v>y</v>
      </c>
    </row>
    <row r="174" spans="1:4" x14ac:dyDescent="0.25">
      <c r="A174" s="8" t="s">
        <v>514</v>
      </c>
      <c r="B174" s="14">
        <f>COUNTIF(MasterLookup12192017!E:E,A174)</f>
        <v>1</v>
      </c>
      <c r="C174" t="str">
        <f>IF(VLOOKUP(A174,[2]cc12_L!$A:$R,18,FALSE)&gt;0,"y","n")</f>
        <v>y</v>
      </c>
    </row>
    <row r="175" spans="1:4" x14ac:dyDescent="0.25">
      <c r="A175" s="8" t="s">
        <v>515</v>
      </c>
      <c r="B175" s="14">
        <f>COUNTIF(MasterLookup12192017!E:E,A175)</f>
        <v>1</v>
      </c>
      <c r="C175" t="str">
        <f>IF(VLOOKUP(A175,[2]cc12_L!$A:$R,18,FALSE)&gt;0,"y","n")</f>
        <v>y</v>
      </c>
    </row>
    <row r="176" spans="1:4" x14ac:dyDescent="0.25">
      <c r="A176" s="8" t="s">
        <v>516</v>
      </c>
      <c r="B176" s="14">
        <f>COUNTIF(MasterLookup12192017!E:E,A176)</f>
        <v>1</v>
      </c>
      <c r="C176" t="str">
        <f>IF(VLOOKUP(A176,[2]cc12_L!$A:$R,18,FALSE)&gt;0,"y","n")</f>
        <v>y</v>
      </c>
    </row>
    <row r="177" spans="1:3" x14ac:dyDescent="0.25">
      <c r="A177" s="8" t="s">
        <v>517</v>
      </c>
      <c r="B177" s="14">
        <f>COUNTIF(MasterLookup12192017!E:E,A177)</f>
        <v>1</v>
      </c>
      <c r="C177" t="str">
        <f>IF(VLOOKUP(A177,[2]cc12_L!$A:$R,18,FALSE)&gt;0,"y","n")</f>
        <v>y</v>
      </c>
    </row>
    <row r="178" spans="1:3" x14ac:dyDescent="0.25">
      <c r="A178" s="8" t="s">
        <v>518</v>
      </c>
      <c r="B178" s="14">
        <f>COUNTIF(MasterLookup12192017!E:E,A178)</f>
        <v>1</v>
      </c>
      <c r="C178" t="str">
        <f>IF(VLOOKUP(A178,[2]cc12_L!$A:$R,18,FALSE)&gt;0,"y","n")</f>
        <v>y</v>
      </c>
    </row>
    <row r="179" spans="1:3" x14ac:dyDescent="0.25">
      <c r="A179" s="8" t="s">
        <v>519</v>
      </c>
      <c r="B179" s="14">
        <f>COUNTIF(MasterLookup12192017!E:E,A179)</f>
        <v>1</v>
      </c>
      <c r="C179" t="str">
        <f>IF(VLOOKUP(A179,[2]cc12_L!$A:$R,18,FALSE)&gt;0,"y","n")</f>
        <v>y</v>
      </c>
    </row>
    <row r="180" spans="1:3" x14ac:dyDescent="0.25">
      <c r="A180" s="8" t="s">
        <v>520</v>
      </c>
      <c r="B180" s="14">
        <f>COUNTIF(MasterLookup12192017!E:E,A180)</f>
        <v>1</v>
      </c>
      <c r="C180" t="str">
        <f>IF(VLOOKUP(A180,[2]cc12_L!$A:$R,18,FALSE)&gt;0,"y","n")</f>
        <v>y</v>
      </c>
    </row>
    <row r="181" spans="1:3" x14ac:dyDescent="0.25">
      <c r="A181" s="8" t="s">
        <v>385</v>
      </c>
      <c r="B181" s="14">
        <f>COUNTIF(MasterLookup12192017!E:E,A181)</f>
        <v>2</v>
      </c>
      <c r="C181" t="str">
        <f>IF(VLOOKUP(A181,[2]cc12_L!$A:$R,18,FALSE)&gt;0,"y","n")</f>
        <v>y</v>
      </c>
    </row>
    <row r="182" spans="1:3" x14ac:dyDescent="0.25">
      <c r="A182" s="8" t="s">
        <v>521</v>
      </c>
      <c r="B182" s="14">
        <f>COUNTIF(MasterLookup12192017!E:E,A182)</f>
        <v>1</v>
      </c>
      <c r="C182" t="str">
        <f>IF(VLOOKUP(A182,[2]cc12_L!$A:$R,18,FALSE)&gt;0,"y","n")</f>
        <v>y</v>
      </c>
    </row>
    <row r="183" spans="1:3" x14ac:dyDescent="0.25">
      <c r="A183" s="8" t="s">
        <v>522</v>
      </c>
      <c r="B183" s="14">
        <f>COUNTIF(MasterLookup12192017!E:E,A183)</f>
        <v>1</v>
      </c>
      <c r="C183" t="str">
        <f>IF(VLOOKUP(A183,[2]cc12_L!$A:$R,18,FALSE)&gt;0,"y","n")</f>
        <v>y</v>
      </c>
    </row>
    <row r="184" spans="1:3" x14ac:dyDescent="0.25">
      <c r="A184" s="8" t="s">
        <v>523</v>
      </c>
      <c r="B184" s="14">
        <f>COUNTIF(MasterLookup12192017!E:E,A184)</f>
        <v>1</v>
      </c>
      <c r="C184" t="str">
        <f>IF(VLOOKUP(A184,[2]cc12_L!$A:$R,18,FALSE)&gt;0,"y","n")</f>
        <v>y</v>
      </c>
    </row>
    <row r="185" spans="1:3" x14ac:dyDescent="0.25">
      <c r="A185" s="8" t="s">
        <v>524</v>
      </c>
      <c r="B185" s="14">
        <f>COUNTIF(MasterLookup12192017!E:E,A185)</f>
        <v>1</v>
      </c>
      <c r="C185" t="str">
        <f>IF(VLOOKUP(A185,[2]cc12_L!$A:$R,18,FALSE)&gt;0,"y","n")</f>
        <v>y</v>
      </c>
    </row>
    <row r="186" spans="1:3" x14ac:dyDescent="0.25">
      <c r="A186" s="8" t="s">
        <v>525</v>
      </c>
      <c r="B186" s="14">
        <f>COUNTIF(MasterLookup12192017!E:E,A186)</f>
        <v>1</v>
      </c>
      <c r="C186" t="str">
        <f>IF(VLOOKUP(A186,[2]cc12_L!$A:$R,18,FALSE)&gt;0,"y","n")</f>
        <v>y</v>
      </c>
    </row>
    <row r="187" spans="1:3" x14ac:dyDescent="0.25">
      <c r="A187" s="8" t="s">
        <v>526</v>
      </c>
      <c r="B187" s="14">
        <f>COUNTIF(MasterLookup12192017!E:E,A187)</f>
        <v>1</v>
      </c>
      <c r="C187" t="str">
        <f>IF(VLOOKUP(A187,[2]cc12_L!$A:$R,18,FALSE)&gt;0,"y","n")</f>
        <v>y</v>
      </c>
    </row>
    <row r="188" spans="1:3" x14ac:dyDescent="0.25">
      <c r="A188" s="8" t="s">
        <v>527</v>
      </c>
      <c r="B188" s="14">
        <f>COUNTIF(MasterLookup12192017!E:E,A188)</f>
        <v>1</v>
      </c>
      <c r="C188" t="str">
        <f>IF(VLOOKUP(A188,[2]cc12_L!$A:$R,18,FALSE)&gt;0,"y","n")</f>
        <v>y</v>
      </c>
    </row>
    <row r="189" spans="1:3" x14ac:dyDescent="0.25">
      <c r="A189" s="8" t="s">
        <v>528</v>
      </c>
      <c r="B189" s="14">
        <f>COUNTIF(MasterLookup12192017!E:E,A189)</f>
        <v>1</v>
      </c>
      <c r="C189" t="str">
        <f>IF(VLOOKUP(A189,[2]cc12_L!$A:$R,18,FALSE)&gt;0,"y","n")</f>
        <v>y</v>
      </c>
    </row>
    <row r="190" spans="1:3" x14ac:dyDescent="0.25">
      <c r="A190" s="8" t="s">
        <v>529</v>
      </c>
      <c r="B190" s="14">
        <f>COUNTIF(MasterLookup12192017!E:E,A190)</f>
        <v>1</v>
      </c>
      <c r="C190" t="str">
        <f>IF(VLOOKUP(A190,[2]cc12_L!$A:$R,18,FALSE)&gt;0,"y","n")</f>
        <v>y</v>
      </c>
    </row>
    <row r="191" spans="1:3" x14ac:dyDescent="0.25">
      <c r="A191" s="8" t="s">
        <v>530</v>
      </c>
      <c r="B191" s="14">
        <f>COUNTIF(MasterLookup12192017!E:E,A191)</f>
        <v>1</v>
      </c>
      <c r="C191" t="str">
        <f>IF(VLOOKUP(A191,[2]cc12_L!$A:$R,18,FALSE)&gt;0,"y","n")</f>
        <v>y</v>
      </c>
    </row>
    <row r="192" spans="1:3" x14ac:dyDescent="0.25">
      <c r="A192" s="8" t="s">
        <v>531</v>
      </c>
      <c r="B192" s="14">
        <f>COUNTIF(MasterLookup12192017!E:E,A192)</f>
        <v>1</v>
      </c>
      <c r="C192" t="str">
        <f>IF(VLOOKUP(A192,[2]cc12_L!$A:$R,18,FALSE)&gt;0,"y","n")</f>
        <v>y</v>
      </c>
    </row>
    <row r="193" spans="1:4" x14ac:dyDescent="0.25">
      <c r="A193" s="8" t="s">
        <v>532</v>
      </c>
      <c r="B193" s="14">
        <f>COUNTIF(MasterLookup12192017!E:E,A193)</f>
        <v>1</v>
      </c>
      <c r="C193" t="str">
        <f>IF(VLOOKUP(A193,[2]cc12_L!$A:$R,18,FALSE)&gt;0,"y","n")</f>
        <v>y</v>
      </c>
    </row>
    <row r="194" spans="1:4" x14ac:dyDescent="0.25">
      <c r="A194" s="8" t="s">
        <v>533</v>
      </c>
      <c r="B194" s="14">
        <f>COUNTIF(MasterLookup12192017!E:E,A194)</f>
        <v>1</v>
      </c>
      <c r="C194" t="str">
        <f>IF(VLOOKUP(A194,[2]cc12_L!$A:$R,18,FALSE)&gt;0,"y","n")</f>
        <v>y</v>
      </c>
    </row>
    <row r="195" spans="1:4" x14ac:dyDescent="0.25">
      <c r="A195" s="8" t="s">
        <v>534</v>
      </c>
      <c r="B195" s="14">
        <f>COUNTIF(MasterLookup12192017!E:E,A195)</f>
        <v>1</v>
      </c>
      <c r="C195" t="str">
        <f>IF(VLOOKUP(A195,[2]cc12_L!$A:$R,18,FALSE)&gt;0,"y","n")</f>
        <v>y</v>
      </c>
    </row>
    <row r="196" spans="1:4" x14ac:dyDescent="0.25">
      <c r="A196" s="8" t="s">
        <v>535</v>
      </c>
      <c r="B196" s="14">
        <f>COUNTIF(MasterLookup12192017!E:E,A196)</f>
        <v>1</v>
      </c>
      <c r="C196" t="str">
        <f>IF(VLOOKUP(A196,[2]cc12_L!$A:$R,18,FALSE)&gt;0,"y","n")</f>
        <v>y</v>
      </c>
    </row>
    <row r="197" spans="1:4" x14ac:dyDescent="0.25">
      <c r="A197" s="8" t="s">
        <v>536</v>
      </c>
      <c r="B197" s="14">
        <f>COUNTIF(MasterLookup12192017!E:E,A197)</f>
        <v>1</v>
      </c>
      <c r="C197" t="str">
        <f>IF(VLOOKUP(A197,[2]cc12_L!$A:$R,18,FALSE)&gt;0,"y","n")</f>
        <v>y</v>
      </c>
    </row>
    <row r="198" spans="1:4" x14ac:dyDescent="0.25">
      <c r="A198" s="8" t="s">
        <v>537</v>
      </c>
      <c r="B198" s="14">
        <f>COUNTIF(MasterLookup12192017!E:E,A198)</f>
        <v>1</v>
      </c>
      <c r="C198" t="str">
        <f>IF(VLOOKUP(A198,[2]cc12_L!$A:$R,18,FALSE)&gt;0,"y","n")</f>
        <v>y</v>
      </c>
      <c r="D198" t="s">
        <v>1197</v>
      </c>
    </row>
    <row r="199" spans="1:4" x14ac:dyDescent="0.25">
      <c r="A199" s="8" t="s">
        <v>538</v>
      </c>
      <c r="B199" s="14">
        <f>COUNTIF(MasterLookup12192017!E:E,A199)</f>
        <v>1</v>
      </c>
      <c r="C199" t="str">
        <f>IF(VLOOKUP(A199,[2]cc12_L!$A:$R,18,FALSE)&gt;0,"y","n")</f>
        <v>y</v>
      </c>
      <c r="D199" t="s">
        <v>1197</v>
      </c>
    </row>
    <row r="200" spans="1:4" x14ac:dyDescent="0.25">
      <c r="A200" s="8" t="s">
        <v>271</v>
      </c>
      <c r="B200" s="14">
        <f>COUNTIF(MasterLookup12192017!E:E,A200)</f>
        <v>2</v>
      </c>
      <c r="C200" t="str">
        <f>IF(VLOOKUP(A200,[2]cc12_L!$A:$R,18,FALSE)&gt;0,"y","n")</f>
        <v>y</v>
      </c>
    </row>
    <row r="201" spans="1:4" x14ac:dyDescent="0.25">
      <c r="A201" s="8" t="s">
        <v>276</v>
      </c>
      <c r="B201" s="14">
        <f>COUNTIF(MasterLookup12192017!E:E,A201)</f>
        <v>1</v>
      </c>
      <c r="C201" t="str">
        <f>IF(VLOOKUP(A201,[2]cc12_L!$A:$R,18,FALSE)&gt;0,"y","n")</f>
        <v>y</v>
      </c>
    </row>
    <row r="202" spans="1:4" x14ac:dyDescent="0.25">
      <c r="A202" s="8" t="s">
        <v>272</v>
      </c>
      <c r="B202" s="14">
        <f>COUNTIF(MasterLookup12192017!E:E,A202)</f>
        <v>1</v>
      </c>
      <c r="C202" t="str">
        <f>IF(VLOOKUP(A202,[2]cc12_L!$A:$R,18,FALSE)&gt;0,"y","n")</f>
        <v>n</v>
      </c>
    </row>
    <row r="203" spans="1:4" x14ac:dyDescent="0.25">
      <c r="A203" s="8" t="s">
        <v>277</v>
      </c>
      <c r="B203" s="14">
        <f>COUNTIF(MasterLookup12192017!E:E,A203)</f>
        <v>1</v>
      </c>
      <c r="C203" t="str">
        <f>IF(VLOOKUP(A203,[2]cc12_L!$A:$R,18,FALSE)&gt;0,"y","n")</f>
        <v>y</v>
      </c>
    </row>
    <row r="204" spans="1:4" x14ac:dyDescent="0.25">
      <c r="A204" s="8" t="s">
        <v>539</v>
      </c>
      <c r="B204" s="14">
        <f>COUNTIF(MasterLookup12192017!E:E,A204)</f>
        <v>2</v>
      </c>
      <c r="C204" t="str">
        <f>IF(VLOOKUP(A204,[2]cc12_L!$A:$R,18,FALSE)&gt;0,"y","n")</f>
        <v>y</v>
      </c>
      <c r="D204" t="s">
        <v>1199</v>
      </c>
    </row>
    <row r="205" spans="1:4" x14ac:dyDescent="0.25">
      <c r="A205" s="8" t="s">
        <v>540</v>
      </c>
      <c r="B205" s="14">
        <f>COUNTIF(MasterLookup12192017!E:E,A205)</f>
        <v>2</v>
      </c>
      <c r="C205" t="str">
        <f>IF(VLOOKUP(A205,[2]cc12_L!$A:$R,18,FALSE)&gt;0,"y","n")</f>
        <v>y</v>
      </c>
      <c r="D205" t="s">
        <v>760</v>
      </c>
    </row>
    <row r="206" spans="1:4" x14ac:dyDescent="0.25">
      <c r="A206" s="8" t="s">
        <v>273</v>
      </c>
      <c r="B206" s="14">
        <f>COUNTIF(MasterLookup12192017!E:E,A206)</f>
        <v>1</v>
      </c>
      <c r="C206" t="str">
        <f>IF(VLOOKUP(A206,[2]cc12_L!$A:$R,18,FALSE)&gt;0,"y","n")</f>
        <v>n</v>
      </c>
    </row>
    <row r="207" spans="1:4" x14ac:dyDescent="0.25">
      <c r="A207" s="8" t="s">
        <v>274</v>
      </c>
      <c r="B207" s="14">
        <f>COUNTIF(MasterLookup12192017!E:E,A207)</f>
        <v>1</v>
      </c>
      <c r="C207" t="str">
        <f>IF(VLOOKUP(A207,[2]cc12_L!$A:$R,18,FALSE)&gt;0,"y","n")</f>
        <v>n</v>
      </c>
    </row>
    <row r="208" spans="1:4" x14ac:dyDescent="0.25">
      <c r="A208" s="8" t="s">
        <v>541</v>
      </c>
      <c r="B208" s="14">
        <f>COUNTIF(MasterLookup12192017!E:E,A208)</f>
        <v>1</v>
      </c>
      <c r="C208" t="str">
        <f>IF(VLOOKUP(A208,[2]cc12_L!$A:$R,18,FALSE)&gt;0,"y","n")</f>
        <v>y</v>
      </c>
    </row>
    <row r="209" spans="1:3" x14ac:dyDescent="0.25">
      <c r="A209" s="8" t="s">
        <v>542</v>
      </c>
      <c r="B209" s="14">
        <f>COUNTIF(MasterLookup12192017!E:E,A209)</f>
        <v>1</v>
      </c>
      <c r="C209" t="str">
        <f>IF(VLOOKUP(A209,[2]cc12_L!$A:$R,18,FALSE)&gt;0,"y","n")</f>
        <v>y</v>
      </c>
    </row>
    <row r="210" spans="1:3" x14ac:dyDescent="0.25">
      <c r="A210" s="8" t="s">
        <v>275</v>
      </c>
      <c r="B210" s="14">
        <f>COUNTIF(MasterLookup12192017!E:E,A210)</f>
        <v>1</v>
      </c>
      <c r="C210" t="str">
        <f>IF(VLOOKUP(A210,[2]cc12_L!$A:$R,18,FALSE)&gt;0,"y","n")</f>
        <v>n</v>
      </c>
    </row>
    <row r="211" spans="1:3" x14ac:dyDescent="0.25">
      <c r="A211" s="8" t="s">
        <v>386</v>
      </c>
      <c r="B211" s="14">
        <f>COUNTIF(MasterLookup12192017!E:E,A211)</f>
        <v>0</v>
      </c>
      <c r="C211" t="str">
        <f>IF(VLOOKUP(A211,[2]cc12_L!$A:$R,18,FALSE)&gt;0,"y","n")</f>
        <v>n</v>
      </c>
    </row>
    <row r="212" spans="1:3" x14ac:dyDescent="0.25">
      <c r="A212" s="8" t="s">
        <v>387</v>
      </c>
      <c r="B212" s="14">
        <f>COUNTIF(MasterLookup12192017!E:E,A212)</f>
        <v>0</v>
      </c>
      <c r="C212" t="str">
        <f>IF(VLOOKUP(A212,[2]cc12_L!$A:$R,18,FALSE)&gt;0,"y","n")</f>
        <v>n</v>
      </c>
    </row>
    <row r="213" spans="1:3" x14ac:dyDescent="0.25">
      <c r="A213" s="8" t="s">
        <v>388</v>
      </c>
      <c r="B213" s="14">
        <f>COUNTIF(MasterLookup12192017!E:E,A213)</f>
        <v>0</v>
      </c>
      <c r="C213" t="str">
        <f>IF(VLOOKUP(A213,[2]cc12_L!$A:$R,18,FALSE)&gt;0,"y","n")</f>
        <v>n</v>
      </c>
    </row>
    <row r="214" spans="1:3" x14ac:dyDescent="0.25">
      <c r="A214" s="8" t="s">
        <v>282</v>
      </c>
      <c r="B214" s="14">
        <f>COUNTIF(MasterLookup12192017!E:E,A214)</f>
        <v>1</v>
      </c>
      <c r="C214" t="str">
        <f>IF(VLOOKUP(A214,[2]cc12_L!$A:$R,18,FALSE)&gt;0,"y","n")</f>
        <v>y</v>
      </c>
    </row>
    <row r="215" spans="1:3" x14ac:dyDescent="0.25">
      <c r="A215" s="8" t="s">
        <v>284</v>
      </c>
      <c r="B215" s="14">
        <f>COUNTIF(MasterLookup12192017!E:E,A215)</f>
        <v>0</v>
      </c>
      <c r="C215" t="str">
        <f>IF(VLOOKUP(A215,[2]cc12_L!$A:$R,18,FALSE)&gt;0,"y","n")</f>
        <v>n</v>
      </c>
    </row>
    <row r="216" spans="1:3" x14ac:dyDescent="0.25">
      <c r="A216" s="8" t="s">
        <v>283</v>
      </c>
      <c r="B216" s="14">
        <f>COUNTIF(MasterLookup12192017!E:E,A216)</f>
        <v>1</v>
      </c>
      <c r="C216" t="str">
        <f>IF(VLOOKUP(A216,[2]cc12_L!$A:$R,18,FALSE)&gt;0,"y","n")</f>
        <v>y</v>
      </c>
    </row>
    <row r="217" spans="1:3" x14ac:dyDescent="0.25">
      <c r="A217" s="8" t="s">
        <v>286</v>
      </c>
      <c r="B217" s="14">
        <f>COUNTIF(MasterLookup12192017!E:E,A217)</f>
        <v>1</v>
      </c>
      <c r="C217" t="str">
        <f>IF(VLOOKUP(A217,[2]cc12_L!$A:$R,18,FALSE)&gt;0,"y","n")</f>
        <v>y</v>
      </c>
    </row>
    <row r="218" spans="1:3" x14ac:dyDescent="0.25">
      <c r="A218" s="8" t="s">
        <v>543</v>
      </c>
      <c r="B218" s="14">
        <f>COUNTIF(MasterLookup12192017!E:E,A218)</f>
        <v>1</v>
      </c>
      <c r="C218" t="str">
        <f>IF(VLOOKUP(A218,[2]cc12_L!$A:$R,18,FALSE)&gt;0,"y","n")</f>
        <v>y</v>
      </c>
    </row>
    <row r="219" spans="1:3" x14ac:dyDescent="0.25">
      <c r="A219" s="8" t="s">
        <v>544</v>
      </c>
      <c r="B219" s="14">
        <f>COUNTIF(MasterLookup12192017!E:E,A219)</f>
        <v>1</v>
      </c>
      <c r="C219" t="str">
        <f>IF(VLOOKUP(A219,[2]cc12_L!$A:$R,18,FALSE)&gt;0,"y","n")</f>
        <v>y</v>
      </c>
    </row>
    <row r="220" spans="1:3" x14ac:dyDescent="0.25">
      <c r="A220" s="8" t="s">
        <v>545</v>
      </c>
      <c r="B220" s="14">
        <f>COUNTIF(MasterLookup12192017!E:E,A220)</f>
        <v>2</v>
      </c>
      <c r="C220" t="str">
        <f>IF(VLOOKUP(A220,[2]cc12_L!$A:$R,18,FALSE)&gt;0,"y","n")</f>
        <v>n</v>
      </c>
    </row>
    <row r="221" spans="1:3" x14ac:dyDescent="0.25">
      <c r="A221" s="8" t="s">
        <v>546</v>
      </c>
      <c r="B221" s="14">
        <f>COUNTIF(MasterLookup12192017!E:E,A221)</f>
        <v>0</v>
      </c>
      <c r="C221" t="str">
        <f>IF(VLOOKUP(A221,[2]cc12_L!$A:$R,18,FALSE)&gt;0,"y","n")</f>
        <v>n</v>
      </c>
    </row>
    <row r="222" spans="1:3" x14ac:dyDescent="0.25">
      <c r="A222" s="8" t="s">
        <v>351</v>
      </c>
      <c r="B222" s="14">
        <f>COUNTIF(MasterLookup12192017!E:E,A222)</f>
        <v>2</v>
      </c>
      <c r="C222" t="str">
        <f>IF(VLOOKUP(A222,[2]cc12_L!$A:$R,18,FALSE)&gt;0,"y","n")</f>
        <v>y</v>
      </c>
    </row>
    <row r="223" spans="1:3" x14ac:dyDescent="0.25">
      <c r="A223" s="8" t="s">
        <v>352</v>
      </c>
      <c r="B223" s="14">
        <f>COUNTIF(MasterLookup12192017!E:E,A223)</f>
        <v>2</v>
      </c>
      <c r="C223" t="str">
        <f>IF(VLOOKUP(A223,[2]cc12_L!$A:$R,18,FALSE)&gt;0,"y","n")</f>
        <v>y</v>
      </c>
    </row>
    <row r="224" spans="1:3" x14ac:dyDescent="0.25">
      <c r="A224" s="8" t="s">
        <v>353</v>
      </c>
      <c r="B224" s="14">
        <f>COUNTIF(MasterLookup12192017!E:E,A224)</f>
        <v>2</v>
      </c>
      <c r="C224" t="str">
        <f>IF(VLOOKUP(A224,[2]cc12_L!$A:$R,18,FALSE)&gt;0,"y","n")</f>
        <v>y</v>
      </c>
    </row>
    <row r="225" spans="1:3" x14ac:dyDescent="0.25">
      <c r="A225" s="8" t="s">
        <v>354</v>
      </c>
      <c r="B225" s="14">
        <f>COUNTIF(MasterLookup12192017!E:E,A225)</f>
        <v>2</v>
      </c>
      <c r="C225" t="str">
        <f>IF(VLOOKUP(A225,[2]cc12_L!$A:$R,18,FALSE)&gt;0,"y","n")</f>
        <v>y</v>
      </c>
    </row>
    <row r="226" spans="1:3" x14ac:dyDescent="0.25">
      <c r="A226" s="8" t="s">
        <v>355</v>
      </c>
      <c r="B226" s="14">
        <f>COUNTIF(MasterLookup12192017!E:E,A226)</f>
        <v>2</v>
      </c>
      <c r="C226" t="str">
        <f>IF(VLOOKUP(A226,[2]cc12_L!$A:$R,18,FALSE)&gt;0,"y","n")</f>
        <v>y</v>
      </c>
    </row>
    <row r="227" spans="1:3" x14ac:dyDescent="0.25">
      <c r="A227" s="8" t="s">
        <v>356</v>
      </c>
      <c r="B227" s="14">
        <f>COUNTIF(MasterLookup12192017!E:E,A227)</f>
        <v>1</v>
      </c>
      <c r="C227" t="str">
        <f>IF(VLOOKUP(A227,[2]cc12_L!$A:$R,18,FALSE)&gt;0,"y","n")</f>
        <v>y</v>
      </c>
    </row>
    <row r="228" spans="1:3" x14ac:dyDescent="0.25">
      <c r="A228" s="8" t="s">
        <v>547</v>
      </c>
      <c r="B228" s="14">
        <f>COUNTIF(MasterLookup12192017!E:E,A228)</f>
        <v>1</v>
      </c>
      <c r="C228" t="str">
        <f>IF(VLOOKUP(A228,[2]cc12_L!$A:$R,18,FALSE)&gt;0,"y","n")</f>
        <v>y</v>
      </c>
    </row>
    <row r="229" spans="1:3" x14ac:dyDescent="0.25">
      <c r="A229" s="8" t="s">
        <v>548</v>
      </c>
      <c r="B229" s="14">
        <f>COUNTIF(MasterLookup12192017!E:E,A229)</f>
        <v>1</v>
      </c>
      <c r="C229" t="str">
        <f>IF(VLOOKUP(A229,[2]cc12_L!$A:$R,18,FALSE)&gt;0,"y","n")</f>
        <v>y</v>
      </c>
    </row>
    <row r="230" spans="1:3" x14ac:dyDescent="0.25">
      <c r="A230" s="8" t="s">
        <v>549</v>
      </c>
      <c r="B230" s="14">
        <f>COUNTIF(MasterLookup12192017!E:E,A230)</f>
        <v>1</v>
      </c>
      <c r="C230" t="str">
        <f>IF(VLOOKUP(A230,[2]cc12_L!$A:$R,18,FALSE)&gt;0,"y","n")</f>
        <v>y</v>
      </c>
    </row>
    <row r="231" spans="1:3" x14ac:dyDescent="0.25">
      <c r="A231" s="8" t="s">
        <v>550</v>
      </c>
      <c r="B231" s="14">
        <f>COUNTIF(MasterLookup12192017!E:E,A231)</f>
        <v>1</v>
      </c>
      <c r="C231" t="str">
        <f>IF(VLOOKUP(A231,[2]cc12_L!$A:$R,18,FALSE)&gt;0,"y","n")</f>
        <v>y</v>
      </c>
    </row>
    <row r="232" spans="1:3" x14ac:dyDescent="0.25">
      <c r="A232" s="8" t="s">
        <v>357</v>
      </c>
      <c r="B232" s="14">
        <f>COUNTIF(MasterLookup12192017!E:E,A232)</f>
        <v>2</v>
      </c>
      <c r="C232" t="str">
        <f>IF(VLOOKUP(A232,[2]cc12_L!$A:$R,18,FALSE)&gt;0,"y","n")</f>
        <v>y</v>
      </c>
    </row>
    <row r="233" spans="1:3" x14ac:dyDescent="0.25">
      <c r="A233" s="8" t="s">
        <v>412</v>
      </c>
      <c r="B233" s="14">
        <f>COUNTIF(MasterLookup12192017!E:E,A233)</f>
        <v>1</v>
      </c>
      <c r="C233" t="str">
        <f>IF(VLOOKUP(A233,[2]cc12_L!$A:$R,18,FALSE)&gt;0,"y","n")</f>
        <v>y</v>
      </c>
    </row>
    <row r="234" spans="1:3" x14ac:dyDescent="0.25">
      <c r="A234" s="8" t="s">
        <v>551</v>
      </c>
      <c r="B234" s="14">
        <f>COUNTIF(MasterLookup12192017!E:E,A234)</f>
        <v>1</v>
      </c>
      <c r="C234" t="str">
        <f>IF(VLOOKUP(A234,[2]cc12_L!$A:$R,18,FALSE)&gt;0,"y","n")</f>
        <v>y</v>
      </c>
    </row>
    <row r="235" spans="1:3" x14ac:dyDescent="0.25">
      <c r="A235" s="8" t="s">
        <v>552</v>
      </c>
      <c r="B235" s="14">
        <f>COUNTIF(MasterLookup12192017!E:E,A235)</f>
        <v>1</v>
      </c>
      <c r="C235" t="str">
        <f>IF(VLOOKUP(A235,[2]cc12_L!$A:$R,18,FALSE)&gt;0,"y","n")</f>
        <v>y</v>
      </c>
    </row>
    <row r="236" spans="1:3" x14ac:dyDescent="0.25">
      <c r="A236" s="8" t="s">
        <v>319</v>
      </c>
      <c r="B236" s="14">
        <f>COUNTIF(MasterLookup12192017!E:E,A236)</f>
        <v>1</v>
      </c>
      <c r="C236" t="str">
        <f>IF(VLOOKUP(A236,[2]cc12_L!$A:$R,18,FALSE)&gt;0,"y","n")</f>
        <v>y</v>
      </c>
    </row>
    <row r="237" spans="1:3" x14ac:dyDescent="0.25">
      <c r="A237" s="8" t="s">
        <v>320</v>
      </c>
      <c r="B237" s="14">
        <f>COUNTIF(MasterLookup12192017!E:E,A237)</f>
        <v>2</v>
      </c>
      <c r="C237" t="str">
        <f>IF(VLOOKUP(A237,[2]cc12_L!$A:$R,18,FALSE)&gt;0,"y","n")</f>
        <v>y</v>
      </c>
    </row>
    <row r="238" spans="1:3" x14ac:dyDescent="0.25">
      <c r="A238" s="8" t="s">
        <v>321</v>
      </c>
      <c r="B238" s="14">
        <f>COUNTIF(MasterLookup12192017!E:E,A238)</f>
        <v>1</v>
      </c>
      <c r="C238" t="str">
        <f>IF(VLOOKUP(A238,[2]cc12_L!$A:$R,18,FALSE)&gt;0,"y","n")</f>
        <v>y</v>
      </c>
    </row>
    <row r="239" spans="1:3" x14ac:dyDescent="0.25">
      <c r="A239" s="8" t="s">
        <v>322</v>
      </c>
      <c r="B239" s="14">
        <f>COUNTIF(MasterLookup12192017!E:E,A239)</f>
        <v>1</v>
      </c>
      <c r="C239" t="str">
        <f>IF(VLOOKUP(A239,[2]cc12_L!$A:$R,18,FALSE)&gt;0,"y","n")</f>
        <v>y</v>
      </c>
    </row>
    <row r="240" spans="1:3" x14ac:dyDescent="0.25">
      <c r="A240" s="8" t="s">
        <v>323</v>
      </c>
      <c r="B240" s="14">
        <f>COUNTIF(MasterLookup12192017!E:E,A240)</f>
        <v>1</v>
      </c>
      <c r="C240" t="str">
        <f>IF(VLOOKUP(A240,[2]cc12_L!$A:$R,18,FALSE)&gt;0,"y","n")</f>
        <v>y</v>
      </c>
    </row>
    <row r="241" spans="1:3" x14ac:dyDescent="0.25">
      <c r="A241" s="8" t="s">
        <v>324</v>
      </c>
      <c r="B241" s="14">
        <f>COUNTIF(MasterLookup12192017!E:E,A241)</f>
        <v>1</v>
      </c>
      <c r="C241" t="str">
        <f>IF(VLOOKUP(A241,[2]cc12_L!$A:$R,18,FALSE)&gt;0,"y","n")</f>
        <v>y</v>
      </c>
    </row>
    <row r="242" spans="1:3" x14ac:dyDescent="0.25">
      <c r="A242" s="8" t="s">
        <v>325</v>
      </c>
      <c r="B242" s="14">
        <f>COUNTIF(MasterLookup12192017!E:E,A242)</f>
        <v>1</v>
      </c>
      <c r="C242" t="str">
        <f>IF(VLOOKUP(A242,[2]cc12_L!$A:$R,18,FALSE)&gt;0,"y","n")</f>
        <v>y</v>
      </c>
    </row>
    <row r="243" spans="1:3" x14ac:dyDescent="0.25">
      <c r="A243" s="8" t="s">
        <v>326</v>
      </c>
      <c r="B243" s="14">
        <f>COUNTIF(MasterLookup12192017!E:E,A243)</f>
        <v>1</v>
      </c>
      <c r="C243" t="str">
        <f>IF(VLOOKUP(A243,[2]cc12_L!$A:$R,18,FALSE)&gt;0,"y","n")</f>
        <v>y</v>
      </c>
    </row>
    <row r="244" spans="1:3" x14ac:dyDescent="0.25">
      <c r="A244" s="8" t="s">
        <v>327</v>
      </c>
      <c r="B244" s="14">
        <f>COUNTIF(MasterLookup12192017!E:E,A244)</f>
        <v>1</v>
      </c>
      <c r="C244" t="str">
        <f>IF(VLOOKUP(A244,[2]cc12_L!$A:$R,18,FALSE)&gt;0,"y","n")</f>
        <v>y</v>
      </c>
    </row>
    <row r="245" spans="1:3" x14ac:dyDescent="0.25">
      <c r="A245" s="8" t="s">
        <v>328</v>
      </c>
      <c r="B245" s="14">
        <f>COUNTIF(MasterLookup12192017!E:E,A245)</f>
        <v>1</v>
      </c>
      <c r="C245" t="str">
        <f>IF(VLOOKUP(A245,[2]cc12_L!$A:$R,18,FALSE)&gt;0,"y","n")</f>
        <v>y</v>
      </c>
    </row>
    <row r="246" spans="1:3" x14ac:dyDescent="0.25">
      <c r="A246" s="8" t="s">
        <v>329</v>
      </c>
      <c r="B246" s="14">
        <f>COUNTIF(MasterLookup12192017!E:E,A246)</f>
        <v>1</v>
      </c>
      <c r="C246" t="str">
        <f>IF(VLOOKUP(A246,[2]cc12_L!$A:$R,18,FALSE)&gt;0,"y","n")</f>
        <v>y</v>
      </c>
    </row>
    <row r="247" spans="1:3" x14ac:dyDescent="0.25">
      <c r="A247" s="8" t="s">
        <v>330</v>
      </c>
      <c r="B247" s="14">
        <f>COUNTIF(MasterLookup12192017!E:E,A247)</f>
        <v>1</v>
      </c>
      <c r="C247" t="str">
        <f>IF(VLOOKUP(A247,[2]cc12_L!$A:$R,18,FALSE)&gt;0,"y","n")</f>
        <v>y</v>
      </c>
    </row>
    <row r="248" spans="1:3" x14ac:dyDescent="0.25">
      <c r="A248" s="8" t="s">
        <v>331</v>
      </c>
      <c r="B248" s="14">
        <f>COUNTIF(MasterLookup12192017!E:E,A248)</f>
        <v>1</v>
      </c>
      <c r="C248" t="str">
        <f>IF(VLOOKUP(A248,[2]cc12_L!$A:$R,18,FALSE)&gt;0,"y","n")</f>
        <v>y</v>
      </c>
    </row>
    <row r="249" spans="1:3" x14ac:dyDescent="0.25">
      <c r="A249" s="8" t="s">
        <v>332</v>
      </c>
      <c r="B249" s="14">
        <f>COUNTIF(MasterLookup12192017!E:E,A249)</f>
        <v>1</v>
      </c>
      <c r="C249" t="str">
        <f>IF(VLOOKUP(A249,[2]cc12_L!$A:$R,18,FALSE)&gt;0,"y","n")</f>
        <v>y</v>
      </c>
    </row>
    <row r="250" spans="1:3" x14ac:dyDescent="0.25">
      <c r="A250" s="8" t="s">
        <v>553</v>
      </c>
      <c r="B250" s="14">
        <f>COUNTIF(MasterLookup12192017!E:E,A250)</f>
        <v>1</v>
      </c>
      <c r="C250" t="str">
        <f>IF(VLOOKUP(A250,[2]cc12_L!$A:$R,18,FALSE)&gt;0,"y","n")</f>
        <v>y</v>
      </c>
    </row>
    <row r="251" spans="1:3" x14ac:dyDescent="0.25">
      <c r="A251" s="8" t="s">
        <v>554</v>
      </c>
      <c r="B251" s="14">
        <f>COUNTIF(MasterLookup12192017!E:E,A251)</f>
        <v>1</v>
      </c>
      <c r="C251" t="str">
        <f>IF(VLOOKUP(A251,[2]cc12_L!$A:$R,18,FALSE)&gt;0,"y","n")</f>
        <v>y</v>
      </c>
    </row>
    <row r="252" spans="1:3" x14ac:dyDescent="0.25">
      <c r="A252" s="8" t="s">
        <v>333</v>
      </c>
      <c r="B252" s="14">
        <f>COUNTIF(MasterLookup12192017!E:E,A252)</f>
        <v>2</v>
      </c>
      <c r="C252" t="str">
        <f>IF(VLOOKUP(A252,[2]cc12_L!$A:$R,18,FALSE)&gt;0,"y","n")</f>
        <v>y</v>
      </c>
    </row>
    <row r="253" spans="1:3" x14ac:dyDescent="0.25">
      <c r="A253" s="8" t="s">
        <v>334</v>
      </c>
      <c r="B253" s="14">
        <f>COUNTIF(MasterLookup12192017!E:E,A253)</f>
        <v>2</v>
      </c>
      <c r="C253" t="str">
        <f>IF(VLOOKUP(A253,[2]cc12_L!$A:$R,18,FALSE)&gt;0,"y","n")</f>
        <v>y</v>
      </c>
    </row>
    <row r="254" spans="1:3" x14ac:dyDescent="0.25">
      <c r="A254" s="8" t="s">
        <v>335</v>
      </c>
      <c r="B254" s="14">
        <f>COUNTIF(MasterLookup12192017!E:E,A254)</f>
        <v>1</v>
      </c>
      <c r="C254" t="str">
        <f>IF(VLOOKUP(A254,[2]cc12_L!$A:$R,18,FALSE)&gt;0,"y","n")</f>
        <v>y</v>
      </c>
    </row>
    <row r="255" spans="1:3" x14ac:dyDescent="0.25">
      <c r="A255" s="8" t="s">
        <v>339</v>
      </c>
      <c r="B255" s="14">
        <f>COUNTIF(MasterLookup12192017!E:E,A255)</f>
        <v>1</v>
      </c>
      <c r="C255" t="str">
        <f>IF(VLOOKUP(A255,[2]cc12_L!$A:$R,18,FALSE)&gt;0,"y","n")</f>
        <v>y</v>
      </c>
    </row>
    <row r="256" spans="1:3" x14ac:dyDescent="0.25">
      <c r="A256" s="8" t="s">
        <v>555</v>
      </c>
      <c r="B256" s="14">
        <f>COUNTIF(MasterLookup12192017!E:E,A256)</f>
        <v>1</v>
      </c>
      <c r="C256" t="str">
        <f>IF(VLOOKUP(A256,[2]cc12_L!$A:$R,18,FALSE)&gt;0,"y","n")</f>
        <v>y</v>
      </c>
    </row>
    <row r="257" spans="1:3" x14ac:dyDescent="0.25">
      <c r="A257" s="8" t="s">
        <v>556</v>
      </c>
      <c r="B257" s="14">
        <f>COUNTIF(MasterLookup12192017!E:E,A257)</f>
        <v>1</v>
      </c>
      <c r="C257" t="str">
        <f>IF(VLOOKUP(A257,[2]cc12_L!$A:$R,18,FALSE)&gt;0,"y","n")</f>
        <v>y</v>
      </c>
    </row>
    <row r="258" spans="1:3" x14ac:dyDescent="0.25">
      <c r="A258" s="8" t="s">
        <v>340</v>
      </c>
      <c r="B258" s="14">
        <f>COUNTIF(MasterLookup12192017!E:E,A258)</f>
        <v>1</v>
      </c>
      <c r="C258" t="str">
        <f>IF(VLOOKUP(A258,[2]cc12_L!$A:$R,18,FALSE)&gt;0,"y","n")</f>
        <v>y</v>
      </c>
    </row>
    <row r="259" spans="1:3" x14ac:dyDescent="0.25">
      <c r="A259" s="8" t="s">
        <v>341</v>
      </c>
      <c r="B259" s="14">
        <f>COUNTIF(MasterLookup12192017!E:E,A259)</f>
        <v>1</v>
      </c>
      <c r="C259" t="str">
        <f>IF(VLOOKUP(A259,[2]cc12_L!$A:$R,18,FALSE)&gt;0,"y","n")</f>
        <v>y</v>
      </c>
    </row>
    <row r="260" spans="1:3" x14ac:dyDescent="0.25">
      <c r="A260" s="8" t="s">
        <v>342</v>
      </c>
      <c r="B260" s="14">
        <f>COUNTIF(MasterLookup12192017!E:E,A260)</f>
        <v>1</v>
      </c>
      <c r="C260" t="str">
        <f>IF(VLOOKUP(A260,[2]cc12_L!$A:$R,18,FALSE)&gt;0,"y","n")</f>
        <v>y</v>
      </c>
    </row>
    <row r="261" spans="1:3" x14ac:dyDescent="0.25">
      <c r="A261" s="8" t="s">
        <v>343</v>
      </c>
      <c r="B261" s="14">
        <f>COUNTIF(MasterLookup12192017!E:E,A261)</f>
        <v>1</v>
      </c>
      <c r="C261" t="str">
        <f>IF(VLOOKUP(A261,[2]cc12_L!$A:$R,18,FALSE)&gt;0,"y","n")</f>
        <v>y</v>
      </c>
    </row>
    <row r="262" spans="1:3" x14ac:dyDescent="0.25">
      <c r="A262" s="8" t="s">
        <v>344</v>
      </c>
      <c r="B262" s="14">
        <f>COUNTIF(MasterLookup12192017!E:E,A262)</f>
        <v>1</v>
      </c>
      <c r="C262" t="str">
        <f>IF(VLOOKUP(A262,[2]cc12_L!$A:$R,18,FALSE)&gt;0,"y","n")</f>
        <v>y</v>
      </c>
    </row>
    <row r="263" spans="1:3" x14ac:dyDescent="0.25">
      <c r="A263" s="8" t="s">
        <v>345</v>
      </c>
      <c r="B263" s="14">
        <f>COUNTIF(MasterLookup12192017!E:E,A263)</f>
        <v>1</v>
      </c>
      <c r="C263" t="str">
        <f>IF(VLOOKUP(A263,[2]cc12_L!$A:$R,18,FALSE)&gt;0,"y","n")</f>
        <v>y</v>
      </c>
    </row>
    <row r="264" spans="1:3" x14ac:dyDescent="0.25">
      <c r="A264" s="8" t="s">
        <v>346</v>
      </c>
      <c r="B264" s="14">
        <f>COUNTIF(MasterLookup12192017!E:E,A264)</f>
        <v>2</v>
      </c>
      <c r="C264" t="str">
        <f>IF(VLOOKUP(A264,[2]cc12_L!$A:$R,18,FALSE)&gt;0,"y","n")</f>
        <v>y</v>
      </c>
    </row>
    <row r="265" spans="1:3" x14ac:dyDescent="0.25">
      <c r="A265" s="8" t="s">
        <v>347</v>
      </c>
      <c r="B265" s="14">
        <f>COUNTIF(MasterLookup12192017!E:E,A265)</f>
        <v>2</v>
      </c>
      <c r="C265" t="str">
        <f>IF(VLOOKUP(A265,[2]cc12_L!$A:$R,18,FALSE)&gt;0,"y","n")</f>
        <v>y</v>
      </c>
    </row>
    <row r="266" spans="1:3" x14ac:dyDescent="0.25">
      <c r="A266" s="8" t="s">
        <v>557</v>
      </c>
      <c r="B266" s="14">
        <f>COUNTIF(MasterLookup12192017!E:E,A266)</f>
        <v>1</v>
      </c>
      <c r="C266" t="str">
        <f>IF(VLOOKUP(A266,[2]cc12_L!$A:$R,18,FALSE)&gt;0,"y","n")</f>
        <v>y</v>
      </c>
    </row>
    <row r="267" spans="1:3" x14ac:dyDescent="0.25">
      <c r="A267" s="8" t="s">
        <v>558</v>
      </c>
      <c r="B267" s="14">
        <f>COUNTIF(MasterLookup12192017!E:E,A267)</f>
        <v>1</v>
      </c>
      <c r="C267" t="str">
        <f>IF(VLOOKUP(A267,[2]cc12_L!$A:$R,18,FALSE)&gt;0,"y","n")</f>
        <v>y</v>
      </c>
    </row>
    <row r="268" spans="1:3" x14ac:dyDescent="0.25">
      <c r="A268" s="8" t="s">
        <v>348</v>
      </c>
      <c r="B268" s="14">
        <f>COUNTIF(MasterLookup12192017!E:E,A268)</f>
        <v>1</v>
      </c>
      <c r="C268" t="str">
        <f>IF(VLOOKUP(A268,[2]cc12_L!$A:$R,18,FALSE)&gt;0,"y","n")</f>
        <v>y</v>
      </c>
    </row>
    <row r="269" spans="1:3" x14ac:dyDescent="0.25">
      <c r="A269" s="8" t="s">
        <v>559</v>
      </c>
      <c r="B269" s="14">
        <f>COUNTIF(MasterLookup12192017!E:E,A269)</f>
        <v>1</v>
      </c>
      <c r="C269" t="str">
        <f>IF(VLOOKUP(A269,[2]cc12_L!$A:$R,18,FALSE)&gt;0,"y","n")</f>
        <v>y</v>
      </c>
    </row>
    <row r="270" spans="1:3" x14ac:dyDescent="0.25">
      <c r="A270" s="8" t="s">
        <v>560</v>
      </c>
      <c r="B270" s="14">
        <f>COUNTIF(MasterLookup12192017!E:E,A270)</f>
        <v>1</v>
      </c>
      <c r="C270" t="str">
        <f>IF(VLOOKUP(A270,[2]cc12_L!$A:$R,18,FALSE)&gt;0,"y","n")</f>
        <v>y</v>
      </c>
    </row>
    <row r="271" spans="1:3" x14ac:dyDescent="0.25">
      <c r="A271" s="8" t="s">
        <v>350</v>
      </c>
      <c r="B271" s="14">
        <f>COUNTIF(MasterLookup12192017!E:E,A271)</f>
        <v>1</v>
      </c>
      <c r="C271" t="str">
        <f>IF(VLOOKUP(A271,[2]cc12_L!$A:$R,18,FALSE)&gt;0,"y","n")</f>
        <v>y</v>
      </c>
    </row>
    <row r="272" spans="1:3" x14ac:dyDescent="0.25">
      <c r="A272" s="8" t="s">
        <v>349</v>
      </c>
      <c r="B272" s="14">
        <f>COUNTIF(MasterLookup12192017!E:E,A272)</f>
        <v>2</v>
      </c>
      <c r="C272" t="str">
        <f>IF(VLOOKUP(A272,[2]cc12_L!$A:$R,18,FALSE)&gt;0,"y","n")</f>
        <v>y</v>
      </c>
    </row>
    <row r="273" spans="1:3" x14ac:dyDescent="0.25">
      <c r="A273" s="8" t="s">
        <v>561</v>
      </c>
      <c r="B273" s="14">
        <f>COUNTIF(MasterLookup12192017!E:E,A273)</f>
        <v>1</v>
      </c>
      <c r="C273" t="str">
        <f>IF(VLOOKUP(A273,[2]cc12_L!$A:$R,18,FALSE)&gt;0,"y","n")</f>
        <v>y</v>
      </c>
    </row>
    <row r="274" spans="1:3" x14ac:dyDescent="0.25">
      <c r="A274" s="8" t="s">
        <v>562</v>
      </c>
      <c r="B274" s="14">
        <f>COUNTIF(MasterLookup12192017!E:E,A274)</f>
        <v>1</v>
      </c>
      <c r="C274" t="str">
        <f>IF(VLOOKUP(A274,[2]cc12_L!$A:$R,18,FALSE)&gt;0,"y","n")</f>
        <v>y</v>
      </c>
    </row>
    <row r="275" spans="1:3" x14ac:dyDescent="0.25">
      <c r="A275" s="8" t="s">
        <v>563</v>
      </c>
      <c r="B275" s="14">
        <f>COUNTIF(MasterLookup12192017!E:E,A275)</f>
        <v>1</v>
      </c>
      <c r="C275" t="str">
        <f>IF(VLOOKUP(A275,[2]cc12_L!$A:$R,18,FALSE)&gt;0,"y","n")</f>
        <v>y</v>
      </c>
    </row>
    <row r="276" spans="1:3" x14ac:dyDescent="0.25">
      <c r="A276" s="8" t="s">
        <v>564</v>
      </c>
      <c r="B276" s="14">
        <f>COUNTIF(MasterLookup12192017!E:E,A276)</f>
        <v>1</v>
      </c>
      <c r="C276" t="str">
        <f>IF(VLOOKUP(A276,[2]cc12_L!$A:$R,18,FALSE)&gt;0,"y","n")</f>
        <v>y</v>
      </c>
    </row>
    <row r="277" spans="1:3" x14ac:dyDescent="0.25">
      <c r="A277" s="8" t="s">
        <v>565</v>
      </c>
      <c r="B277" s="14">
        <f>COUNTIF(MasterLookup12192017!E:E,A277)</f>
        <v>1</v>
      </c>
      <c r="C277" t="str">
        <f>IF(VLOOKUP(A277,[2]cc12_L!$A:$R,18,FALSE)&gt;0,"y","n")</f>
        <v>y</v>
      </c>
    </row>
    <row r="278" spans="1:3" x14ac:dyDescent="0.25">
      <c r="A278" s="8" t="s">
        <v>566</v>
      </c>
      <c r="B278" s="14">
        <f>COUNTIF(MasterLookup12192017!E:E,A278)</f>
        <v>1</v>
      </c>
      <c r="C278" t="str">
        <f>IF(VLOOKUP(A278,[2]cc12_L!$A:$R,18,FALSE)&gt;0,"y","n")</f>
        <v>y</v>
      </c>
    </row>
    <row r="279" spans="1:3" x14ac:dyDescent="0.25">
      <c r="A279" s="8" t="s">
        <v>567</v>
      </c>
      <c r="B279" s="14">
        <f>COUNTIF(MasterLookup12192017!E:E,A279)</f>
        <v>1</v>
      </c>
      <c r="C279" t="str">
        <f>IF(VLOOKUP(A279,[2]cc12_L!$A:$R,18,FALSE)&gt;0,"y","n")</f>
        <v>y</v>
      </c>
    </row>
    <row r="280" spans="1:3" x14ac:dyDescent="0.25">
      <c r="A280" s="8" t="s">
        <v>568</v>
      </c>
      <c r="B280" s="14">
        <f>COUNTIF(MasterLookup12192017!E:E,A280)</f>
        <v>1</v>
      </c>
      <c r="C280" t="str">
        <f>IF(VLOOKUP(A280,[2]cc12_L!$A:$R,18,FALSE)&gt;0,"y","n")</f>
        <v>y</v>
      </c>
    </row>
    <row r="281" spans="1:3" x14ac:dyDescent="0.25">
      <c r="A281" s="8" t="s">
        <v>569</v>
      </c>
      <c r="B281" s="14">
        <f>COUNTIF(MasterLookup12192017!E:E,A281)</f>
        <v>1</v>
      </c>
      <c r="C281" t="str">
        <f>IF(VLOOKUP(A281,[2]cc12_L!$A:$R,18,FALSE)&gt;0,"y","n")</f>
        <v>y</v>
      </c>
    </row>
    <row r="282" spans="1:3" x14ac:dyDescent="0.25">
      <c r="A282" s="8" t="s">
        <v>570</v>
      </c>
      <c r="B282" s="14">
        <f>COUNTIF(MasterLookup12192017!E:E,A282)</f>
        <v>1</v>
      </c>
      <c r="C282" t="str">
        <f>IF(VLOOKUP(A282,[2]cc12_L!$A:$R,18,FALSE)&gt;0,"y","n")</f>
        <v>y</v>
      </c>
    </row>
    <row r="283" spans="1:3" x14ac:dyDescent="0.25">
      <c r="A283" s="8" t="s">
        <v>571</v>
      </c>
      <c r="B283" s="14">
        <f>COUNTIF(MasterLookup12192017!E:E,A283)</f>
        <v>1</v>
      </c>
      <c r="C283" t="str">
        <f>IF(VLOOKUP(A283,[2]cc12_L!$A:$R,18,FALSE)&gt;0,"y","n")</f>
        <v>y</v>
      </c>
    </row>
    <row r="284" spans="1:3" x14ac:dyDescent="0.25">
      <c r="A284" s="8" t="s">
        <v>572</v>
      </c>
      <c r="B284" s="14">
        <f>COUNTIF(MasterLookup12192017!E:E,A284)</f>
        <v>1</v>
      </c>
      <c r="C284" t="str">
        <f>IF(VLOOKUP(A284,[2]cc12_L!$A:$R,18,FALSE)&gt;0,"y","n")</f>
        <v>y</v>
      </c>
    </row>
    <row r="285" spans="1:3" x14ac:dyDescent="0.25">
      <c r="B285" s="14"/>
    </row>
    <row r="286" spans="1:3" x14ac:dyDescent="0.25">
      <c r="B286" s="14"/>
    </row>
    <row r="287" spans="1:3" x14ac:dyDescent="0.25">
      <c r="B287" s="14"/>
    </row>
    <row r="288" spans="1:3" x14ac:dyDescent="0.25">
      <c r="B288" s="14"/>
    </row>
    <row r="289" spans="2:2" x14ac:dyDescent="0.25">
      <c r="B289" s="14"/>
    </row>
    <row r="290" spans="2:2" x14ac:dyDescent="0.25">
      <c r="B290" s="14"/>
    </row>
    <row r="291" spans="2:2" x14ac:dyDescent="0.25">
      <c r="B291" s="14"/>
    </row>
    <row r="292" spans="2:2" x14ac:dyDescent="0.25">
      <c r="B292" s="14"/>
    </row>
    <row r="293" spans="2:2" x14ac:dyDescent="0.25">
      <c r="B293" s="14"/>
    </row>
    <row r="294" spans="2:2" x14ac:dyDescent="0.25">
      <c r="B294" s="14"/>
    </row>
    <row r="295" spans="2:2" x14ac:dyDescent="0.25">
      <c r="B295" s="14"/>
    </row>
    <row r="296" spans="2:2" x14ac:dyDescent="0.25">
      <c r="B296" s="14"/>
    </row>
    <row r="297" spans="2:2" x14ac:dyDescent="0.25">
      <c r="B297" s="14"/>
    </row>
    <row r="298" spans="2:2" x14ac:dyDescent="0.25">
      <c r="B298" s="14"/>
    </row>
    <row r="299" spans="2:2" x14ac:dyDescent="0.25">
      <c r="B299" s="14"/>
    </row>
    <row r="300" spans="2:2" x14ac:dyDescent="0.25">
      <c r="B300" s="14"/>
    </row>
    <row r="301" spans="2:2" x14ac:dyDescent="0.25">
      <c r="B301" s="14"/>
    </row>
    <row r="302" spans="2:2" x14ac:dyDescent="0.25">
      <c r="B302" s="14"/>
    </row>
    <row r="303" spans="2:2" x14ac:dyDescent="0.25">
      <c r="B303" s="14"/>
    </row>
    <row r="304" spans="2:2" x14ac:dyDescent="0.25">
      <c r="B304" s="14"/>
    </row>
    <row r="305" spans="2:2" x14ac:dyDescent="0.25">
      <c r="B305" s="14"/>
    </row>
    <row r="306" spans="2:2" x14ac:dyDescent="0.25">
      <c r="B306" s="14"/>
    </row>
    <row r="307" spans="2:2" x14ac:dyDescent="0.25">
      <c r="B307" s="14"/>
    </row>
    <row r="308" spans="2:2" x14ac:dyDescent="0.25">
      <c r="B308" s="14"/>
    </row>
    <row r="309" spans="2:2" x14ac:dyDescent="0.25">
      <c r="B309" s="14"/>
    </row>
    <row r="310" spans="2:2" x14ac:dyDescent="0.25">
      <c r="B310" s="14"/>
    </row>
    <row r="311" spans="2:2" x14ac:dyDescent="0.25">
      <c r="B311" s="14"/>
    </row>
    <row r="312" spans="2:2" x14ac:dyDescent="0.25">
      <c r="B312" s="14"/>
    </row>
    <row r="313" spans="2:2" x14ac:dyDescent="0.25">
      <c r="B313" s="14"/>
    </row>
    <row r="314" spans="2:2" x14ac:dyDescent="0.25">
      <c r="B314" s="14"/>
    </row>
    <row r="315" spans="2:2" x14ac:dyDescent="0.25">
      <c r="B315" s="14"/>
    </row>
    <row r="316" spans="2:2" x14ac:dyDescent="0.25">
      <c r="B316" s="14"/>
    </row>
    <row r="317" spans="2:2" x14ac:dyDescent="0.25">
      <c r="B317" s="14"/>
    </row>
    <row r="318" spans="2:2" x14ac:dyDescent="0.25">
      <c r="B318" s="14"/>
    </row>
    <row r="319" spans="2:2" x14ac:dyDescent="0.25">
      <c r="B319" s="14"/>
    </row>
    <row r="320" spans="2:2" x14ac:dyDescent="0.25">
      <c r="B320" s="14"/>
    </row>
    <row r="321" spans="2:2" x14ac:dyDescent="0.25">
      <c r="B321" s="14"/>
    </row>
    <row r="322" spans="2:2" x14ac:dyDescent="0.25">
      <c r="B322" s="14"/>
    </row>
    <row r="323" spans="2:2" x14ac:dyDescent="0.25">
      <c r="B323" s="14"/>
    </row>
    <row r="324" spans="2:2" x14ac:dyDescent="0.25">
      <c r="B324" s="14"/>
    </row>
    <row r="325" spans="2:2" x14ac:dyDescent="0.25">
      <c r="B325" s="14"/>
    </row>
    <row r="326" spans="2:2" x14ac:dyDescent="0.25">
      <c r="B326" s="14"/>
    </row>
    <row r="327" spans="2:2" x14ac:dyDescent="0.25">
      <c r="B327" s="14"/>
    </row>
    <row r="328" spans="2:2" x14ac:dyDescent="0.25">
      <c r="B328" s="14"/>
    </row>
    <row r="329" spans="2:2" x14ac:dyDescent="0.25">
      <c r="B329" s="14"/>
    </row>
    <row r="330" spans="2:2" x14ac:dyDescent="0.25">
      <c r="B330" s="14"/>
    </row>
    <row r="331" spans="2:2" x14ac:dyDescent="0.25">
      <c r="B331" s="14"/>
    </row>
    <row r="332" spans="2:2" x14ac:dyDescent="0.25">
      <c r="B332" s="14"/>
    </row>
    <row r="333" spans="2:2" x14ac:dyDescent="0.25">
      <c r="B333" s="14"/>
    </row>
    <row r="334" spans="2:2" x14ac:dyDescent="0.25">
      <c r="B334" s="14"/>
    </row>
    <row r="335" spans="2:2" x14ac:dyDescent="0.25">
      <c r="B335" s="14"/>
    </row>
    <row r="336" spans="2:2" x14ac:dyDescent="0.25">
      <c r="B336" s="14"/>
    </row>
    <row r="337" spans="2:2" x14ac:dyDescent="0.25">
      <c r="B337" s="14"/>
    </row>
    <row r="338" spans="2:2" x14ac:dyDescent="0.25">
      <c r="B338" s="14"/>
    </row>
    <row r="339" spans="2:2" x14ac:dyDescent="0.25">
      <c r="B339" s="14"/>
    </row>
    <row r="340" spans="2:2" x14ac:dyDescent="0.25">
      <c r="B340" s="14"/>
    </row>
    <row r="341" spans="2:2" x14ac:dyDescent="0.25">
      <c r="B341" s="14"/>
    </row>
    <row r="342" spans="2:2" x14ac:dyDescent="0.25">
      <c r="B342" s="14"/>
    </row>
    <row r="343" spans="2:2" x14ac:dyDescent="0.25">
      <c r="B343" s="14"/>
    </row>
    <row r="344" spans="2:2" x14ac:dyDescent="0.25">
      <c r="B344" s="14"/>
    </row>
    <row r="345" spans="2:2" x14ac:dyDescent="0.25">
      <c r="B345" s="14"/>
    </row>
    <row r="346" spans="2:2" x14ac:dyDescent="0.25">
      <c r="B346" s="14"/>
    </row>
    <row r="347" spans="2:2" x14ac:dyDescent="0.25">
      <c r="B347" s="14"/>
    </row>
    <row r="348" spans="2:2" x14ac:dyDescent="0.25">
      <c r="B348" s="14"/>
    </row>
    <row r="349" spans="2:2" x14ac:dyDescent="0.25">
      <c r="B349" s="14"/>
    </row>
    <row r="350" spans="2:2" x14ac:dyDescent="0.25">
      <c r="B350" s="14"/>
    </row>
    <row r="351" spans="2:2" x14ac:dyDescent="0.25">
      <c r="B351" s="14"/>
    </row>
    <row r="352" spans="2:2" x14ac:dyDescent="0.25">
      <c r="B352" s="14"/>
    </row>
    <row r="353" spans="2:2" x14ac:dyDescent="0.25">
      <c r="B353" s="14"/>
    </row>
    <row r="354" spans="2:2" x14ac:dyDescent="0.25">
      <c r="B354" s="14"/>
    </row>
    <row r="355" spans="2:2" x14ac:dyDescent="0.25">
      <c r="B355" s="14"/>
    </row>
    <row r="356" spans="2:2" x14ac:dyDescent="0.25">
      <c r="B356" s="14"/>
    </row>
    <row r="357" spans="2:2" x14ac:dyDescent="0.25">
      <c r="B357" s="14"/>
    </row>
    <row r="358" spans="2:2" x14ac:dyDescent="0.25">
      <c r="B358" s="14"/>
    </row>
    <row r="359" spans="2:2" x14ac:dyDescent="0.25">
      <c r="B359" s="14"/>
    </row>
    <row r="360" spans="2:2" x14ac:dyDescent="0.25">
      <c r="B360" s="14"/>
    </row>
    <row r="361" spans="2:2" x14ac:dyDescent="0.25">
      <c r="B361" s="14"/>
    </row>
    <row r="362" spans="2:2" x14ac:dyDescent="0.25">
      <c r="B362" s="14"/>
    </row>
    <row r="363" spans="2:2" x14ac:dyDescent="0.25">
      <c r="B363" s="14"/>
    </row>
    <row r="364" spans="2:2" x14ac:dyDescent="0.25">
      <c r="B364" s="14"/>
    </row>
    <row r="365" spans="2:2" x14ac:dyDescent="0.25">
      <c r="B365" s="14"/>
    </row>
    <row r="366" spans="2:2" x14ac:dyDescent="0.25">
      <c r="B366" s="14"/>
    </row>
    <row r="367" spans="2:2" x14ac:dyDescent="0.25">
      <c r="B367" s="14"/>
    </row>
    <row r="368" spans="2:2" x14ac:dyDescent="0.25">
      <c r="B368" s="14"/>
    </row>
    <row r="369" spans="2:2" x14ac:dyDescent="0.25">
      <c r="B369" s="14"/>
    </row>
    <row r="370" spans="2:2" x14ac:dyDescent="0.25">
      <c r="B370" s="14"/>
    </row>
    <row r="371" spans="2:2" x14ac:dyDescent="0.25">
      <c r="B371" s="14"/>
    </row>
    <row r="372" spans="2:2" x14ac:dyDescent="0.25">
      <c r="B372" s="14"/>
    </row>
    <row r="373" spans="2:2" x14ac:dyDescent="0.25">
      <c r="B373" s="14"/>
    </row>
    <row r="374" spans="2:2" x14ac:dyDescent="0.25">
      <c r="B374" s="14"/>
    </row>
    <row r="375" spans="2:2" x14ac:dyDescent="0.25">
      <c r="B375" s="14"/>
    </row>
    <row r="376" spans="2:2" x14ac:dyDescent="0.25">
      <c r="B376" s="14"/>
    </row>
    <row r="377" spans="2:2" x14ac:dyDescent="0.25">
      <c r="B377" s="14"/>
    </row>
    <row r="378" spans="2:2" x14ac:dyDescent="0.25">
      <c r="B378" s="14"/>
    </row>
    <row r="379" spans="2:2" x14ac:dyDescent="0.25">
      <c r="B379" s="14"/>
    </row>
    <row r="380" spans="2:2" x14ac:dyDescent="0.25">
      <c r="B380" s="14"/>
    </row>
    <row r="381" spans="2:2" x14ac:dyDescent="0.25">
      <c r="B381" s="14"/>
    </row>
    <row r="382" spans="2:2" x14ac:dyDescent="0.25">
      <c r="B382" s="14"/>
    </row>
    <row r="383" spans="2:2" x14ac:dyDescent="0.25">
      <c r="B383" s="14"/>
    </row>
    <row r="384" spans="2:2" x14ac:dyDescent="0.25">
      <c r="B384" s="14"/>
    </row>
  </sheetData>
  <autoFilter ref="A1:C284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S400"/>
  <sheetViews>
    <sheetView workbookViewId="0">
      <pane ySplit="1" topLeftCell="A2" activePane="bottomLeft" state="frozen"/>
      <selection pane="bottomLeft" activeCell="D15" sqref="A15:D16"/>
    </sheetView>
  </sheetViews>
  <sheetFormatPr defaultRowHeight="15" x14ac:dyDescent="0.25"/>
  <cols>
    <col min="1" max="1" width="23.7109375" bestFit="1" customWidth="1"/>
    <col min="2" max="2" width="10.7109375" customWidth="1"/>
    <col min="3" max="3" width="37.5703125" customWidth="1"/>
    <col min="4" max="4" width="14.5703125" customWidth="1"/>
    <col min="6" max="6" width="30.5703125" customWidth="1"/>
    <col min="7" max="7" width="14.5703125" customWidth="1"/>
    <col min="8" max="9" width="15.7109375" customWidth="1"/>
    <col min="10" max="10" width="14.5703125" customWidth="1"/>
    <col min="11" max="12" width="11" customWidth="1"/>
    <col min="19" max="19" width="21.7109375" customWidth="1"/>
  </cols>
  <sheetData>
    <row r="1" spans="1:19" x14ac:dyDescent="0.25">
      <c r="A1" s="13" t="s">
        <v>14</v>
      </c>
      <c r="B1" s="13" t="s">
        <v>0</v>
      </c>
      <c r="C1" s="13" t="s">
        <v>1</v>
      </c>
      <c r="D1" s="1" t="s">
        <v>844</v>
      </c>
      <c r="E1" s="1" t="s">
        <v>55</v>
      </c>
      <c r="F1" s="1" t="s">
        <v>318</v>
      </c>
      <c r="G1" s="1" t="s">
        <v>847</v>
      </c>
      <c r="H1" s="1" t="s">
        <v>1210</v>
      </c>
      <c r="I1" s="1" t="s">
        <v>1224</v>
      </c>
      <c r="J1" s="1" t="s">
        <v>1225</v>
      </c>
      <c r="K1" s="27" t="s">
        <v>1226</v>
      </c>
      <c r="L1" s="27" t="s">
        <v>1228</v>
      </c>
      <c r="M1" s="27" t="s">
        <v>1227</v>
      </c>
      <c r="N1" s="1" t="s">
        <v>1218</v>
      </c>
      <c r="O1" s="1" t="s">
        <v>1219</v>
      </c>
      <c r="P1" s="1" t="s">
        <v>1220</v>
      </c>
      <c r="Q1" s="1" t="s">
        <v>1221</v>
      </c>
      <c r="R1" s="1" t="s">
        <v>1222</v>
      </c>
      <c r="S1" s="1" t="s">
        <v>626</v>
      </c>
    </row>
    <row r="2" spans="1:19" x14ac:dyDescent="0.25">
      <c r="A2" t="s">
        <v>852</v>
      </c>
      <c r="B2" t="s">
        <v>363</v>
      </c>
      <c r="C2" t="s">
        <v>364</v>
      </c>
      <c r="D2" s="14" t="s">
        <v>846</v>
      </c>
      <c r="E2" s="14" t="s">
        <v>376</v>
      </c>
      <c r="F2" s="14" t="s">
        <v>611</v>
      </c>
      <c r="G2" s="14">
        <v>0</v>
      </c>
      <c r="H2" s="14" t="s">
        <v>1212</v>
      </c>
      <c r="I2" s="14">
        <v>1.62</v>
      </c>
      <c r="J2" s="14">
        <v>3</v>
      </c>
      <c r="K2" s="14">
        <v>10</v>
      </c>
      <c r="L2" s="14">
        <v>5</v>
      </c>
      <c r="M2" s="14" t="s">
        <v>845</v>
      </c>
      <c r="N2">
        <v>1.62</v>
      </c>
      <c r="O2">
        <v>1.62</v>
      </c>
      <c r="P2">
        <v>1.62</v>
      </c>
      <c r="Q2">
        <v>1.62</v>
      </c>
      <c r="R2">
        <v>1.62</v>
      </c>
      <c r="S2" s="14">
        <f>VLOOKUP($A2,MasterLookup_old!$B:$L,MATCH(MasterLookup12192017!S$1,MasterLookup_old!$1:$1,0)-1,FALSE)</f>
        <v>0</v>
      </c>
    </row>
    <row r="3" spans="1:19" x14ac:dyDescent="0.25">
      <c r="A3" t="s">
        <v>853</v>
      </c>
      <c r="B3" t="s">
        <v>363</v>
      </c>
      <c r="C3" t="s">
        <v>364</v>
      </c>
      <c r="D3" s="14" t="s">
        <v>846</v>
      </c>
      <c r="E3" s="14" t="s">
        <v>377</v>
      </c>
      <c r="F3" s="14" t="s">
        <v>611</v>
      </c>
      <c r="G3" s="14">
        <v>0</v>
      </c>
      <c r="H3" s="14" t="s">
        <v>1211</v>
      </c>
      <c r="I3" s="14">
        <v>1.62</v>
      </c>
      <c r="J3" s="14">
        <v>3</v>
      </c>
      <c r="K3" s="14">
        <v>10</v>
      </c>
      <c r="L3" s="14">
        <v>5</v>
      </c>
      <c r="M3" s="14" t="s">
        <v>845</v>
      </c>
      <c r="N3">
        <v>1.62</v>
      </c>
      <c r="O3">
        <v>1.62</v>
      </c>
      <c r="P3">
        <v>1.62</v>
      </c>
      <c r="Q3">
        <v>1.62</v>
      </c>
      <c r="R3">
        <v>1.62</v>
      </c>
      <c r="S3" s="14">
        <f>VLOOKUP($A3,MasterLookup_old!$B:$L,MATCH(MasterLookup12192017!S$1,MasterLookup_old!$1:$1,0)-1,FALSE)</f>
        <v>0</v>
      </c>
    </row>
    <row r="4" spans="1:19" x14ac:dyDescent="0.25">
      <c r="A4" t="s">
        <v>854</v>
      </c>
      <c r="B4" t="s">
        <v>363</v>
      </c>
      <c r="C4" t="s">
        <v>365</v>
      </c>
      <c r="D4" s="14" t="s">
        <v>846</v>
      </c>
      <c r="E4" s="14" t="s">
        <v>374</v>
      </c>
      <c r="F4" s="14" t="s">
        <v>609</v>
      </c>
      <c r="G4" s="14">
        <v>0</v>
      </c>
      <c r="H4" s="14" t="s">
        <v>1213</v>
      </c>
      <c r="I4" s="14">
        <v>1.62</v>
      </c>
      <c r="J4" s="14">
        <v>3</v>
      </c>
      <c r="K4" s="14">
        <v>10</v>
      </c>
      <c r="L4" s="14">
        <v>5</v>
      </c>
      <c r="M4" s="14" t="s">
        <v>846</v>
      </c>
      <c r="N4">
        <v>1.62</v>
      </c>
      <c r="O4">
        <v>1.62</v>
      </c>
      <c r="P4">
        <v>1.62</v>
      </c>
      <c r="Q4">
        <v>1.62</v>
      </c>
      <c r="R4">
        <v>1.62</v>
      </c>
      <c r="S4" s="14">
        <f>VLOOKUP($A4,MasterLookup_old!$B:$L,MATCH(MasterLookup12192017!S$1,MasterLookup_old!$1:$1,0)-1,FALSE)</f>
        <v>0</v>
      </c>
    </row>
    <row r="5" spans="1:19" x14ac:dyDescent="0.25">
      <c r="A5" t="s">
        <v>855</v>
      </c>
      <c r="B5" t="s">
        <v>363</v>
      </c>
      <c r="C5" t="s">
        <v>366</v>
      </c>
      <c r="D5" s="14" t="s">
        <v>846</v>
      </c>
      <c r="E5" s="14" t="s">
        <v>372</v>
      </c>
      <c r="F5" s="14" t="s">
        <v>608</v>
      </c>
      <c r="G5" s="14">
        <v>0</v>
      </c>
      <c r="H5" s="14" t="s">
        <v>1213</v>
      </c>
      <c r="I5" s="14">
        <v>1.62</v>
      </c>
      <c r="J5" s="14">
        <v>3</v>
      </c>
      <c r="K5" s="14">
        <v>10</v>
      </c>
      <c r="L5" s="14">
        <v>5</v>
      </c>
      <c r="M5" s="14" t="s">
        <v>845</v>
      </c>
      <c r="N5">
        <v>1.62</v>
      </c>
      <c r="O5">
        <v>1.62</v>
      </c>
      <c r="P5">
        <v>1.62</v>
      </c>
      <c r="Q5">
        <v>1.62</v>
      </c>
      <c r="R5">
        <v>1.62</v>
      </c>
      <c r="S5" s="14" t="str">
        <f>VLOOKUP($A5,MasterLookup_old!$B:$L,MATCH(MasterLookup12192017!S$1,MasterLookup_old!$1:$1,0)-1,FALSE)</f>
        <v>only 1 direction in 2016</v>
      </c>
    </row>
    <row r="6" spans="1:19" x14ac:dyDescent="0.25">
      <c r="A6" t="s">
        <v>13</v>
      </c>
      <c r="B6" t="s">
        <v>363</v>
      </c>
      <c r="C6" t="s">
        <v>13</v>
      </c>
      <c r="D6" s="14" t="s">
        <v>846</v>
      </c>
      <c r="E6" t="s">
        <v>373</v>
      </c>
      <c r="F6" s="11" t="s">
        <v>608</v>
      </c>
      <c r="G6" s="11">
        <v>0</v>
      </c>
      <c r="H6" s="15" t="s">
        <v>13</v>
      </c>
      <c r="I6" s="14">
        <v>1.62</v>
      </c>
      <c r="J6">
        <v>3</v>
      </c>
      <c r="K6" s="14">
        <v>10</v>
      </c>
      <c r="L6" s="14">
        <v>5</v>
      </c>
      <c r="M6" s="14" t="s">
        <v>845</v>
      </c>
      <c r="N6">
        <v>1.62</v>
      </c>
      <c r="O6">
        <v>1.62</v>
      </c>
      <c r="P6">
        <v>1.62</v>
      </c>
      <c r="Q6">
        <v>1.62</v>
      </c>
      <c r="R6">
        <v>1.62</v>
      </c>
      <c r="S6" s="11" t="s">
        <v>627</v>
      </c>
    </row>
    <row r="7" spans="1:19" x14ac:dyDescent="0.25">
      <c r="A7" t="s">
        <v>856</v>
      </c>
      <c r="B7" t="s">
        <v>363</v>
      </c>
      <c r="C7" t="s">
        <v>367</v>
      </c>
      <c r="D7" s="14" t="s">
        <v>845</v>
      </c>
      <c r="E7" s="14" t="s">
        <v>371</v>
      </c>
      <c r="F7" s="14" t="s">
        <v>610</v>
      </c>
      <c r="G7" s="14">
        <v>0</v>
      </c>
      <c r="H7" s="14" t="s">
        <v>1213</v>
      </c>
      <c r="I7" s="14">
        <v>1.62</v>
      </c>
      <c r="J7" s="14">
        <v>3</v>
      </c>
      <c r="K7" s="14">
        <v>10</v>
      </c>
      <c r="L7" s="14">
        <v>5</v>
      </c>
      <c r="M7" s="14" t="s">
        <v>845</v>
      </c>
      <c r="N7">
        <v>1.62</v>
      </c>
      <c r="O7">
        <v>1.62</v>
      </c>
      <c r="P7">
        <v>1.62</v>
      </c>
      <c r="Q7">
        <v>1.62</v>
      </c>
      <c r="R7">
        <v>1.62</v>
      </c>
      <c r="S7" s="14" t="str">
        <f>VLOOKUP($A7,MasterLookup_old!$B:$L,MATCH(MasterLookup12192017!S$1,MasterLookup_old!$1:$1,0)-1,FALSE)</f>
        <v>make sure line file has ONEWAY = T</v>
      </c>
    </row>
    <row r="8" spans="1:19" x14ac:dyDescent="0.25">
      <c r="A8" t="s">
        <v>857</v>
      </c>
      <c r="B8" t="s">
        <v>363</v>
      </c>
      <c r="C8" t="s">
        <v>368</v>
      </c>
      <c r="D8" s="14" t="s">
        <v>846</v>
      </c>
      <c r="E8" s="14" t="s">
        <v>378</v>
      </c>
      <c r="F8" s="14" t="s">
        <v>612</v>
      </c>
      <c r="G8" s="14">
        <v>0</v>
      </c>
      <c r="H8" s="14" t="s">
        <v>1211</v>
      </c>
      <c r="I8" s="14">
        <v>1.62</v>
      </c>
      <c r="J8" s="14">
        <v>3</v>
      </c>
      <c r="K8" s="14">
        <v>10</v>
      </c>
      <c r="L8" s="14">
        <v>5</v>
      </c>
      <c r="M8" s="14" t="s">
        <v>845</v>
      </c>
      <c r="N8">
        <v>1.62</v>
      </c>
      <c r="O8">
        <v>1.62</v>
      </c>
      <c r="P8">
        <v>1.62</v>
      </c>
      <c r="Q8">
        <v>1.62</v>
      </c>
      <c r="R8">
        <v>1.62</v>
      </c>
      <c r="S8" s="14">
        <f>VLOOKUP($A8,MasterLookup_old!$B:$L,MATCH(MasterLookup12192017!S$1,MasterLookup_old!$1:$1,0)-1,FALSE)</f>
        <v>0</v>
      </c>
    </row>
    <row r="9" spans="1:19" x14ac:dyDescent="0.25">
      <c r="A9" t="s">
        <v>858</v>
      </c>
      <c r="B9" t="s">
        <v>363</v>
      </c>
      <c r="C9" t="s">
        <v>368</v>
      </c>
      <c r="D9" s="14" t="s">
        <v>845</v>
      </c>
      <c r="E9" s="14" t="s">
        <v>379</v>
      </c>
      <c r="F9" s="14" t="s">
        <v>612</v>
      </c>
      <c r="G9" s="14">
        <v>0</v>
      </c>
      <c r="H9" s="14" t="s">
        <v>1212</v>
      </c>
      <c r="I9" s="14">
        <v>1.62</v>
      </c>
      <c r="J9" s="14">
        <v>3</v>
      </c>
      <c r="K9" s="14">
        <v>10</v>
      </c>
      <c r="L9" s="14">
        <v>5</v>
      </c>
      <c r="M9" s="14" t="s">
        <v>845</v>
      </c>
      <c r="N9">
        <v>1.62</v>
      </c>
      <c r="O9">
        <v>1.62</v>
      </c>
      <c r="P9">
        <v>1.62</v>
      </c>
      <c r="Q9">
        <v>1.62</v>
      </c>
      <c r="R9">
        <v>1.62</v>
      </c>
      <c r="S9" s="14" t="str">
        <f>VLOOKUP($A9,MasterLookup_old!$B:$L,MATCH(MasterLookup12192017!S$1,MasterLookup_old!$1:$1,0)-1,FALSE)</f>
        <v>make sure line file has ONEWAY = T</v>
      </c>
    </row>
    <row r="10" spans="1:19" x14ac:dyDescent="0.25">
      <c r="A10" t="s">
        <v>859</v>
      </c>
      <c r="B10" t="s">
        <v>363</v>
      </c>
      <c r="C10" t="s">
        <v>369</v>
      </c>
      <c r="D10" s="14" t="s">
        <v>13</v>
      </c>
      <c r="E10" s="14" t="s">
        <v>13</v>
      </c>
      <c r="F10" s="14" t="s">
        <v>13</v>
      </c>
      <c r="G10" s="14">
        <v>0</v>
      </c>
      <c r="H10" s="14" t="s">
        <v>1213</v>
      </c>
      <c r="I10" s="14">
        <v>1.62</v>
      </c>
      <c r="J10" s="14">
        <v>3</v>
      </c>
      <c r="K10" s="14">
        <v>10</v>
      </c>
      <c r="L10" s="14">
        <v>5</v>
      </c>
      <c r="M10" s="14" t="s">
        <v>846</v>
      </c>
      <c r="N10">
        <v>1.62</v>
      </c>
      <c r="O10">
        <v>1.62</v>
      </c>
      <c r="P10">
        <v>1.62</v>
      </c>
      <c r="Q10">
        <v>1.62</v>
      </c>
      <c r="R10">
        <v>1.62</v>
      </c>
      <c r="S10" s="14"/>
    </row>
    <row r="11" spans="1:19" x14ac:dyDescent="0.25">
      <c r="A11" t="s">
        <v>13</v>
      </c>
      <c r="B11" t="s">
        <v>13</v>
      </c>
      <c r="C11" t="s">
        <v>13</v>
      </c>
      <c r="D11" s="14" t="s">
        <v>846</v>
      </c>
      <c r="E11" s="14" t="s">
        <v>375</v>
      </c>
      <c r="F11" s="14" t="s">
        <v>1191</v>
      </c>
      <c r="G11" s="14" t="s">
        <v>13</v>
      </c>
      <c r="H11" s="14" t="s">
        <v>13</v>
      </c>
      <c r="I11" s="14">
        <v>1.62</v>
      </c>
      <c r="J11" s="14">
        <v>3</v>
      </c>
      <c r="K11" s="14">
        <v>10</v>
      </c>
      <c r="L11" s="14">
        <v>1</v>
      </c>
      <c r="M11" s="14" t="s">
        <v>845</v>
      </c>
      <c r="N11">
        <v>1.62</v>
      </c>
      <c r="O11">
        <v>1.62</v>
      </c>
      <c r="P11">
        <v>1.62</v>
      </c>
      <c r="Q11">
        <v>1.62</v>
      </c>
      <c r="R11">
        <v>1.62</v>
      </c>
      <c r="S11" s="14"/>
    </row>
    <row r="12" spans="1:19" x14ac:dyDescent="0.25">
      <c r="A12" t="s">
        <v>860</v>
      </c>
      <c r="B12" t="s">
        <v>363</v>
      </c>
      <c r="C12" t="s">
        <v>370</v>
      </c>
      <c r="D12" s="14" t="s">
        <v>846</v>
      </c>
      <c r="E12" s="14" t="s">
        <v>471</v>
      </c>
      <c r="F12" s="14" t="s">
        <v>594</v>
      </c>
      <c r="G12" s="14">
        <v>0</v>
      </c>
      <c r="H12" s="14" t="s">
        <v>1214</v>
      </c>
      <c r="I12" s="14">
        <v>1.18</v>
      </c>
      <c r="J12" s="14">
        <v>2</v>
      </c>
      <c r="K12" s="14">
        <v>9</v>
      </c>
      <c r="L12" s="14">
        <v>3</v>
      </c>
      <c r="M12" s="14" t="s">
        <v>845</v>
      </c>
      <c r="N12">
        <v>1.18</v>
      </c>
      <c r="O12">
        <v>1.18</v>
      </c>
      <c r="P12">
        <v>1.18</v>
      </c>
      <c r="Q12">
        <v>1.18</v>
      </c>
      <c r="R12">
        <v>1.18</v>
      </c>
      <c r="S12" s="14"/>
    </row>
    <row r="13" spans="1:19" x14ac:dyDescent="0.25">
      <c r="A13" s="14" t="s">
        <v>860</v>
      </c>
      <c r="B13" s="14" t="s">
        <v>363</v>
      </c>
      <c r="C13" s="14" t="s">
        <v>370</v>
      </c>
      <c r="D13" s="14" t="s">
        <v>846</v>
      </c>
      <c r="E13" s="14" t="s">
        <v>471</v>
      </c>
      <c r="F13" s="11" t="s">
        <v>594</v>
      </c>
      <c r="G13" s="14">
        <v>0</v>
      </c>
      <c r="H13" s="14" t="s">
        <v>1214</v>
      </c>
      <c r="I13" s="14">
        <v>1.18</v>
      </c>
      <c r="J13" s="14">
        <v>2</v>
      </c>
      <c r="K13" s="14">
        <v>9</v>
      </c>
      <c r="L13" s="14">
        <v>3</v>
      </c>
      <c r="M13" s="14" t="s">
        <v>845</v>
      </c>
      <c r="N13">
        <v>1.18</v>
      </c>
      <c r="O13">
        <v>1.18</v>
      </c>
      <c r="P13">
        <v>1.18</v>
      </c>
      <c r="Q13">
        <v>1.18</v>
      </c>
      <c r="R13">
        <v>1.18</v>
      </c>
      <c r="S13" s="14"/>
    </row>
    <row r="14" spans="1:19" x14ac:dyDescent="0.25">
      <c r="A14" s="14" t="s">
        <v>860</v>
      </c>
      <c r="B14" s="14" t="s">
        <v>363</v>
      </c>
      <c r="C14" s="14" t="s">
        <v>370</v>
      </c>
      <c r="D14" s="14" t="s">
        <v>846</v>
      </c>
      <c r="E14" s="14" t="s">
        <v>473</v>
      </c>
      <c r="F14" s="11" t="s">
        <v>595</v>
      </c>
      <c r="G14" s="14">
        <v>0</v>
      </c>
      <c r="H14" s="14" t="s">
        <v>1214</v>
      </c>
      <c r="I14" s="14">
        <v>1.18</v>
      </c>
      <c r="J14" s="14">
        <v>2</v>
      </c>
      <c r="K14" s="14">
        <v>9</v>
      </c>
      <c r="L14" s="14">
        <v>3</v>
      </c>
      <c r="M14" s="14" t="s">
        <v>845</v>
      </c>
      <c r="N14">
        <v>1.18</v>
      </c>
      <c r="O14">
        <v>1.18</v>
      </c>
      <c r="P14">
        <v>1.18</v>
      </c>
      <c r="Q14">
        <v>1.18</v>
      </c>
      <c r="R14">
        <v>1.18</v>
      </c>
      <c r="S14" s="14"/>
    </row>
    <row r="15" spans="1:19" x14ac:dyDescent="0.25">
      <c r="A15" s="14" t="s">
        <v>860</v>
      </c>
      <c r="B15" s="14" t="s">
        <v>363</v>
      </c>
      <c r="C15" s="14" t="s">
        <v>370</v>
      </c>
      <c r="D15" s="14" t="s">
        <v>846</v>
      </c>
      <c r="E15" s="14" t="s">
        <v>475</v>
      </c>
      <c r="F15" s="11" t="s">
        <v>596</v>
      </c>
      <c r="G15" s="14">
        <v>0</v>
      </c>
      <c r="H15" s="14" t="s">
        <v>1214</v>
      </c>
      <c r="I15" s="14">
        <v>1.18</v>
      </c>
      <c r="J15" s="14">
        <v>2</v>
      </c>
      <c r="K15" s="14">
        <v>9</v>
      </c>
      <c r="L15" s="14">
        <v>3</v>
      </c>
      <c r="M15" s="14" t="s">
        <v>845</v>
      </c>
      <c r="N15">
        <v>1.18</v>
      </c>
      <c r="O15">
        <v>1.18</v>
      </c>
      <c r="P15">
        <v>1.18</v>
      </c>
      <c r="Q15">
        <v>1.18</v>
      </c>
      <c r="R15">
        <v>1.18</v>
      </c>
      <c r="S15" s="14"/>
    </row>
    <row r="16" spans="1:19" x14ac:dyDescent="0.25">
      <c r="A16" s="14" t="s">
        <v>860</v>
      </c>
      <c r="B16" s="14" t="s">
        <v>363</v>
      </c>
      <c r="C16" s="14" t="s">
        <v>370</v>
      </c>
      <c r="D16" s="14" t="s">
        <v>846</v>
      </c>
      <c r="E16" s="14" t="s">
        <v>477</v>
      </c>
      <c r="F16" s="11" t="s">
        <v>597</v>
      </c>
      <c r="G16" s="14">
        <v>0</v>
      </c>
      <c r="H16" s="14" t="s">
        <v>1214</v>
      </c>
      <c r="I16" s="14">
        <v>1.18</v>
      </c>
      <c r="J16" s="14">
        <v>2</v>
      </c>
      <c r="K16" s="14">
        <v>9</v>
      </c>
      <c r="L16" s="14">
        <v>3</v>
      </c>
      <c r="M16" s="14" t="s">
        <v>845</v>
      </c>
      <c r="N16">
        <v>1.18</v>
      </c>
      <c r="O16">
        <v>1.18</v>
      </c>
      <c r="P16">
        <v>1.18</v>
      </c>
      <c r="Q16">
        <v>1.18</v>
      </c>
      <c r="R16">
        <v>1.18</v>
      </c>
      <c r="S16" s="14"/>
    </row>
    <row r="17" spans="1:19" x14ac:dyDescent="0.25">
      <c r="A17" s="14" t="s">
        <v>860</v>
      </c>
      <c r="B17" s="14" t="s">
        <v>363</v>
      </c>
      <c r="C17" s="14" t="s">
        <v>370</v>
      </c>
      <c r="D17" s="14" t="s">
        <v>846</v>
      </c>
      <c r="E17" s="14" t="s">
        <v>479</v>
      </c>
      <c r="F17" s="11" t="s">
        <v>598</v>
      </c>
      <c r="G17" s="14">
        <v>0</v>
      </c>
      <c r="H17" s="14" t="s">
        <v>1214</v>
      </c>
      <c r="I17" s="14">
        <v>1.18</v>
      </c>
      <c r="J17" s="14">
        <v>2</v>
      </c>
      <c r="K17" s="14">
        <v>9</v>
      </c>
      <c r="L17" s="14">
        <v>3</v>
      </c>
      <c r="M17" s="14" t="s">
        <v>845</v>
      </c>
      <c r="N17">
        <v>1.18</v>
      </c>
      <c r="O17">
        <v>1.18</v>
      </c>
      <c r="P17">
        <v>1.18</v>
      </c>
      <c r="Q17">
        <v>1.18</v>
      </c>
      <c r="R17">
        <v>1.18</v>
      </c>
      <c r="S17" s="14"/>
    </row>
    <row r="18" spans="1:19" x14ac:dyDescent="0.25">
      <c r="A18" s="14" t="s">
        <v>860</v>
      </c>
      <c r="B18" s="14" t="s">
        <v>363</v>
      </c>
      <c r="C18" s="14" t="s">
        <v>370</v>
      </c>
      <c r="D18" s="14" t="s">
        <v>846</v>
      </c>
      <c r="E18" s="14" t="s">
        <v>481</v>
      </c>
      <c r="F18" s="11" t="s">
        <v>599</v>
      </c>
      <c r="G18" s="14">
        <v>0</v>
      </c>
      <c r="H18" s="14" t="s">
        <v>1214</v>
      </c>
      <c r="I18" s="14">
        <v>1.18</v>
      </c>
      <c r="J18" s="14">
        <v>2</v>
      </c>
      <c r="K18" s="14">
        <v>9</v>
      </c>
      <c r="L18" s="14">
        <v>3</v>
      </c>
      <c r="M18" s="14" t="s">
        <v>845</v>
      </c>
      <c r="N18">
        <v>1.18</v>
      </c>
      <c r="O18">
        <v>1.18</v>
      </c>
      <c r="P18">
        <v>1.18</v>
      </c>
      <c r="Q18">
        <v>1.18</v>
      </c>
      <c r="R18">
        <v>1.18</v>
      </c>
      <c r="S18" s="14"/>
    </row>
    <row r="19" spans="1:19" x14ac:dyDescent="0.25">
      <c r="A19" s="14" t="s">
        <v>860</v>
      </c>
      <c r="B19" s="14" t="s">
        <v>363</v>
      </c>
      <c r="C19" s="14" t="s">
        <v>370</v>
      </c>
      <c r="D19" s="14" t="s">
        <v>846</v>
      </c>
      <c r="E19" s="14" t="s">
        <v>483</v>
      </c>
      <c r="F19" s="11" t="s">
        <v>600</v>
      </c>
      <c r="G19" s="14">
        <v>0</v>
      </c>
      <c r="H19" s="14" t="s">
        <v>1214</v>
      </c>
      <c r="I19" s="14">
        <v>1.18</v>
      </c>
      <c r="J19" s="14">
        <v>2</v>
      </c>
      <c r="K19" s="14">
        <v>9</v>
      </c>
      <c r="L19" s="14">
        <v>3</v>
      </c>
      <c r="M19" s="14" t="s">
        <v>845</v>
      </c>
      <c r="N19">
        <v>1.18</v>
      </c>
      <c r="O19">
        <v>1.18</v>
      </c>
      <c r="P19">
        <v>1.18</v>
      </c>
      <c r="Q19">
        <v>1.18</v>
      </c>
      <c r="R19">
        <v>1.18</v>
      </c>
      <c r="S19" s="14"/>
    </row>
    <row r="20" spans="1:19" x14ac:dyDescent="0.25">
      <c r="A20" s="14" t="s">
        <v>860</v>
      </c>
      <c r="B20" s="14" t="s">
        <v>363</v>
      </c>
      <c r="C20" s="14" t="s">
        <v>370</v>
      </c>
      <c r="D20" s="14" t="s">
        <v>846</v>
      </c>
      <c r="E20" s="14" t="s">
        <v>485</v>
      </c>
      <c r="F20" s="11" t="s">
        <v>601</v>
      </c>
      <c r="G20" s="14">
        <v>0</v>
      </c>
      <c r="H20" s="14" t="s">
        <v>1214</v>
      </c>
      <c r="I20" s="14">
        <v>1.18</v>
      </c>
      <c r="J20" s="14">
        <v>2</v>
      </c>
      <c r="K20" s="14">
        <v>9</v>
      </c>
      <c r="L20" s="14">
        <v>3</v>
      </c>
      <c r="M20" s="14" t="s">
        <v>845</v>
      </c>
      <c r="N20">
        <v>1.18</v>
      </c>
      <c r="O20">
        <v>1.18</v>
      </c>
      <c r="P20">
        <v>1.18</v>
      </c>
      <c r="Q20">
        <v>1.18</v>
      </c>
      <c r="R20">
        <v>1.18</v>
      </c>
      <c r="S20" s="14"/>
    </row>
    <row r="21" spans="1:19" x14ac:dyDescent="0.25">
      <c r="A21" s="14" t="s">
        <v>860</v>
      </c>
      <c r="B21" s="14" t="s">
        <v>363</v>
      </c>
      <c r="C21" s="14" t="s">
        <v>370</v>
      </c>
      <c r="D21" s="14" t="s">
        <v>846</v>
      </c>
      <c r="E21" s="14" t="s">
        <v>487</v>
      </c>
      <c r="F21" s="11" t="s">
        <v>602</v>
      </c>
      <c r="G21" s="14">
        <v>0</v>
      </c>
      <c r="H21" s="14" t="s">
        <v>1214</v>
      </c>
      <c r="I21" s="14">
        <v>1.18</v>
      </c>
      <c r="J21" s="14">
        <v>2</v>
      </c>
      <c r="K21" s="14">
        <v>9</v>
      </c>
      <c r="L21" s="14">
        <v>3</v>
      </c>
      <c r="M21" s="14" t="s">
        <v>845</v>
      </c>
      <c r="N21">
        <v>1.18</v>
      </c>
      <c r="O21">
        <v>1.18</v>
      </c>
      <c r="P21">
        <v>1.18</v>
      </c>
      <c r="Q21">
        <v>1.18</v>
      </c>
      <c r="R21">
        <v>1.18</v>
      </c>
      <c r="S21" s="14"/>
    </row>
    <row r="22" spans="1:19" x14ac:dyDescent="0.25">
      <c r="A22" t="s">
        <v>861</v>
      </c>
      <c r="B22" t="s">
        <v>363</v>
      </c>
      <c r="C22" t="s">
        <v>370</v>
      </c>
      <c r="D22" s="14" t="s">
        <v>846</v>
      </c>
      <c r="E22" s="14" t="s">
        <v>472</v>
      </c>
      <c r="F22" s="14" t="s">
        <v>594</v>
      </c>
      <c r="G22" s="14">
        <v>0</v>
      </c>
      <c r="H22" s="14" t="s">
        <v>1215</v>
      </c>
      <c r="I22" s="14">
        <v>2.0099999999999998</v>
      </c>
      <c r="J22" s="14">
        <v>2</v>
      </c>
      <c r="K22" s="14">
        <v>9</v>
      </c>
      <c r="L22" s="14">
        <v>3</v>
      </c>
      <c r="M22" s="14" t="s">
        <v>845</v>
      </c>
      <c r="N22">
        <v>2.0099999999999998</v>
      </c>
      <c r="O22">
        <v>2.0099999999999998</v>
      </c>
      <c r="P22">
        <v>2.0099999999999998</v>
      </c>
      <c r="Q22">
        <v>2.0099999999999998</v>
      </c>
      <c r="R22">
        <v>2.0099999999999998</v>
      </c>
      <c r="S22" s="14"/>
    </row>
    <row r="23" spans="1:19" x14ac:dyDescent="0.25">
      <c r="A23" s="14" t="s">
        <v>861</v>
      </c>
      <c r="B23" s="14" t="s">
        <v>363</v>
      </c>
      <c r="C23" s="14" t="s">
        <v>370</v>
      </c>
      <c r="D23" s="14" t="s">
        <v>846</v>
      </c>
      <c r="E23" s="15" t="s">
        <v>472</v>
      </c>
      <c r="F23" s="11" t="s">
        <v>594</v>
      </c>
      <c r="G23" s="14">
        <v>0</v>
      </c>
      <c r="H23" s="14" t="s">
        <v>1215</v>
      </c>
      <c r="I23" s="14">
        <v>2.0099999999999998</v>
      </c>
      <c r="J23" s="14">
        <v>2</v>
      </c>
      <c r="K23" s="14">
        <v>9</v>
      </c>
      <c r="L23" s="14">
        <v>3</v>
      </c>
      <c r="M23" s="14" t="s">
        <v>845</v>
      </c>
      <c r="N23">
        <v>2.0099999999999998</v>
      </c>
      <c r="O23">
        <v>2.0099999999999998</v>
      </c>
      <c r="P23">
        <v>2.0099999999999998</v>
      </c>
      <c r="Q23">
        <v>2.0099999999999998</v>
      </c>
      <c r="R23">
        <v>2.0099999999999998</v>
      </c>
      <c r="S23" s="14"/>
    </row>
    <row r="24" spans="1:19" x14ac:dyDescent="0.25">
      <c r="A24" s="14" t="s">
        <v>861</v>
      </c>
      <c r="B24" s="14" t="s">
        <v>363</v>
      </c>
      <c r="C24" s="14" t="s">
        <v>370</v>
      </c>
      <c r="D24" s="14" t="s">
        <v>846</v>
      </c>
      <c r="E24" s="15" t="s">
        <v>474</v>
      </c>
      <c r="F24" s="11" t="s">
        <v>595</v>
      </c>
      <c r="G24" s="14">
        <v>0</v>
      </c>
      <c r="H24" s="14" t="s">
        <v>1215</v>
      </c>
      <c r="I24" s="14">
        <v>2.0099999999999998</v>
      </c>
      <c r="J24" s="14">
        <v>2</v>
      </c>
      <c r="K24" s="14">
        <v>9</v>
      </c>
      <c r="L24" s="14">
        <v>3</v>
      </c>
      <c r="M24" s="14" t="s">
        <v>845</v>
      </c>
      <c r="N24">
        <v>2.0099999999999998</v>
      </c>
      <c r="O24">
        <v>2.0099999999999998</v>
      </c>
      <c r="P24">
        <v>2.0099999999999998</v>
      </c>
      <c r="Q24">
        <v>2.0099999999999998</v>
      </c>
      <c r="R24">
        <v>2.0099999999999998</v>
      </c>
      <c r="S24" s="14"/>
    </row>
    <row r="25" spans="1:19" x14ac:dyDescent="0.25">
      <c r="A25" s="14" t="s">
        <v>861</v>
      </c>
      <c r="B25" s="14" t="s">
        <v>363</v>
      </c>
      <c r="C25" s="14" t="s">
        <v>370</v>
      </c>
      <c r="D25" s="14" t="s">
        <v>846</v>
      </c>
      <c r="E25" s="15" t="s">
        <v>476</v>
      </c>
      <c r="F25" s="11" t="s">
        <v>596</v>
      </c>
      <c r="G25" s="14">
        <v>0</v>
      </c>
      <c r="H25" s="14" t="s">
        <v>1215</v>
      </c>
      <c r="I25" s="14">
        <v>2.0099999999999998</v>
      </c>
      <c r="J25" s="14">
        <v>2</v>
      </c>
      <c r="K25" s="14">
        <v>9</v>
      </c>
      <c r="L25" s="14">
        <v>3</v>
      </c>
      <c r="M25" s="14" t="s">
        <v>845</v>
      </c>
      <c r="N25">
        <v>2.0099999999999998</v>
      </c>
      <c r="O25">
        <v>2.0099999999999998</v>
      </c>
      <c r="P25">
        <v>2.0099999999999998</v>
      </c>
      <c r="Q25">
        <v>2.0099999999999998</v>
      </c>
      <c r="R25">
        <v>2.0099999999999998</v>
      </c>
      <c r="S25" s="14"/>
    </row>
    <row r="26" spans="1:19" x14ac:dyDescent="0.25">
      <c r="A26" s="14" t="s">
        <v>861</v>
      </c>
      <c r="B26" s="14" t="s">
        <v>363</v>
      </c>
      <c r="C26" s="14" t="s">
        <v>370</v>
      </c>
      <c r="D26" s="14" t="s">
        <v>846</v>
      </c>
      <c r="E26" s="15" t="s">
        <v>478</v>
      </c>
      <c r="F26" s="11" t="s">
        <v>597</v>
      </c>
      <c r="G26" s="14">
        <v>0</v>
      </c>
      <c r="H26" s="14" t="s">
        <v>1215</v>
      </c>
      <c r="I26" s="14">
        <v>2.0099999999999998</v>
      </c>
      <c r="J26" s="14">
        <v>2</v>
      </c>
      <c r="K26" s="14">
        <v>9</v>
      </c>
      <c r="L26" s="14">
        <v>3</v>
      </c>
      <c r="M26" s="14" t="s">
        <v>845</v>
      </c>
      <c r="N26">
        <v>2.0099999999999998</v>
      </c>
      <c r="O26">
        <v>2.0099999999999998</v>
      </c>
      <c r="P26">
        <v>2.0099999999999998</v>
      </c>
      <c r="Q26">
        <v>2.0099999999999998</v>
      </c>
      <c r="R26">
        <v>2.0099999999999998</v>
      </c>
      <c r="S26" s="14"/>
    </row>
    <row r="27" spans="1:19" x14ac:dyDescent="0.25">
      <c r="A27" s="14" t="s">
        <v>861</v>
      </c>
      <c r="B27" s="14" t="s">
        <v>363</v>
      </c>
      <c r="C27" s="14" t="s">
        <v>370</v>
      </c>
      <c r="D27" s="14" t="s">
        <v>846</v>
      </c>
      <c r="E27" s="15" t="s">
        <v>480</v>
      </c>
      <c r="F27" s="11" t="s">
        <v>598</v>
      </c>
      <c r="G27" s="14">
        <v>0</v>
      </c>
      <c r="H27" s="14" t="s">
        <v>1215</v>
      </c>
      <c r="I27" s="14">
        <v>2.0099999999999998</v>
      </c>
      <c r="J27" s="14">
        <v>2</v>
      </c>
      <c r="K27" s="14">
        <v>9</v>
      </c>
      <c r="L27" s="14">
        <v>3</v>
      </c>
      <c r="M27" s="14" t="s">
        <v>845</v>
      </c>
      <c r="N27">
        <v>2.0099999999999998</v>
      </c>
      <c r="O27">
        <v>2.0099999999999998</v>
      </c>
      <c r="P27">
        <v>2.0099999999999998</v>
      </c>
      <c r="Q27">
        <v>2.0099999999999998</v>
      </c>
      <c r="R27">
        <v>2.0099999999999998</v>
      </c>
      <c r="S27" s="14"/>
    </row>
    <row r="28" spans="1:19" x14ac:dyDescent="0.25">
      <c r="A28" s="14" t="s">
        <v>861</v>
      </c>
      <c r="B28" s="14" t="s">
        <v>363</v>
      </c>
      <c r="C28" s="14" t="s">
        <v>370</v>
      </c>
      <c r="D28" s="14" t="s">
        <v>846</v>
      </c>
      <c r="E28" s="15" t="s">
        <v>482</v>
      </c>
      <c r="F28" s="11" t="s">
        <v>599</v>
      </c>
      <c r="G28" s="14">
        <v>0</v>
      </c>
      <c r="H28" s="14" t="s">
        <v>1215</v>
      </c>
      <c r="I28" s="14">
        <v>2.0099999999999998</v>
      </c>
      <c r="J28" s="14">
        <v>2</v>
      </c>
      <c r="K28" s="14">
        <v>9</v>
      </c>
      <c r="L28" s="14">
        <v>3</v>
      </c>
      <c r="M28" s="14" t="s">
        <v>845</v>
      </c>
      <c r="N28">
        <v>2.0099999999999998</v>
      </c>
      <c r="O28">
        <v>2.0099999999999998</v>
      </c>
      <c r="P28">
        <v>2.0099999999999998</v>
      </c>
      <c r="Q28">
        <v>2.0099999999999998</v>
      </c>
      <c r="R28">
        <v>2.0099999999999998</v>
      </c>
      <c r="S28" s="14"/>
    </row>
    <row r="29" spans="1:19" x14ac:dyDescent="0.25">
      <c r="A29" s="14" t="s">
        <v>861</v>
      </c>
      <c r="B29" s="14" t="s">
        <v>363</v>
      </c>
      <c r="C29" s="14" t="s">
        <v>370</v>
      </c>
      <c r="D29" s="14" t="s">
        <v>846</v>
      </c>
      <c r="E29" s="15" t="s">
        <v>484</v>
      </c>
      <c r="F29" s="11" t="s">
        <v>600</v>
      </c>
      <c r="G29" s="14">
        <v>0</v>
      </c>
      <c r="H29" s="14" t="s">
        <v>1215</v>
      </c>
      <c r="I29" s="14">
        <v>2.0099999999999998</v>
      </c>
      <c r="J29" s="14">
        <v>2</v>
      </c>
      <c r="K29" s="14">
        <v>9</v>
      </c>
      <c r="L29" s="14">
        <v>3</v>
      </c>
      <c r="M29" s="14" t="s">
        <v>845</v>
      </c>
      <c r="N29">
        <v>2.0099999999999998</v>
      </c>
      <c r="O29">
        <v>2.0099999999999998</v>
      </c>
      <c r="P29">
        <v>2.0099999999999998</v>
      </c>
      <c r="Q29">
        <v>2.0099999999999998</v>
      </c>
      <c r="R29">
        <v>2.0099999999999998</v>
      </c>
      <c r="S29" s="14"/>
    </row>
    <row r="30" spans="1:19" x14ac:dyDescent="0.25">
      <c r="A30" s="14" t="s">
        <v>861</v>
      </c>
      <c r="B30" s="14" t="s">
        <v>363</v>
      </c>
      <c r="C30" s="14" t="s">
        <v>370</v>
      </c>
      <c r="D30" s="14" t="s">
        <v>846</v>
      </c>
      <c r="E30" s="15" t="s">
        <v>486</v>
      </c>
      <c r="F30" s="11" t="s">
        <v>601</v>
      </c>
      <c r="G30" s="14">
        <v>0</v>
      </c>
      <c r="H30" s="14" t="s">
        <v>1215</v>
      </c>
      <c r="I30" s="14">
        <v>2.0099999999999998</v>
      </c>
      <c r="J30" s="14">
        <v>2</v>
      </c>
      <c r="K30" s="14">
        <v>9</v>
      </c>
      <c r="L30" s="14">
        <v>3</v>
      </c>
      <c r="M30" s="14" t="s">
        <v>845</v>
      </c>
      <c r="N30">
        <v>2.0099999999999998</v>
      </c>
      <c r="O30">
        <v>2.0099999999999998</v>
      </c>
      <c r="P30">
        <v>2.0099999999999998</v>
      </c>
      <c r="Q30">
        <v>2.0099999999999998</v>
      </c>
      <c r="R30">
        <v>2.0099999999999998</v>
      </c>
      <c r="S30" s="14"/>
    </row>
    <row r="31" spans="1:19" x14ac:dyDescent="0.25">
      <c r="A31" s="14" t="s">
        <v>861</v>
      </c>
      <c r="B31" s="14" t="s">
        <v>363</v>
      </c>
      <c r="C31" s="14" t="s">
        <v>370</v>
      </c>
      <c r="D31" s="14" t="s">
        <v>846</v>
      </c>
      <c r="E31" s="15" t="s">
        <v>488</v>
      </c>
      <c r="F31" s="11" t="s">
        <v>602</v>
      </c>
      <c r="G31" s="14">
        <v>0</v>
      </c>
      <c r="H31" s="14" t="s">
        <v>1215</v>
      </c>
      <c r="I31" s="14">
        <v>2.0099999999999998</v>
      </c>
      <c r="J31" s="14">
        <v>2</v>
      </c>
      <c r="K31" s="14">
        <v>9</v>
      </c>
      <c r="L31" s="14">
        <v>3</v>
      </c>
      <c r="M31" s="14" t="s">
        <v>845</v>
      </c>
      <c r="N31">
        <v>2.0099999999999998</v>
      </c>
      <c r="O31">
        <v>2.0099999999999998</v>
      </c>
      <c r="P31">
        <v>2.0099999999999998</v>
      </c>
      <c r="Q31">
        <v>2.0099999999999998</v>
      </c>
      <c r="R31">
        <v>2.0099999999999998</v>
      </c>
      <c r="S31" s="14"/>
    </row>
    <row r="32" spans="1:19" x14ac:dyDescent="0.25">
      <c r="A32" t="s">
        <v>862</v>
      </c>
      <c r="B32" t="s">
        <v>1183</v>
      </c>
      <c r="C32" t="s">
        <v>73</v>
      </c>
      <c r="D32" s="14" t="s">
        <v>13</v>
      </c>
      <c r="E32" s="14" t="s">
        <v>13</v>
      </c>
      <c r="F32" s="14" t="s">
        <v>13</v>
      </c>
      <c r="G32" s="14">
        <v>0</v>
      </c>
      <c r="H32" s="14" t="s">
        <v>1212</v>
      </c>
      <c r="I32" s="14">
        <v>1.62</v>
      </c>
      <c r="J32" s="14">
        <v>3</v>
      </c>
      <c r="K32" s="14">
        <v>17</v>
      </c>
      <c r="L32" s="14">
        <v>5</v>
      </c>
      <c r="M32" s="14" t="s">
        <v>845</v>
      </c>
      <c r="N32">
        <v>1.62</v>
      </c>
      <c r="O32">
        <v>1.62</v>
      </c>
      <c r="P32">
        <v>1.62</v>
      </c>
      <c r="Q32">
        <v>1.62</v>
      </c>
      <c r="R32">
        <v>1.62</v>
      </c>
      <c r="S32" s="14"/>
    </row>
    <row r="33" spans="1:19" x14ac:dyDescent="0.25">
      <c r="A33" t="s">
        <v>863</v>
      </c>
      <c r="B33" t="s">
        <v>1183</v>
      </c>
      <c r="C33" t="s">
        <v>73</v>
      </c>
      <c r="D33" s="14" t="s">
        <v>13</v>
      </c>
      <c r="E33" s="14" t="s">
        <v>13</v>
      </c>
      <c r="F33" s="14" t="s">
        <v>13</v>
      </c>
      <c r="G33" s="14">
        <v>0</v>
      </c>
      <c r="H33" s="14" t="s">
        <v>1211</v>
      </c>
      <c r="I33" s="14">
        <v>1.62</v>
      </c>
      <c r="J33" s="14">
        <v>3</v>
      </c>
      <c r="K33" s="14">
        <v>17</v>
      </c>
      <c r="L33" s="14">
        <v>5</v>
      </c>
      <c r="M33" s="14" t="s">
        <v>845</v>
      </c>
      <c r="N33">
        <v>1.62</v>
      </c>
      <c r="O33">
        <v>1.62</v>
      </c>
      <c r="P33">
        <v>1.62</v>
      </c>
      <c r="Q33">
        <v>1.62</v>
      </c>
      <c r="R33">
        <v>1.62</v>
      </c>
      <c r="S33" s="14"/>
    </row>
    <row r="34" spans="1:19" x14ac:dyDescent="0.25">
      <c r="A34" t="s">
        <v>864</v>
      </c>
      <c r="B34" t="s">
        <v>1183</v>
      </c>
      <c r="C34" t="s">
        <v>74</v>
      </c>
      <c r="D34" s="14" t="s">
        <v>845</v>
      </c>
      <c r="E34" s="14" t="s">
        <v>411</v>
      </c>
      <c r="F34" s="14" t="s">
        <v>1209</v>
      </c>
      <c r="G34" s="14">
        <v>1</v>
      </c>
      <c r="H34" s="14" t="s">
        <v>1212</v>
      </c>
      <c r="I34" s="14">
        <v>1.62</v>
      </c>
      <c r="J34" s="14">
        <v>3</v>
      </c>
      <c r="K34" s="14">
        <v>17</v>
      </c>
      <c r="L34" s="14">
        <v>5</v>
      </c>
      <c r="M34" s="14" t="s">
        <v>845</v>
      </c>
      <c r="N34">
        <v>1.62</v>
      </c>
      <c r="O34">
        <v>1.62</v>
      </c>
      <c r="P34">
        <v>1.62</v>
      </c>
      <c r="Q34">
        <v>1.62</v>
      </c>
      <c r="R34">
        <v>1.62</v>
      </c>
      <c r="S34" s="14"/>
    </row>
    <row r="35" spans="1:19" x14ac:dyDescent="0.25">
      <c r="A35" t="s">
        <v>865</v>
      </c>
      <c r="B35" t="s">
        <v>1183</v>
      </c>
      <c r="C35" t="s">
        <v>74</v>
      </c>
      <c r="D35" s="14" t="s">
        <v>845</v>
      </c>
      <c r="E35" s="14" t="s">
        <v>411</v>
      </c>
      <c r="F35" s="14" t="s">
        <v>1209</v>
      </c>
      <c r="G35" s="14">
        <v>1</v>
      </c>
      <c r="H35" s="14" t="s">
        <v>1211</v>
      </c>
      <c r="I35" s="14">
        <v>1.62</v>
      </c>
      <c r="J35" s="14">
        <v>3</v>
      </c>
      <c r="K35" s="14">
        <v>17</v>
      </c>
      <c r="L35" s="14">
        <v>5</v>
      </c>
      <c r="M35" s="14" t="s">
        <v>845</v>
      </c>
      <c r="N35">
        <v>1.62</v>
      </c>
      <c r="O35">
        <v>1.62</v>
      </c>
      <c r="P35">
        <v>1.62</v>
      </c>
      <c r="Q35">
        <v>1.62</v>
      </c>
      <c r="R35">
        <v>1.62</v>
      </c>
      <c r="S35" s="14"/>
    </row>
    <row r="36" spans="1:19" x14ac:dyDescent="0.25">
      <c r="A36" t="s">
        <v>866</v>
      </c>
      <c r="B36" t="s">
        <v>1183</v>
      </c>
      <c r="C36" t="s">
        <v>75</v>
      </c>
      <c r="D36" s="14" t="s">
        <v>13</v>
      </c>
      <c r="E36" s="14" t="s">
        <v>13</v>
      </c>
      <c r="F36" s="14" t="s">
        <v>13</v>
      </c>
      <c r="G36" s="14">
        <v>0</v>
      </c>
      <c r="H36" s="14" t="s">
        <v>1212</v>
      </c>
      <c r="I36" s="14">
        <v>1.62</v>
      </c>
      <c r="J36" s="14">
        <v>3</v>
      </c>
      <c r="K36" s="14">
        <v>17</v>
      </c>
      <c r="L36" s="14">
        <v>5</v>
      </c>
      <c r="M36" s="14" t="s">
        <v>845</v>
      </c>
      <c r="N36">
        <v>1.62</v>
      </c>
      <c r="O36">
        <v>1.62</v>
      </c>
      <c r="P36">
        <v>1.62</v>
      </c>
      <c r="Q36">
        <v>1.62</v>
      </c>
      <c r="R36">
        <v>1.62</v>
      </c>
      <c r="S36" s="14"/>
    </row>
    <row r="37" spans="1:19" x14ac:dyDescent="0.25">
      <c r="A37" t="s">
        <v>867</v>
      </c>
      <c r="B37" t="s">
        <v>1183</v>
      </c>
      <c r="C37" t="s">
        <v>75</v>
      </c>
      <c r="D37" s="14" t="s">
        <v>13</v>
      </c>
      <c r="E37" s="14" t="s">
        <v>13</v>
      </c>
      <c r="F37" s="14" t="s">
        <v>13</v>
      </c>
      <c r="G37" s="14">
        <v>0</v>
      </c>
      <c r="H37" s="14" t="s">
        <v>1211</v>
      </c>
      <c r="I37" s="14">
        <v>1.62</v>
      </c>
      <c r="J37" s="14">
        <v>3</v>
      </c>
      <c r="K37" s="14">
        <v>17</v>
      </c>
      <c r="L37" s="14">
        <v>5</v>
      </c>
      <c r="M37" s="14" t="s">
        <v>845</v>
      </c>
      <c r="N37">
        <v>1.62</v>
      </c>
      <c r="O37">
        <v>1.62</v>
      </c>
      <c r="P37">
        <v>1.62</v>
      </c>
      <c r="Q37">
        <v>1.62</v>
      </c>
      <c r="R37">
        <v>1.62</v>
      </c>
      <c r="S37" s="14"/>
    </row>
    <row r="38" spans="1:19" x14ac:dyDescent="0.25">
      <c r="A38" t="s">
        <v>868</v>
      </c>
      <c r="B38" t="s">
        <v>1183</v>
      </c>
      <c r="C38" t="s">
        <v>76</v>
      </c>
      <c r="D38" s="14" t="s">
        <v>846</v>
      </c>
      <c r="E38" s="14" t="s">
        <v>264</v>
      </c>
      <c r="F38" s="14" t="s">
        <v>675</v>
      </c>
      <c r="G38" s="14">
        <v>0</v>
      </c>
      <c r="H38" s="14" t="s">
        <v>1212</v>
      </c>
      <c r="I38" s="14">
        <v>1.62</v>
      </c>
      <c r="J38" s="14">
        <v>3</v>
      </c>
      <c r="K38" s="14">
        <v>17</v>
      </c>
      <c r="L38" s="14">
        <v>5</v>
      </c>
      <c r="M38" s="14" t="s">
        <v>845</v>
      </c>
      <c r="N38">
        <v>1.62</v>
      </c>
      <c r="O38">
        <v>1.62</v>
      </c>
      <c r="P38">
        <v>1.62</v>
      </c>
      <c r="Q38">
        <v>1.62</v>
      </c>
      <c r="R38">
        <v>1.62</v>
      </c>
      <c r="S38" s="14"/>
    </row>
    <row r="39" spans="1:19" x14ac:dyDescent="0.25">
      <c r="A39" t="s">
        <v>869</v>
      </c>
      <c r="B39" t="s">
        <v>1183</v>
      </c>
      <c r="C39" t="s">
        <v>76</v>
      </c>
      <c r="D39" s="14" t="s">
        <v>846</v>
      </c>
      <c r="E39" s="14" t="s">
        <v>264</v>
      </c>
      <c r="F39" s="14" t="s">
        <v>675</v>
      </c>
      <c r="G39" s="14">
        <v>0</v>
      </c>
      <c r="H39" s="14" t="s">
        <v>1211</v>
      </c>
      <c r="I39" s="14">
        <v>1.62</v>
      </c>
      <c r="J39" s="14">
        <v>3</v>
      </c>
      <c r="K39" s="14">
        <v>17</v>
      </c>
      <c r="L39" s="14">
        <v>5</v>
      </c>
      <c r="M39" s="14" t="s">
        <v>845</v>
      </c>
      <c r="N39">
        <v>1.62</v>
      </c>
      <c r="O39">
        <v>1.62</v>
      </c>
      <c r="P39">
        <v>1.62</v>
      </c>
      <c r="Q39">
        <v>1.62</v>
      </c>
      <c r="R39">
        <v>1.62</v>
      </c>
      <c r="S39" s="14"/>
    </row>
    <row r="40" spans="1:19" x14ac:dyDescent="0.25">
      <c r="A40" t="s">
        <v>870</v>
      </c>
      <c r="B40" t="s">
        <v>1183</v>
      </c>
      <c r="C40" t="s">
        <v>77</v>
      </c>
      <c r="D40" s="14" t="s">
        <v>845</v>
      </c>
      <c r="E40" s="14" t="s">
        <v>265</v>
      </c>
      <c r="F40" s="14" t="s">
        <v>676</v>
      </c>
      <c r="G40" s="14">
        <v>1</v>
      </c>
      <c r="H40" s="14" t="s">
        <v>1216</v>
      </c>
      <c r="I40" s="14">
        <v>1.62</v>
      </c>
      <c r="J40" s="14">
        <v>3</v>
      </c>
      <c r="K40" s="14">
        <v>17</v>
      </c>
      <c r="L40" s="14">
        <v>5</v>
      </c>
      <c r="M40" s="14" t="s">
        <v>845</v>
      </c>
      <c r="N40">
        <v>2.0099999999999998</v>
      </c>
      <c r="O40">
        <v>2.0099999999999998</v>
      </c>
      <c r="P40">
        <v>2.0099999999999998</v>
      </c>
      <c r="Q40">
        <v>2.0099999999999998</v>
      </c>
      <c r="R40">
        <v>2.0099999999999998</v>
      </c>
      <c r="S40" s="14"/>
    </row>
    <row r="41" spans="1:19" x14ac:dyDescent="0.25">
      <c r="A41" t="s">
        <v>871</v>
      </c>
      <c r="B41" t="s">
        <v>1183</v>
      </c>
      <c r="C41" t="s">
        <v>77</v>
      </c>
      <c r="D41" s="14" t="s">
        <v>845</v>
      </c>
      <c r="E41" s="14" t="s">
        <v>265</v>
      </c>
      <c r="F41" s="14" t="s">
        <v>676</v>
      </c>
      <c r="G41" s="14">
        <v>1</v>
      </c>
      <c r="H41" s="14" t="s">
        <v>1217</v>
      </c>
      <c r="I41" s="14">
        <v>1.62</v>
      </c>
      <c r="J41" s="14">
        <v>3</v>
      </c>
      <c r="K41" s="14">
        <v>17</v>
      </c>
      <c r="L41" s="14">
        <v>5</v>
      </c>
      <c r="M41" s="14" t="s">
        <v>845</v>
      </c>
      <c r="N41">
        <v>2.0099999999999998</v>
      </c>
      <c r="O41">
        <v>2.0099999999999998</v>
      </c>
      <c r="P41">
        <v>2.0099999999999998</v>
      </c>
      <c r="Q41">
        <v>2.0099999999999998</v>
      </c>
      <c r="R41">
        <v>2.0099999999999998</v>
      </c>
      <c r="S41" s="14"/>
    </row>
    <row r="42" spans="1:19" x14ac:dyDescent="0.25">
      <c r="A42" t="s">
        <v>872</v>
      </c>
      <c r="B42" t="s">
        <v>1183</v>
      </c>
      <c r="C42" t="s">
        <v>78</v>
      </c>
      <c r="D42" s="14" t="s">
        <v>845</v>
      </c>
      <c r="E42" s="14" t="s">
        <v>266</v>
      </c>
      <c r="F42" s="14" t="s">
        <v>677</v>
      </c>
      <c r="G42" s="14">
        <v>1</v>
      </c>
      <c r="H42" s="14" t="s">
        <v>1217</v>
      </c>
      <c r="I42" s="14">
        <v>1.62</v>
      </c>
      <c r="J42" s="14">
        <v>3</v>
      </c>
      <c r="K42" s="14">
        <v>17</v>
      </c>
      <c r="L42" s="14">
        <v>5</v>
      </c>
      <c r="M42" s="14" t="s">
        <v>845</v>
      </c>
      <c r="N42">
        <v>2.0099999999999998</v>
      </c>
      <c r="O42">
        <v>2.0099999999999998</v>
      </c>
      <c r="P42">
        <v>2.0099999999999998</v>
      </c>
      <c r="Q42">
        <v>2.0099999999999998</v>
      </c>
      <c r="R42">
        <v>2.0099999999999998</v>
      </c>
      <c r="S42" s="14"/>
    </row>
    <row r="43" spans="1:19" x14ac:dyDescent="0.25">
      <c r="A43" t="s">
        <v>873</v>
      </c>
      <c r="B43" t="s">
        <v>1183</v>
      </c>
      <c r="C43" t="s">
        <v>78</v>
      </c>
      <c r="D43" s="14" t="s">
        <v>845</v>
      </c>
      <c r="E43" s="14" t="s">
        <v>266</v>
      </c>
      <c r="F43" s="14" t="s">
        <v>677</v>
      </c>
      <c r="G43" s="14">
        <v>1</v>
      </c>
      <c r="H43" s="14" t="s">
        <v>1216</v>
      </c>
      <c r="I43" s="14">
        <v>1.62</v>
      </c>
      <c r="J43" s="14">
        <v>3</v>
      </c>
      <c r="K43" s="14">
        <v>17</v>
      </c>
      <c r="L43" s="14">
        <v>5</v>
      </c>
      <c r="M43" s="14" t="s">
        <v>845</v>
      </c>
      <c r="N43">
        <v>2.0099999999999998</v>
      </c>
      <c r="O43">
        <v>2.0099999999999998</v>
      </c>
      <c r="P43">
        <v>2.0099999999999998</v>
      </c>
      <c r="Q43">
        <v>2.0099999999999998</v>
      </c>
      <c r="R43">
        <v>2.0099999999999998</v>
      </c>
      <c r="S43" s="14"/>
    </row>
    <row r="44" spans="1:19" x14ac:dyDescent="0.25">
      <c r="A44" t="s">
        <v>13</v>
      </c>
      <c r="B44" t="s">
        <v>72</v>
      </c>
      <c r="C44" t="s">
        <v>13</v>
      </c>
      <c r="D44" s="14" t="s">
        <v>845</v>
      </c>
      <c r="E44" s="5" t="s">
        <v>267</v>
      </c>
      <c r="F44" t="s">
        <v>684</v>
      </c>
      <c r="G44" s="14">
        <v>0</v>
      </c>
      <c r="H44" s="14" t="s">
        <v>13</v>
      </c>
      <c r="I44" s="14">
        <v>2.0099999999999998</v>
      </c>
      <c r="J44">
        <v>3</v>
      </c>
      <c r="K44" s="14">
        <v>17</v>
      </c>
      <c r="L44" s="14">
        <v>2</v>
      </c>
      <c r="M44" s="14" t="s">
        <v>845</v>
      </c>
      <c r="N44">
        <v>2.0099999999999998</v>
      </c>
      <c r="O44">
        <v>2.0099999999999998</v>
      </c>
      <c r="P44">
        <v>2.0099999999999998</v>
      </c>
      <c r="Q44">
        <v>2.0099999999999998</v>
      </c>
      <c r="R44">
        <v>2.0099999999999998</v>
      </c>
      <c r="S44" s="14"/>
    </row>
    <row r="45" spans="1:19" x14ac:dyDescent="0.25">
      <c r="A45" t="s">
        <v>13</v>
      </c>
      <c r="B45" t="s">
        <v>72</v>
      </c>
      <c r="C45" t="s">
        <v>13</v>
      </c>
      <c r="D45" s="14" t="s">
        <v>845</v>
      </c>
      <c r="E45" s="5" t="s">
        <v>267</v>
      </c>
      <c r="F45" t="s">
        <v>684</v>
      </c>
      <c r="G45" s="14">
        <v>0</v>
      </c>
      <c r="H45" s="14" t="s">
        <v>13</v>
      </c>
      <c r="I45" s="14">
        <v>2.0099999999999998</v>
      </c>
      <c r="J45">
        <v>3</v>
      </c>
      <c r="K45" s="14">
        <v>17</v>
      </c>
      <c r="L45" s="14">
        <v>2</v>
      </c>
      <c r="M45" s="14" t="s">
        <v>845</v>
      </c>
      <c r="N45">
        <v>2.0099999999999998</v>
      </c>
      <c r="O45">
        <v>2.0099999999999998</v>
      </c>
      <c r="P45">
        <v>2.0099999999999998</v>
      </c>
      <c r="Q45">
        <v>2.0099999999999998</v>
      </c>
      <c r="R45">
        <v>2.0099999999999998</v>
      </c>
      <c r="S45" s="14"/>
    </row>
    <row r="46" spans="1:19" x14ac:dyDescent="0.25">
      <c r="A46" t="s">
        <v>874</v>
      </c>
      <c r="B46" t="s">
        <v>1183</v>
      </c>
      <c r="C46" t="s">
        <v>79</v>
      </c>
      <c r="D46" s="14" t="s">
        <v>845</v>
      </c>
      <c r="E46" s="14" t="s">
        <v>268</v>
      </c>
      <c r="F46" s="14" t="s">
        <v>678</v>
      </c>
      <c r="G46" s="14">
        <v>1</v>
      </c>
      <c r="H46" s="14" t="s">
        <v>1217</v>
      </c>
      <c r="I46" s="14">
        <v>2.0099999999999998</v>
      </c>
      <c r="J46" s="14">
        <v>3</v>
      </c>
      <c r="K46" s="14">
        <v>17</v>
      </c>
      <c r="L46" s="14">
        <v>5</v>
      </c>
      <c r="M46" s="14" t="s">
        <v>845</v>
      </c>
      <c r="N46">
        <v>2.0099999999999998</v>
      </c>
      <c r="O46">
        <v>2.0099999999999998</v>
      </c>
      <c r="P46">
        <v>2.0099999999999998</v>
      </c>
      <c r="Q46">
        <v>2.0099999999999998</v>
      </c>
      <c r="R46">
        <v>2.0099999999999998</v>
      </c>
      <c r="S46" s="14"/>
    </row>
    <row r="47" spans="1:19" x14ac:dyDescent="0.25">
      <c r="A47" t="s">
        <v>875</v>
      </c>
      <c r="B47" t="s">
        <v>1183</v>
      </c>
      <c r="C47" t="s">
        <v>79</v>
      </c>
      <c r="D47" s="14" t="s">
        <v>845</v>
      </c>
      <c r="E47" s="14" t="s">
        <v>268</v>
      </c>
      <c r="F47" s="14" t="s">
        <v>678</v>
      </c>
      <c r="G47" s="14">
        <v>1</v>
      </c>
      <c r="H47" s="14" t="s">
        <v>1216</v>
      </c>
      <c r="I47" s="14">
        <v>2.0099999999999998</v>
      </c>
      <c r="J47" s="14">
        <v>3</v>
      </c>
      <c r="K47" s="14">
        <v>17</v>
      </c>
      <c r="L47" s="14">
        <v>5</v>
      </c>
      <c r="M47" s="14" t="s">
        <v>845</v>
      </c>
      <c r="N47">
        <v>2.0099999999999998</v>
      </c>
      <c r="O47">
        <v>2.0099999999999998</v>
      </c>
      <c r="P47">
        <v>2.0099999999999998</v>
      </c>
      <c r="Q47">
        <v>2.0099999999999998</v>
      </c>
      <c r="R47">
        <v>2.0099999999999998</v>
      </c>
      <c r="S47" s="14"/>
    </row>
    <row r="48" spans="1:19" x14ac:dyDescent="0.25">
      <c r="A48" t="s">
        <v>876</v>
      </c>
      <c r="B48" t="s">
        <v>1183</v>
      </c>
      <c r="C48" t="s">
        <v>80</v>
      </c>
      <c r="D48" s="14" t="s">
        <v>845</v>
      </c>
      <c r="E48" s="14" t="s">
        <v>269</v>
      </c>
      <c r="F48" s="14" t="s">
        <v>679</v>
      </c>
      <c r="G48" s="14">
        <v>1</v>
      </c>
      <c r="H48" s="14" t="s">
        <v>1212</v>
      </c>
      <c r="I48" s="14">
        <v>2.0099999999999998</v>
      </c>
      <c r="J48" s="14">
        <v>3</v>
      </c>
      <c r="K48" s="14">
        <v>17</v>
      </c>
      <c r="L48" s="14">
        <v>5</v>
      </c>
      <c r="M48" s="14" t="s">
        <v>845</v>
      </c>
      <c r="N48">
        <v>2.0099999999999998</v>
      </c>
      <c r="O48">
        <v>2.0099999999999998</v>
      </c>
      <c r="P48">
        <v>2.0099999999999998</v>
      </c>
      <c r="Q48">
        <v>2.0099999999999998</v>
      </c>
      <c r="R48">
        <v>2.0099999999999998</v>
      </c>
      <c r="S48" s="14"/>
    </row>
    <row r="49" spans="1:19" x14ac:dyDescent="0.25">
      <c r="A49" t="s">
        <v>877</v>
      </c>
      <c r="B49" t="s">
        <v>1183</v>
      </c>
      <c r="C49" t="s">
        <v>80</v>
      </c>
      <c r="D49" s="14" t="s">
        <v>845</v>
      </c>
      <c r="E49" s="14" t="s">
        <v>269</v>
      </c>
      <c r="F49" s="14" t="s">
        <v>679</v>
      </c>
      <c r="G49" s="14">
        <v>1</v>
      </c>
      <c r="H49" s="14" t="s">
        <v>1211</v>
      </c>
      <c r="I49" s="14">
        <v>2.0099999999999998</v>
      </c>
      <c r="J49" s="14">
        <v>3</v>
      </c>
      <c r="K49" s="14">
        <v>17</v>
      </c>
      <c r="L49" s="14">
        <v>5</v>
      </c>
      <c r="M49" s="14" t="s">
        <v>845</v>
      </c>
      <c r="N49">
        <v>2.0099999999999998</v>
      </c>
      <c r="O49">
        <v>2.0099999999999998</v>
      </c>
      <c r="P49">
        <v>2.0099999999999998</v>
      </c>
      <c r="Q49">
        <v>2.0099999999999998</v>
      </c>
      <c r="R49">
        <v>2.0099999999999998</v>
      </c>
      <c r="S49" s="14"/>
    </row>
    <row r="50" spans="1:19" x14ac:dyDescent="0.25">
      <c r="A50" t="s">
        <v>878</v>
      </c>
      <c r="B50" t="s">
        <v>1183</v>
      </c>
      <c r="C50" t="s">
        <v>81</v>
      </c>
      <c r="D50" s="14" t="s">
        <v>846</v>
      </c>
      <c r="E50" s="14" t="s">
        <v>270</v>
      </c>
      <c r="F50" s="14" t="s">
        <v>680</v>
      </c>
      <c r="G50" s="14">
        <v>0</v>
      </c>
      <c r="H50" s="14" t="s">
        <v>1217</v>
      </c>
      <c r="I50" s="14">
        <v>2.0099999999999998</v>
      </c>
      <c r="J50" s="14">
        <v>3</v>
      </c>
      <c r="K50" s="14">
        <v>17</v>
      </c>
      <c r="L50" s="14">
        <v>3</v>
      </c>
      <c r="M50" s="14" t="s">
        <v>845</v>
      </c>
      <c r="N50">
        <v>2.0099999999999998</v>
      </c>
      <c r="O50">
        <v>2.0099999999999998</v>
      </c>
      <c r="P50">
        <v>2.0099999999999998</v>
      </c>
      <c r="Q50">
        <v>2.0099999999999998</v>
      </c>
      <c r="R50">
        <v>2.0099999999999998</v>
      </c>
      <c r="S50" s="14"/>
    </row>
    <row r="51" spans="1:19" x14ac:dyDescent="0.25">
      <c r="A51" t="s">
        <v>879</v>
      </c>
      <c r="B51" t="s">
        <v>1183</v>
      </c>
      <c r="C51" t="s">
        <v>81</v>
      </c>
      <c r="D51" s="14" t="s">
        <v>846</v>
      </c>
      <c r="E51" s="14" t="s">
        <v>270</v>
      </c>
      <c r="F51" s="14" t="s">
        <v>680</v>
      </c>
      <c r="G51" s="14">
        <v>0</v>
      </c>
      <c r="H51" s="14" t="s">
        <v>1216</v>
      </c>
      <c r="I51" s="14">
        <v>2.0099999999999998</v>
      </c>
      <c r="J51" s="14">
        <v>3</v>
      </c>
      <c r="K51" s="14">
        <v>17</v>
      </c>
      <c r="L51" s="14">
        <v>3</v>
      </c>
      <c r="M51" s="14" t="s">
        <v>845</v>
      </c>
      <c r="N51">
        <v>2.0099999999999998</v>
      </c>
      <c r="O51">
        <v>2.0099999999999998</v>
      </c>
      <c r="P51">
        <v>2.0099999999999998</v>
      </c>
      <c r="Q51">
        <v>2.0099999999999998</v>
      </c>
      <c r="R51">
        <v>2.0099999999999998</v>
      </c>
      <c r="S51" s="14"/>
    </row>
    <row r="52" spans="1:19" x14ac:dyDescent="0.25">
      <c r="A52" t="s">
        <v>880</v>
      </c>
      <c r="B52" t="s">
        <v>1183</v>
      </c>
      <c r="C52" t="s">
        <v>82</v>
      </c>
      <c r="D52" s="14" t="s">
        <v>846</v>
      </c>
      <c r="E52" s="14" t="s">
        <v>505</v>
      </c>
      <c r="F52" s="14" t="s">
        <v>681</v>
      </c>
      <c r="G52" s="14">
        <v>0</v>
      </c>
      <c r="H52" s="14" t="s">
        <v>1215</v>
      </c>
      <c r="I52" s="14">
        <v>2.0099999999999998</v>
      </c>
      <c r="J52" s="14">
        <v>2</v>
      </c>
      <c r="K52" s="14">
        <v>16</v>
      </c>
      <c r="L52" s="14">
        <v>3</v>
      </c>
      <c r="M52" s="14" t="s">
        <v>845</v>
      </c>
      <c r="N52">
        <v>2.0099999999999998</v>
      </c>
      <c r="O52">
        <v>2.0099999999999998</v>
      </c>
      <c r="P52">
        <v>2.0099999999999998</v>
      </c>
      <c r="Q52">
        <v>2.0099999999999998</v>
      </c>
      <c r="R52">
        <v>2.0099999999999998</v>
      </c>
      <c r="S52" s="14"/>
    </row>
    <row r="53" spans="1:19" x14ac:dyDescent="0.25">
      <c r="A53" t="s">
        <v>881</v>
      </c>
      <c r="B53" t="s">
        <v>1183</v>
      </c>
      <c r="C53" t="s">
        <v>82</v>
      </c>
      <c r="D53" s="14" t="s">
        <v>846</v>
      </c>
      <c r="E53" s="14" t="s">
        <v>506</v>
      </c>
      <c r="F53" s="14" t="s">
        <v>681</v>
      </c>
      <c r="G53" s="14">
        <v>0</v>
      </c>
      <c r="H53" s="14" t="s">
        <v>1214</v>
      </c>
      <c r="I53" s="14">
        <v>2.0099999999999998</v>
      </c>
      <c r="J53" s="14">
        <v>2</v>
      </c>
      <c r="K53" s="14">
        <v>16</v>
      </c>
      <c r="L53" s="14">
        <v>3</v>
      </c>
      <c r="M53" s="14" t="s">
        <v>845</v>
      </c>
      <c r="N53">
        <v>2.0099999999999998</v>
      </c>
      <c r="O53">
        <v>2.0099999999999998</v>
      </c>
      <c r="P53">
        <v>2.0099999999999998</v>
      </c>
      <c r="Q53">
        <v>2.0099999999999998</v>
      </c>
      <c r="R53">
        <v>2.0099999999999998</v>
      </c>
      <c r="S53" s="14"/>
    </row>
    <row r="54" spans="1:19" x14ac:dyDescent="0.25">
      <c r="A54" t="s">
        <v>882</v>
      </c>
      <c r="B54" t="s">
        <v>1183</v>
      </c>
      <c r="C54" t="s">
        <v>83</v>
      </c>
      <c r="D54" s="14" t="s">
        <v>846</v>
      </c>
      <c r="E54" s="14" t="s">
        <v>507</v>
      </c>
      <c r="F54" s="14" t="s">
        <v>682</v>
      </c>
      <c r="G54" s="14">
        <v>0</v>
      </c>
      <c r="H54" s="14" t="s">
        <v>1215</v>
      </c>
      <c r="I54" s="14">
        <v>2.0099999999999998</v>
      </c>
      <c r="J54" s="14">
        <v>2</v>
      </c>
      <c r="K54" s="14">
        <v>16</v>
      </c>
      <c r="L54" s="14">
        <v>3</v>
      </c>
      <c r="M54" s="14" t="s">
        <v>845</v>
      </c>
      <c r="N54">
        <v>2.0099999999999998</v>
      </c>
      <c r="O54">
        <v>2.0099999999999998</v>
      </c>
      <c r="P54">
        <v>2.0099999999999998</v>
      </c>
      <c r="Q54">
        <v>2.0099999999999998</v>
      </c>
      <c r="R54">
        <v>2.0099999999999998</v>
      </c>
      <c r="S54" s="14"/>
    </row>
    <row r="55" spans="1:19" x14ac:dyDescent="0.25">
      <c r="A55" t="s">
        <v>883</v>
      </c>
      <c r="B55" t="s">
        <v>1183</v>
      </c>
      <c r="C55" t="s">
        <v>83</v>
      </c>
      <c r="D55" s="14" t="s">
        <v>846</v>
      </c>
      <c r="E55" s="14" t="s">
        <v>508</v>
      </c>
      <c r="F55" s="14" t="s">
        <v>682</v>
      </c>
      <c r="G55" s="14">
        <v>0</v>
      </c>
      <c r="H55" s="14" t="s">
        <v>1214</v>
      </c>
      <c r="I55" s="14">
        <v>2.0099999999999998</v>
      </c>
      <c r="J55" s="14">
        <v>2</v>
      </c>
      <c r="K55" s="14">
        <v>16</v>
      </c>
      <c r="L55" s="14">
        <v>3</v>
      </c>
      <c r="M55" s="14" t="s">
        <v>845</v>
      </c>
      <c r="N55">
        <v>2.0099999999999998</v>
      </c>
      <c r="O55">
        <v>2.0099999999999998</v>
      </c>
      <c r="P55">
        <v>2.0099999999999998</v>
      </c>
      <c r="Q55">
        <v>2.0099999999999998</v>
      </c>
      <c r="R55">
        <v>2.0099999999999998</v>
      </c>
      <c r="S55" s="14"/>
    </row>
    <row r="56" spans="1:19" x14ac:dyDescent="0.25">
      <c r="A56" t="s">
        <v>884</v>
      </c>
      <c r="B56" t="s">
        <v>1183</v>
      </c>
      <c r="C56" t="s">
        <v>84</v>
      </c>
      <c r="D56" s="14" t="s">
        <v>846</v>
      </c>
      <c r="E56" s="14" t="s">
        <v>489</v>
      </c>
      <c r="F56" s="14" t="s">
        <v>603</v>
      </c>
      <c r="G56" s="14">
        <v>0</v>
      </c>
      <c r="H56" s="14" t="s">
        <v>1215</v>
      </c>
      <c r="I56" s="14">
        <v>2.0099999999999998</v>
      </c>
      <c r="J56" s="14">
        <v>2</v>
      </c>
      <c r="K56" s="14">
        <v>16</v>
      </c>
      <c r="L56" s="14">
        <v>3</v>
      </c>
      <c r="M56" s="14" t="s">
        <v>845</v>
      </c>
      <c r="N56">
        <v>2.0099999999999998</v>
      </c>
      <c r="O56">
        <v>2.0099999999999998</v>
      </c>
      <c r="P56">
        <v>2.0099999999999998</v>
      </c>
      <c r="Q56">
        <v>2.0099999999999998</v>
      </c>
      <c r="R56">
        <v>2.0099999999999998</v>
      </c>
      <c r="S56" s="14"/>
    </row>
    <row r="57" spans="1:19" x14ac:dyDescent="0.25">
      <c r="A57" t="s">
        <v>885</v>
      </c>
      <c r="B57" t="s">
        <v>1183</v>
      </c>
      <c r="C57" t="s">
        <v>84</v>
      </c>
      <c r="D57" s="14" t="s">
        <v>846</v>
      </c>
      <c r="E57" s="14" t="s">
        <v>490</v>
      </c>
      <c r="F57" s="14" t="s">
        <v>603</v>
      </c>
      <c r="G57" s="14">
        <v>0</v>
      </c>
      <c r="H57" s="14" t="s">
        <v>1214</v>
      </c>
      <c r="I57" s="14">
        <v>2.0099999999999998</v>
      </c>
      <c r="J57" s="14">
        <v>2</v>
      </c>
      <c r="K57" s="14">
        <v>16</v>
      </c>
      <c r="L57" s="14">
        <v>3</v>
      </c>
      <c r="M57" s="14" t="s">
        <v>845</v>
      </c>
      <c r="N57">
        <v>2.0099999999999998</v>
      </c>
      <c r="O57">
        <v>2.0099999999999998</v>
      </c>
      <c r="P57">
        <v>2.0099999999999998</v>
      </c>
      <c r="Q57">
        <v>2.0099999999999998</v>
      </c>
      <c r="R57">
        <v>2.0099999999999998</v>
      </c>
      <c r="S57" s="14"/>
    </row>
    <row r="58" spans="1:19" x14ac:dyDescent="0.25">
      <c r="A58" t="s">
        <v>886</v>
      </c>
      <c r="B58" t="s">
        <v>1183</v>
      </c>
      <c r="C58" t="s">
        <v>85</v>
      </c>
      <c r="D58" s="14" t="s">
        <v>846</v>
      </c>
      <c r="E58" s="14" t="s">
        <v>491</v>
      </c>
      <c r="F58" s="14" t="s">
        <v>603</v>
      </c>
      <c r="G58" s="14">
        <v>0</v>
      </c>
      <c r="H58" s="14" t="s">
        <v>1215</v>
      </c>
      <c r="I58" s="14">
        <v>2.0099999999999998</v>
      </c>
      <c r="J58" s="14">
        <v>2</v>
      </c>
      <c r="K58" s="14">
        <v>16</v>
      </c>
      <c r="L58" s="14">
        <v>3</v>
      </c>
      <c r="M58" s="14" t="s">
        <v>845</v>
      </c>
      <c r="N58">
        <v>2.0099999999999998</v>
      </c>
      <c r="O58">
        <v>2.0099999999999998</v>
      </c>
      <c r="P58">
        <v>2.0099999999999998</v>
      </c>
      <c r="Q58">
        <v>2.0099999999999998</v>
      </c>
      <c r="R58">
        <v>2.0099999999999998</v>
      </c>
      <c r="S58" s="14"/>
    </row>
    <row r="59" spans="1:19" x14ac:dyDescent="0.25">
      <c r="A59" t="s">
        <v>887</v>
      </c>
      <c r="B59" t="s">
        <v>1183</v>
      </c>
      <c r="C59" t="s">
        <v>85</v>
      </c>
      <c r="D59" s="14" t="s">
        <v>846</v>
      </c>
      <c r="E59" s="14" t="s">
        <v>492</v>
      </c>
      <c r="F59" s="14" t="s">
        <v>603</v>
      </c>
      <c r="G59" s="14">
        <v>0</v>
      </c>
      <c r="H59" s="14" t="s">
        <v>1214</v>
      </c>
      <c r="I59" s="14">
        <v>2.0099999999999998</v>
      </c>
      <c r="J59" s="14">
        <v>2</v>
      </c>
      <c r="K59" s="14">
        <v>16</v>
      </c>
      <c r="L59" s="14">
        <v>3</v>
      </c>
      <c r="M59" s="14" t="s">
        <v>845</v>
      </c>
      <c r="N59">
        <v>2.0099999999999998</v>
      </c>
      <c r="O59">
        <v>2.0099999999999998</v>
      </c>
      <c r="P59">
        <v>2.0099999999999998</v>
      </c>
      <c r="Q59">
        <v>2.0099999999999998</v>
      </c>
      <c r="R59">
        <v>2.0099999999999998</v>
      </c>
      <c r="S59" s="14"/>
    </row>
    <row r="60" spans="1:19" x14ac:dyDescent="0.25">
      <c r="A60" t="s">
        <v>888</v>
      </c>
      <c r="B60" t="s">
        <v>1183</v>
      </c>
      <c r="C60" t="s">
        <v>86</v>
      </c>
      <c r="D60" s="14" t="s">
        <v>846</v>
      </c>
      <c r="E60" s="14" t="s">
        <v>493</v>
      </c>
      <c r="F60" s="14" t="s">
        <v>603</v>
      </c>
      <c r="G60" s="14">
        <v>0</v>
      </c>
      <c r="H60" s="14" t="s">
        <v>1215</v>
      </c>
      <c r="I60" s="14">
        <v>2.0099999999999998</v>
      </c>
      <c r="J60" s="14">
        <v>2</v>
      </c>
      <c r="K60" s="14">
        <v>16</v>
      </c>
      <c r="L60" s="14">
        <v>3</v>
      </c>
      <c r="M60" s="14" t="s">
        <v>845</v>
      </c>
      <c r="N60">
        <v>2.0099999999999998</v>
      </c>
      <c r="O60">
        <v>2.0099999999999998</v>
      </c>
      <c r="P60">
        <v>2.0099999999999998</v>
      </c>
      <c r="Q60">
        <v>2.0099999999999998</v>
      </c>
      <c r="R60">
        <v>2.0099999999999998</v>
      </c>
      <c r="S60" s="14"/>
    </row>
    <row r="61" spans="1:19" x14ac:dyDescent="0.25">
      <c r="A61" t="s">
        <v>889</v>
      </c>
      <c r="B61" t="s">
        <v>1183</v>
      </c>
      <c r="C61" t="s">
        <v>86</v>
      </c>
      <c r="D61" s="14" t="s">
        <v>846</v>
      </c>
      <c r="E61" s="14" t="s">
        <v>494</v>
      </c>
      <c r="F61" s="14" t="s">
        <v>603</v>
      </c>
      <c r="G61" s="14">
        <v>0</v>
      </c>
      <c r="H61" s="14" t="s">
        <v>1214</v>
      </c>
      <c r="I61" s="14">
        <v>2.0099999999999998</v>
      </c>
      <c r="J61" s="14">
        <v>2</v>
      </c>
      <c r="K61" s="14">
        <v>16</v>
      </c>
      <c r="L61" s="14">
        <v>3</v>
      </c>
      <c r="M61" s="14" t="s">
        <v>845</v>
      </c>
      <c r="N61">
        <v>2.0099999999999998</v>
      </c>
      <c r="O61">
        <v>2.0099999999999998</v>
      </c>
      <c r="P61">
        <v>2.0099999999999998</v>
      </c>
      <c r="Q61">
        <v>2.0099999999999998</v>
      </c>
      <c r="R61">
        <v>2.0099999999999998</v>
      </c>
      <c r="S61" s="14"/>
    </row>
    <row r="62" spans="1:19" x14ac:dyDescent="0.25">
      <c r="A62" t="s">
        <v>890</v>
      </c>
      <c r="B62" t="s">
        <v>1183</v>
      </c>
      <c r="C62" t="s">
        <v>87</v>
      </c>
      <c r="D62" s="14" t="s">
        <v>846</v>
      </c>
      <c r="E62" s="14" t="s">
        <v>495</v>
      </c>
      <c r="F62" s="14" t="s">
        <v>603</v>
      </c>
      <c r="G62" s="14">
        <v>0</v>
      </c>
      <c r="H62" s="14" t="s">
        <v>1215</v>
      </c>
      <c r="I62" s="14">
        <v>2.0099999999999998</v>
      </c>
      <c r="J62" s="14">
        <v>2</v>
      </c>
      <c r="K62" s="14">
        <v>16</v>
      </c>
      <c r="L62" s="14">
        <v>3</v>
      </c>
      <c r="M62" s="14" t="s">
        <v>845</v>
      </c>
      <c r="N62">
        <v>2.0099999999999998</v>
      </c>
      <c r="O62">
        <v>2.0099999999999998</v>
      </c>
      <c r="P62">
        <v>2.0099999999999998</v>
      </c>
      <c r="Q62">
        <v>2.0099999999999998</v>
      </c>
      <c r="R62">
        <v>2.0099999999999998</v>
      </c>
      <c r="S62" s="14"/>
    </row>
    <row r="63" spans="1:19" x14ac:dyDescent="0.25">
      <c r="A63" t="s">
        <v>891</v>
      </c>
      <c r="B63" t="s">
        <v>1183</v>
      </c>
      <c r="C63" t="s">
        <v>87</v>
      </c>
      <c r="D63" s="14" t="s">
        <v>846</v>
      </c>
      <c r="E63" s="14" t="s">
        <v>496</v>
      </c>
      <c r="F63" s="14" t="s">
        <v>603</v>
      </c>
      <c r="G63" s="14">
        <v>0</v>
      </c>
      <c r="H63" s="14" t="s">
        <v>1214</v>
      </c>
      <c r="I63" s="14">
        <v>2.0099999999999998</v>
      </c>
      <c r="J63" s="14">
        <v>2</v>
      </c>
      <c r="K63" s="14">
        <v>16</v>
      </c>
      <c r="L63" s="14">
        <v>3</v>
      </c>
      <c r="M63" s="14" t="s">
        <v>845</v>
      </c>
      <c r="N63">
        <v>2.0099999999999998</v>
      </c>
      <c r="O63">
        <v>2.0099999999999998</v>
      </c>
      <c r="P63">
        <v>2.0099999999999998</v>
      </c>
      <c r="Q63">
        <v>2.0099999999999998</v>
      </c>
      <c r="R63">
        <v>2.0099999999999998</v>
      </c>
      <c r="S63" s="14"/>
    </row>
    <row r="64" spans="1:19" x14ac:dyDescent="0.25">
      <c r="A64" t="s">
        <v>892</v>
      </c>
      <c r="B64" t="s">
        <v>1183</v>
      </c>
      <c r="C64" t="s">
        <v>88</v>
      </c>
      <c r="D64" s="14" t="s">
        <v>846</v>
      </c>
      <c r="E64" s="14" t="s">
        <v>509</v>
      </c>
      <c r="F64" s="14" t="s">
        <v>683</v>
      </c>
      <c r="G64" s="14">
        <v>0</v>
      </c>
      <c r="H64" s="14" t="s">
        <v>1215</v>
      </c>
      <c r="I64" s="14">
        <v>2.0099999999999998</v>
      </c>
      <c r="J64" s="14">
        <v>2</v>
      </c>
      <c r="K64" s="14">
        <v>16</v>
      </c>
      <c r="L64" s="14">
        <v>3</v>
      </c>
      <c r="M64" s="14" t="s">
        <v>845</v>
      </c>
      <c r="N64">
        <v>2.0099999999999998</v>
      </c>
      <c r="O64">
        <v>2.0099999999999998</v>
      </c>
      <c r="P64">
        <v>2.0099999999999998</v>
      </c>
      <c r="Q64">
        <v>2.0099999999999998</v>
      </c>
      <c r="R64">
        <v>2.0099999999999998</v>
      </c>
      <c r="S64" s="14"/>
    </row>
    <row r="65" spans="1:19" x14ac:dyDescent="0.25">
      <c r="A65" t="s">
        <v>893</v>
      </c>
      <c r="B65" t="s">
        <v>1183</v>
      </c>
      <c r="C65" t="s">
        <v>88</v>
      </c>
      <c r="D65" s="14" t="s">
        <v>846</v>
      </c>
      <c r="E65" s="14" t="s">
        <v>510</v>
      </c>
      <c r="F65" s="14" t="s">
        <v>683</v>
      </c>
      <c r="G65" s="14">
        <v>0</v>
      </c>
      <c r="H65" s="14" t="s">
        <v>1214</v>
      </c>
      <c r="I65" s="14">
        <v>2.0099999999999998</v>
      </c>
      <c r="J65" s="14">
        <v>2</v>
      </c>
      <c r="K65" s="14">
        <v>16</v>
      </c>
      <c r="L65" s="14">
        <v>3</v>
      </c>
      <c r="M65" s="14" t="s">
        <v>845</v>
      </c>
      <c r="N65">
        <v>2.0099999999999998</v>
      </c>
      <c r="O65">
        <v>2.0099999999999998</v>
      </c>
      <c r="P65">
        <v>2.0099999999999998</v>
      </c>
      <c r="Q65">
        <v>2.0099999999999998</v>
      </c>
      <c r="R65">
        <v>2.0099999999999998</v>
      </c>
      <c r="S65" s="14"/>
    </row>
    <row r="66" spans="1:19" x14ac:dyDescent="0.25">
      <c r="A66" t="s">
        <v>894</v>
      </c>
      <c r="B66" t="s">
        <v>1183</v>
      </c>
      <c r="C66" t="s">
        <v>89</v>
      </c>
      <c r="D66" s="14" t="s">
        <v>846</v>
      </c>
      <c r="E66" s="14" t="s">
        <v>497</v>
      </c>
      <c r="F66" s="14" t="s">
        <v>604</v>
      </c>
      <c r="G66" s="14">
        <v>0</v>
      </c>
      <c r="H66" s="14" t="s">
        <v>1216</v>
      </c>
      <c r="I66" s="14">
        <v>2.0099999999999998</v>
      </c>
      <c r="J66" s="14">
        <v>2</v>
      </c>
      <c r="K66" s="14">
        <v>16</v>
      </c>
      <c r="L66" s="14">
        <v>3</v>
      </c>
      <c r="M66" s="14" t="s">
        <v>845</v>
      </c>
      <c r="N66">
        <v>2.0099999999999998</v>
      </c>
      <c r="O66">
        <v>2.0099999999999998</v>
      </c>
      <c r="P66">
        <v>2.0099999999999998</v>
      </c>
      <c r="Q66">
        <v>2.0099999999999998</v>
      </c>
      <c r="R66">
        <v>2.0099999999999998</v>
      </c>
      <c r="S66" s="14"/>
    </row>
    <row r="67" spans="1:19" x14ac:dyDescent="0.25">
      <c r="A67" t="s">
        <v>895</v>
      </c>
      <c r="B67" t="s">
        <v>1183</v>
      </c>
      <c r="C67" t="s">
        <v>89</v>
      </c>
      <c r="D67" s="14" t="s">
        <v>846</v>
      </c>
      <c r="E67" s="14" t="s">
        <v>498</v>
      </c>
      <c r="F67" s="14" t="s">
        <v>604</v>
      </c>
      <c r="G67" s="14">
        <v>0</v>
      </c>
      <c r="H67" s="14" t="s">
        <v>1217</v>
      </c>
      <c r="I67" s="14">
        <v>2.0099999999999998</v>
      </c>
      <c r="J67" s="14">
        <v>2</v>
      </c>
      <c r="K67" s="14">
        <v>16</v>
      </c>
      <c r="L67" s="14">
        <v>3</v>
      </c>
      <c r="M67" s="14" t="s">
        <v>845</v>
      </c>
      <c r="N67">
        <v>2.0099999999999998</v>
      </c>
      <c r="O67">
        <v>2.0099999999999998</v>
      </c>
      <c r="P67">
        <v>2.0099999999999998</v>
      </c>
      <c r="Q67">
        <v>2.0099999999999998</v>
      </c>
      <c r="R67">
        <v>2.0099999999999998</v>
      </c>
      <c r="S67" s="14"/>
    </row>
    <row r="68" spans="1:19" x14ac:dyDescent="0.25">
      <c r="A68" t="s">
        <v>896</v>
      </c>
      <c r="B68" t="s">
        <v>1183</v>
      </c>
      <c r="C68" t="s">
        <v>90</v>
      </c>
      <c r="D68" s="14" t="s">
        <v>846</v>
      </c>
      <c r="E68" s="14" t="s">
        <v>499</v>
      </c>
      <c r="F68" s="14" t="s">
        <v>605</v>
      </c>
      <c r="G68" s="14">
        <v>0</v>
      </c>
      <c r="H68" s="14" t="s">
        <v>1216</v>
      </c>
      <c r="I68" s="14">
        <v>2.0099999999999998</v>
      </c>
      <c r="J68" s="14">
        <v>2</v>
      </c>
      <c r="K68" s="14">
        <v>16</v>
      </c>
      <c r="L68" s="14">
        <v>3</v>
      </c>
      <c r="M68" s="14" t="s">
        <v>845</v>
      </c>
      <c r="N68">
        <v>2.0099999999999998</v>
      </c>
      <c r="O68">
        <v>2.0099999999999998</v>
      </c>
      <c r="P68">
        <v>2.0099999999999998</v>
      </c>
      <c r="Q68">
        <v>2.0099999999999998</v>
      </c>
      <c r="R68">
        <v>2.0099999999999998</v>
      </c>
      <c r="S68" s="14"/>
    </row>
    <row r="69" spans="1:19" x14ac:dyDescent="0.25">
      <c r="A69" t="s">
        <v>897</v>
      </c>
      <c r="B69" t="s">
        <v>1183</v>
      </c>
      <c r="C69" t="s">
        <v>90</v>
      </c>
      <c r="D69" s="14" t="s">
        <v>846</v>
      </c>
      <c r="E69" s="14" t="s">
        <v>500</v>
      </c>
      <c r="F69" s="14" t="s">
        <v>605</v>
      </c>
      <c r="G69" s="14">
        <v>0</v>
      </c>
      <c r="H69" s="14" t="s">
        <v>1217</v>
      </c>
      <c r="I69" s="14">
        <v>2.0099999999999998</v>
      </c>
      <c r="J69" s="14">
        <v>2</v>
      </c>
      <c r="K69" s="14">
        <v>16</v>
      </c>
      <c r="L69" s="14">
        <v>3</v>
      </c>
      <c r="M69" s="14" t="s">
        <v>845</v>
      </c>
      <c r="N69">
        <v>2.0099999999999998</v>
      </c>
      <c r="O69">
        <v>2.0099999999999998</v>
      </c>
      <c r="P69">
        <v>2.0099999999999998</v>
      </c>
      <c r="Q69">
        <v>2.0099999999999998</v>
      </c>
      <c r="R69">
        <v>2.0099999999999998</v>
      </c>
      <c r="S69" s="14"/>
    </row>
    <row r="70" spans="1:19" x14ac:dyDescent="0.25">
      <c r="A70" t="s">
        <v>898</v>
      </c>
      <c r="B70" t="s">
        <v>1183</v>
      </c>
      <c r="C70" t="s">
        <v>91</v>
      </c>
      <c r="D70" s="14" t="s">
        <v>846</v>
      </c>
      <c r="E70" s="14" t="s">
        <v>501</v>
      </c>
      <c r="F70" s="14" t="s">
        <v>606</v>
      </c>
      <c r="G70" s="14">
        <v>0</v>
      </c>
      <c r="H70" s="14" t="s">
        <v>1214</v>
      </c>
      <c r="I70" s="14">
        <v>2.0099999999999998</v>
      </c>
      <c r="J70" s="14">
        <v>2</v>
      </c>
      <c r="K70" s="14">
        <v>16</v>
      </c>
      <c r="L70" s="14">
        <v>3</v>
      </c>
      <c r="M70" s="14" t="s">
        <v>845</v>
      </c>
      <c r="N70">
        <v>2.0099999999999998</v>
      </c>
      <c r="O70">
        <v>2.0099999999999998</v>
      </c>
      <c r="P70">
        <v>2.0099999999999998</v>
      </c>
      <c r="Q70">
        <v>2.0099999999999998</v>
      </c>
      <c r="R70">
        <v>2.0099999999999998</v>
      </c>
      <c r="S70" s="14"/>
    </row>
    <row r="71" spans="1:19" x14ac:dyDescent="0.25">
      <c r="A71" t="s">
        <v>899</v>
      </c>
      <c r="B71" t="s">
        <v>1183</v>
      </c>
      <c r="C71" t="s">
        <v>91</v>
      </c>
      <c r="D71" s="14" t="s">
        <v>846</v>
      </c>
      <c r="E71" s="14" t="s">
        <v>502</v>
      </c>
      <c r="F71" s="14" t="s">
        <v>606</v>
      </c>
      <c r="G71" s="14">
        <v>0</v>
      </c>
      <c r="H71" s="14" t="s">
        <v>1215</v>
      </c>
      <c r="I71" s="14">
        <v>2.0099999999999998</v>
      </c>
      <c r="J71" s="14">
        <v>2</v>
      </c>
      <c r="K71" s="14">
        <v>16</v>
      </c>
      <c r="L71" s="14">
        <v>3</v>
      </c>
      <c r="M71" s="14" t="s">
        <v>845</v>
      </c>
      <c r="N71">
        <v>2.0099999999999998</v>
      </c>
      <c r="O71">
        <v>2.0099999999999998</v>
      </c>
      <c r="P71">
        <v>2.0099999999999998</v>
      </c>
      <c r="Q71">
        <v>2.0099999999999998</v>
      </c>
      <c r="R71">
        <v>2.0099999999999998</v>
      </c>
      <c r="S71" s="14"/>
    </row>
    <row r="72" spans="1:19" x14ac:dyDescent="0.25">
      <c r="A72" t="s">
        <v>900</v>
      </c>
      <c r="B72" t="s">
        <v>1183</v>
      </c>
      <c r="C72" t="s">
        <v>92</v>
      </c>
      <c r="D72" s="14" t="s">
        <v>846</v>
      </c>
      <c r="E72" s="14" t="s">
        <v>503</v>
      </c>
      <c r="F72" s="14" t="s">
        <v>607</v>
      </c>
      <c r="G72" s="14">
        <v>0</v>
      </c>
      <c r="H72" s="14" t="s">
        <v>1217</v>
      </c>
      <c r="I72" s="14">
        <v>2.0099999999999998</v>
      </c>
      <c r="J72" s="14">
        <v>2</v>
      </c>
      <c r="K72" s="14">
        <v>16</v>
      </c>
      <c r="L72" s="14">
        <v>3</v>
      </c>
      <c r="M72" s="14" t="s">
        <v>845</v>
      </c>
      <c r="N72">
        <v>2.0099999999999998</v>
      </c>
      <c r="O72">
        <v>2.0099999999999998</v>
      </c>
      <c r="P72">
        <v>2.0099999999999998</v>
      </c>
      <c r="Q72">
        <v>2.0099999999999998</v>
      </c>
      <c r="R72">
        <v>2.0099999999999998</v>
      </c>
      <c r="S72" s="14"/>
    </row>
    <row r="73" spans="1:19" x14ac:dyDescent="0.25">
      <c r="A73" t="s">
        <v>901</v>
      </c>
      <c r="B73" t="s">
        <v>1183</v>
      </c>
      <c r="C73" t="s">
        <v>92</v>
      </c>
      <c r="D73" s="14" t="s">
        <v>846</v>
      </c>
      <c r="E73" s="14" t="s">
        <v>504</v>
      </c>
      <c r="F73" s="14" t="s">
        <v>607</v>
      </c>
      <c r="G73" s="14">
        <v>0</v>
      </c>
      <c r="H73" s="14" t="s">
        <v>1216</v>
      </c>
      <c r="I73" s="14">
        <v>2.0099999999999998</v>
      </c>
      <c r="J73" s="14">
        <v>2</v>
      </c>
      <c r="K73" s="14">
        <v>16</v>
      </c>
      <c r="L73" s="14">
        <v>3</v>
      </c>
      <c r="M73" s="14" t="s">
        <v>845</v>
      </c>
      <c r="N73">
        <v>2.0099999999999998</v>
      </c>
      <c r="O73">
        <v>2.0099999999999998</v>
      </c>
      <c r="P73">
        <v>2.0099999999999998</v>
      </c>
      <c r="Q73">
        <v>2.0099999999999998</v>
      </c>
      <c r="R73">
        <v>2.0099999999999998</v>
      </c>
      <c r="S73" s="14"/>
    </row>
    <row r="74" spans="1:19" s="14" customFormat="1" x14ac:dyDescent="0.25">
      <c r="A74" s="14" t="s">
        <v>902</v>
      </c>
      <c r="B74" s="14" t="s">
        <v>8</v>
      </c>
      <c r="C74" s="14">
        <v>10</v>
      </c>
      <c r="D74" s="14" t="s">
        <v>13</v>
      </c>
      <c r="E74" s="14" t="s">
        <v>13</v>
      </c>
      <c r="F74" s="14" t="s">
        <v>13</v>
      </c>
      <c r="G74" s="14">
        <v>0</v>
      </c>
      <c r="H74" s="14" t="s">
        <v>1213</v>
      </c>
      <c r="I74" s="14">
        <v>2.0099999999999998</v>
      </c>
      <c r="J74" s="14">
        <v>3</v>
      </c>
      <c r="K74" s="14">
        <v>20</v>
      </c>
      <c r="L74" s="14">
        <v>5</v>
      </c>
      <c r="M74" s="14" t="s">
        <v>845</v>
      </c>
      <c r="N74">
        <v>1.62</v>
      </c>
      <c r="O74">
        <v>1.62</v>
      </c>
      <c r="P74">
        <v>1.62</v>
      </c>
      <c r="Q74">
        <v>1.62</v>
      </c>
      <c r="R74">
        <v>1.62</v>
      </c>
    </row>
    <row r="75" spans="1:19" s="14" customFormat="1" x14ac:dyDescent="0.25">
      <c r="A75" s="14" t="s">
        <v>903</v>
      </c>
      <c r="B75" s="14" t="s">
        <v>8</v>
      </c>
      <c r="C75" s="14">
        <v>20</v>
      </c>
      <c r="D75" s="14" t="s">
        <v>13</v>
      </c>
      <c r="E75" s="14" t="s">
        <v>13</v>
      </c>
      <c r="F75" s="14" t="s">
        <v>13</v>
      </c>
      <c r="G75" s="14">
        <v>0</v>
      </c>
      <c r="H75" s="14" t="s">
        <v>618</v>
      </c>
      <c r="I75" s="14">
        <v>2.0099999999999998</v>
      </c>
      <c r="J75" s="14">
        <v>3</v>
      </c>
      <c r="K75" s="14">
        <v>20</v>
      </c>
      <c r="L75" s="14">
        <v>5</v>
      </c>
      <c r="M75" s="14" t="s">
        <v>845</v>
      </c>
      <c r="N75">
        <v>1.62</v>
      </c>
      <c r="O75">
        <v>1.62</v>
      </c>
      <c r="P75">
        <v>1.62</v>
      </c>
      <c r="Q75">
        <v>1.62</v>
      </c>
      <c r="R75">
        <v>1.62</v>
      </c>
    </row>
    <row r="76" spans="1:19" s="14" customFormat="1" x14ac:dyDescent="0.25">
      <c r="A76" s="14" t="s">
        <v>904</v>
      </c>
      <c r="B76" s="14" t="s">
        <v>8</v>
      </c>
      <c r="C76" s="14">
        <v>20</v>
      </c>
      <c r="D76" s="14" t="s">
        <v>13</v>
      </c>
      <c r="E76" s="14" t="s">
        <v>13</v>
      </c>
      <c r="F76" s="14" t="s">
        <v>13</v>
      </c>
      <c r="G76" s="14">
        <v>0</v>
      </c>
      <c r="H76" s="14" t="s">
        <v>618</v>
      </c>
      <c r="I76" s="14">
        <v>2.0099999999999998</v>
      </c>
      <c r="J76" s="14">
        <v>3</v>
      </c>
      <c r="K76" s="14">
        <v>20</v>
      </c>
      <c r="L76" s="14">
        <v>5</v>
      </c>
      <c r="M76" s="14" t="s">
        <v>845</v>
      </c>
      <c r="N76">
        <v>1.62</v>
      </c>
      <c r="O76">
        <v>1.62</v>
      </c>
      <c r="P76">
        <v>1.62</v>
      </c>
      <c r="Q76">
        <v>1.62</v>
      </c>
      <c r="R76">
        <v>1.62</v>
      </c>
    </row>
    <row r="77" spans="1:19" s="14" customFormat="1" x14ac:dyDescent="0.25">
      <c r="A77" s="14" t="s">
        <v>905</v>
      </c>
      <c r="B77" s="14" t="s">
        <v>8</v>
      </c>
      <c r="C77" s="14">
        <v>30</v>
      </c>
      <c r="D77" s="14" t="s">
        <v>13</v>
      </c>
      <c r="E77" s="14" t="s">
        <v>13</v>
      </c>
      <c r="F77" s="14" t="s">
        <v>13</v>
      </c>
      <c r="G77" s="14">
        <v>0</v>
      </c>
      <c r="H77" s="14" t="s">
        <v>618</v>
      </c>
      <c r="I77" s="14">
        <v>2.0099999999999998</v>
      </c>
      <c r="J77" s="14">
        <v>3</v>
      </c>
      <c r="K77" s="14">
        <v>20</v>
      </c>
      <c r="L77" s="14">
        <v>5</v>
      </c>
      <c r="M77" s="14" t="s">
        <v>845</v>
      </c>
      <c r="N77">
        <v>1.62</v>
      </c>
      <c r="O77">
        <v>1.62</v>
      </c>
      <c r="P77">
        <v>1.62</v>
      </c>
      <c r="Q77">
        <v>1.62</v>
      </c>
      <c r="R77">
        <v>1.62</v>
      </c>
    </row>
    <row r="78" spans="1:19" s="14" customFormat="1" x14ac:dyDescent="0.25">
      <c r="A78" s="14" t="s">
        <v>906</v>
      </c>
      <c r="B78" s="14" t="s">
        <v>8</v>
      </c>
      <c r="C78" s="14">
        <v>30</v>
      </c>
      <c r="D78" s="14" t="s">
        <v>13</v>
      </c>
      <c r="E78" s="14" t="s">
        <v>13</v>
      </c>
      <c r="F78" s="14" t="s">
        <v>13</v>
      </c>
      <c r="G78" s="14">
        <v>0</v>
      </c>
      <c r="H78" s="14" t="s">
        <v>618</v>
      </c>
      <c r="I78" s="14">
        <v>2.0099999999999998</v>
      </c>
      <c r="J78" s="14">
        <v>3</v>
      </c>
      <c r="K78" s="14">
        <v>20</v>
      </c>
      <c r="L78" s="14">
        <v>5</v>
      </c>
      <c r="M78" s="14" t="s">
        <v>845</v>
      </c>
      <c r="N78">
        <v>1.62</v>
      </c>
      <c r="O78">
        <v>1.62</v>
      </c>
      <c r="P78">
        <v>1.62</v>
      </c>
      <c r="Q78">
        <v>1.62</v>
      </c>
      <c r="R78">
        <v>1.62</v>
      </c>
    </row>
    <row r="79" spans="1:19" x14ac:dyDescent="0.25">
      <c r="A79" s="14" t="s">
        <v>13</v>
      </c>
      <c r="B79" t="s">
        <v>72</v>
      </c>
      <c r="C79" s="14" t="s">
        <v>13</v>
      </c>
      <c r="D79" s="14" t="s">
        <v>845</v>
      </c>
      <c r="E79" s="14" t="s">
        <v>409</v>
      </c>
      <c r="F79" s="33" t="s">
        <v>1193</v>
      </c>
      <c r="G79" s="14">
        <v>0</v>
      </c>
      <c r="H79" s="14" t="s">
        <v>13</v>
      </c>
      <c r="I79" s="14">
        <v>2.0099999999999998</v>
      </c>
      <c r="J79" s="14">
        <v>3</v>
      </c>
      <c r="K79" s="14">
        <v>15</v>
      </c>
      <c r="L79" s="14">
        <v>7</v>
      </c>
      <c r="M79" s="14" t="s">
        <v>845</v>
      </c>
      <c r="N79">
        <v>2.0099999999999998</v>
      </c>
      <c r="O79">
        <v>2.0099999999999998</v>
      </c>
      <c r="P79">
        <v>2.0099999999999998</v>
      </c>
      <c r="Q79">
        <v>2.0099999999999998</v>
      </c>
      <c r="R79">
        <v>2.0099999999999998</v>
      </c>
      <c r="S79" s="14"/>
    </row>
    <row r="80" spans="1:19" x14ac:dyDescent="0.25">
      <c r="A80" s="14" t="s">
        <v>13</v>
      </c>
      <c r="B80" s="14" t="s">
        <v>13</v>
      </c>
      <c r="C80" s="14" t="s">
        <v>13</v>
      </c>
      <c r="D80" s="14" t="s">
        <v>846</v>
      </c>
      <c r="E80" s="14" t="s">
        <v>410</v>
      </c>
      <c r="F80" s="33" t="s">
        <v>1194</v>
      </c>
      <c r="G80" s="14">
        <v>0</v>
      </c>
      <c r="H80" s="14" t="s">
        <v>13</v>
      </c>
      <c r="I80" s="14">
        <v>2.0099999999999998</v>
      </c>
      <c r="J80" s="14">
        <v>3</v>
      </c>
      <c r="K80" s="14">
        <v>15</v>
      </c>
      <c r="L80" s="14">
        <v>3</v>
      </c>
      <c r="M80" s="14" t="s">
        <v>845</v>
      </c>
      <c r="N80">
        <v>2.0099999999999998</v>
      </c>
      <c r="O80">
        <v>2.0099999999999998</v>
      </c>
      <c r="P80">
        <v>2.0099999999999998</v>
      </c>
      <c r="Q80">
        <v>2.0099999999999998</v>
      </c>
      <c r="R80">
        <v>2.0099999999999998</v>
      </c>
      <c r="S80" s="14"/>
    </row>
    <row r="81" spans="1:19" x14ac:dyDescent="0.25">
      <c r="A81" t="s">
        <v>971</v>
      </c>
      <c r="B81" t="s">
        <v>730</v>
      </c>
      <c r="C81" t="s">
        <v>731</v>
      </c>
      <c r="D81" s="14" t="s">
        <v>846</v>
      </c>
      <c r="E81" s="14" t="s">
        <v>513</v>
      </c>
      <c r="F81" s="14" t="s">
        <v>743</v>
      </c>
      <c r="G81" s="14">
        <v>0</v>
      </c>
      <c r="H81" s="14" t="s">
        <v>618</v>
      </c>
      <c r="I81" s="14">
        <v>1.62</v>
      </c>
      <c r="J81" s="14">
        <v>3</v>
      </c>
      <c r="K81" s="14">
        <v>12</v>
      </c>
      <c r="L81" s="14">
        <v>3</v>
      </c>
      <c r="M81" s="14" t="s">
        <v>845</v>
      </c>
      <c r="N81">
        <v>1.62</v>
      </c>
      <c r="O81">
        <v>1.62</v>
      </c>
      <c r="P81">
        <v>1.62</v>
      </c>
      <c r="Q81">
        <v>1.62</v>
      </c>
      <c r="R81">
        <v>1.62</v>
      </c>
      <c r="S81" s="14"/>
    </row>
    <row r="82" spans="1:19" x14ac:dyDescent="0.25">
      <c r="A82" t="s">
        <v>972</v>
      </c>
      <c r="B82" t="s">
        <v>730</v>
      </c>
      <c r="C82" t="s">
        <v>731</v>
      </c>
      <c r="D82" s="14" t="s">
        <v>846</v>
      </c>
      <c r="E82" s="14" t="s">
        <v>514</v>
      </c>
      <c r="F82" s="14" t="s">
        <v>743</v>
      </c>
      <c r="G82" s="14">
        <v>0</v>
      </c>
      <c r="H82" s="14" t="s">
        <v>618</v>
      </c>
      <c r="I82" s="14">
        <v>1.18</v>
      </c>
      <c r="J82" s="14">
        <v>3</v>
      </c>
      <c r="K82" s="14">
        <v>12</v>
      </c>
      <c r="L82" s="14">
        <v>3</v>
      </c>
      <c r="M82" s="14" t="s">
        <v>845</v>
      </c>
      <c r="N82">
        <v>1.18</v>
      </c>
      <c r="O82">
        <v>1.18</v>
      </c>
      <c r="P82">
        <v>1.18</v>
      </c>
      <c r="Q82">
        <v>1.18</v>
      </c>
      <c r="R82">
        <v>1.18</v>
      </c>
      <c r="S82" s="14"/>
    </row>
    <row r="83" spans="1:19" x14ac:dyDescent="0.25">
      <c r="A83" t="s">
        <v>973</v>
      </c>
      <c r="B83" t="s">
        <v>730</v>
      </c>
      <c r="C83" t="s">
        <v>732</v>
      </c>
      <c r="D83" s="14" t="s">
        <v>846</v>
      </c>
      <c r="E83" s="14" t="s">
        <v>519</v>
      </c>
      <c r="F83" s="14" t="s">
        <v>742</v>
      </c>
      <c r="G83" s="14">
        <v>0</v>
      </c>
      <c r="H83" s="14" t="s">
        <v>618</v>
      </c>
      <c r="I83" s="14">
        <v>1.62</v>
      </c>
      <c r="J83" s="14">
        <v>3</v>
      </c>
      <c r="K83" s="14">
        <v>12</v>
      </c>
      <c r="L83" s="14">
        <v>5</v>
      </c>
      <c r="M83" s="14" t="s">
        <v>845</v>
      </c>
      <c r="N83">
        <v>1.62</v>
      </c>
      <c r="O83">
        <v>1.62</v>
      </c>
      <c r="P83">
        <v>1.62</v>
      </c>
      <c r="Q83">
        <v>1.62</v>
      </c>
      <c r="R83">
        <v>1.62</v>
      </c>
      <c r="S83" s="14"/>
    </row>
    <row r="84" spans="1:19" x14ac:dyDescent="0.25">
      <c r="A84" t="s">
        <v>974</v>
      </c>
      <c r="B84" t="s">
        <v>730</v>
      </c>
      <c r="C84" t="s">
        <v>732</v>
      </c>
      <c r="D84" s="14" t="s">
        <v>846</v>
      </c>
      <c r="E84" s="14" t="s">
        <v>520</v>
      </c>
      <c r="F84" s="14" t="s">
        <v>742</v>
      </c>
      <c r="G84" s="14">
        <v>0</v>
      </c>
      <c r="H84" s="14" t="s">
        <v>618</v>
      </c>
      <c r="I84" s="14">
        <v>1.62</v>
      </c>
      <c r="J84" s="14">
        <v>3</v>
      </c>
      <c r="K84" s="14">
        <v>12</v>
      </c>
      <c r="L84" s="14">
        <v>5</v>
      </c>
      <c r="M84" s="14" t="s">
        <v>845</v>
      </c>
      <c r="N84">
        <v>1.62</v>
      </c>
      <c r="O84">
        <v>1.62</v>
      </c>
      <c r="P84">
        <v>1.62</v>
      </c>
      <c r="Q84">
        <v>1.62</v>
      </c>
      <c r="R84">
        <v>1.62</v>
      </c>
      <c r="S84" s="14"/>
    </row>
    <row r="85" spans="1:19" x14ac:dyDescent="0.25">
      <c r="A85" t="s">
        <v>975</v>
      </c>
      <c r="B85" t="s">
        <v>730</v>
      </c>
      <c r="C85" t="s">
        <v>733</v>
      </c>
      <c r="D85" s="14" t="s">
        <v>845</v>
      </c>
      <c r="E85" s="14" t="s">
        <v>384</v>
      </c>
      <c r="F85" s="14" t="s">
        <v>744</v>
      </c>
      <c r="G85" s="14">
        <v>1</v>
      </c>
      <c r="H85" s="14" t="s">
        <v>618</v>
      </c>
      <c r="I85" s="14">
        <v>1.62</v>
      </c>
      <c r="J85" s="14">
        <v>3</v>
      </c>
      <c r="K85" s="14">
        <v>12</v>
      </c>
      <c r="L85" s="14">
        <v>5</v>
      </c>
      <c r="M85" s="14" t="s">
        <v>845</v>
      </c>
      <c r="N85">
        <v>1.62</v>
      </c>
      <c r="O85">
        <v>1.62</v>
      </c>
      <c r="P85">
        <v>1.62</v>
      </c>
      <c r="Q85">
        <v>1.62</v>
      </c>
      <c r="R85">
        <v>1.62</v>
      </c>
      <c r="S85" s="14"/>
    </row>
    <row r="86" spans="1:19" x14ac:dyDescent="0.25">
      <c r="A86" t="s">
        <v>976</v>
      </c>
      <c r="B86" t="s">
        <v>730</v>
      </c>
      <c r="C86" t="s">
        <v>733</v>
      </c>
      <c r="D86" s="14" t="s">
        <v>845</v>
      </c>
      <c r="E86" s="14" t="s">
        <v>384</v>
      </c>
      <c r="F86" s="14" t="s">
        <v>744</v>
      </c>
      <c r="G86" s="14">
        <v>1</v>
      </c>
      <c r="H86" s="14" t="s">
        <v>618</v>
      </c>
      <c r="I86" s="14">
        <v>1.62</v>
      </c>
      <c r="J86" s="14">
        <v>3</v>
      </c>
      <c r="K86" s="14">
        <v>12</v>
      </c>
      <c r="L86" s="14">
        <v>5</v>
      </c>
      <c r="M86" s="14" t="s">
        <v>845</v>
      </c>
      <c r="N86">
        <v>1.62</v>
      </c>
      <c r="O86">
        <v>1.62</v>
      </c>
      <c r="P86">
        <v>1.62</v>
      </c>
      <c r="Q86">
        <v>1.62</v>
      </c>
      <c r="R86">
        <v>1.62</v>
      </c>
      <c r="S86" s="14"/>
    </row>
    <row r="87" spans="1:19" x14ac:dyDescent="0.25">
      <c r="A87" t="s">
        <v>977</v>
      </c>
      <c r="B87" t="s">
        <v>730</v>
      </c>
      <c r="C87" t="s">
        <v>734</v>
      </c>
      <c r="D87" s="14" t="s">
        <v>846</v>
      </c>
      <c r="E87" s="14" t="s">
        <v>515</v>
      </c>
      <c r="F87" s="14" t="s">
        <v>741</v>
      </c>
      <c r="G87" s="14">
        <v>0</v>
      </c>
      <c r="H87" s="14" t="s">
        <v>618</v>
      </c>
      <c r="I87" s="14">
        <v>1.18</v>
      </c>
      <c r="J87" s="14">
        <v>3</v>
      </c>
      <c r="K87" s="14">
        <v>11</v>
      </c>
      <c r="L87" s="14">
        <v>5</v>
      </c>
      <c r="M87" s="14" t="s">
        <v>845</v>
      </c>
      <c r="N87">
        <v>1.18</v>
      </c>
      <c r="O87">
        <v>1.18</v>
      </c>
      <c r="P87">
        <v>1.18</v>
      </c>
      <c r="Q87">
        <v>1.18</v>
      </c>
      <c r="R87">
        <v>1.18</v>
      </c>
      <c r="S87" s="14"/>
    </row>
    <row r="88" spans="1:19" x14ac:dyDescent="0.25">
      <c r="A88" t="s">
        <v>978</v>
      </c>
      <c r="B88" t="s">
        <v>730</v>
      </c>
      <c r="C88" t="s">
        <v>734</v>
      </c>
      <c r="D88" s="14" t="s">
        <v>846</v>
      </c>
      <c r="E88" s="14" t="s">
        <v>516</v>
      </c>
      <c r="F88" s="14" t="s">
        <v>741</v>
      </c>
      <c r="G88" s="14">
        <v>0</v>
      </c>
      <c r="H88" s="14" t="s">
        <v>618</v>
      </c>
      <c r="I88" s="14">
        <v>1.62</v>
      </c>
      <c r="J88" s="14">
        <v>3</v>
      </c>
      <c r="K88" s="14">
        <v>11</v>
      </c>
      <c r="L88" s="14">
        <v>5</v>
      </c>
      <c r="M88" s="14" t="s">
        <v>845</v>
      </c>
      <c r="N88">
        <v>1.62</v>
      </c>
      <c r="O88">
        <v>1.62</v>
      </c>
      <c r="P88">
        <v>1.62</v>
      </c>
      <c r="Q88">
        <v>1.62</v>
      </c>
      <c r="R88">
        <v>1.62</v>
      </c>
      <c r="S88" s="14"/>
    </row>
    <row r="89" spans="1:19" x14ac:dyDescent="0.25">
      <c r="A89" t="s">
        <v>979</v>
      </c>
      <c r="B89" t="s">
        <v>730</v>
      </c>
      <c r="C89" t="s">
        <v>735</v>
      </c>
      <c r="D89" s="14" t="s">
        <v>845</v>
      </c>
      <c r="E89" s="14" t="s">
        <v>385</v>
      </c>
      <c r="F89" s="14" t="s">
        <v>745</v>
      </c>
      <c r="G89" s="14">
        <v>1</v>
      </c>
      <c r="H89" s="14" t="s">
        <v>618</v>
      </c>
      <c r="I89" s="14">
        <v>1.62</v>
      </c>
      <c r="J89" s="14">
        <v>3</v>
      </c>
      <c r="K89" s="14">
        <v>12</v>
      </c>
      <c r="L89" s="14">
        <v>5</v>
      </c>
      <c r="M89" s="14" t="s">
        <v>845</v>
      </c>
      <c r="N89">
        <v>1.62</v>
      </c>
      <c r="O89">
        <v>1.62</v>
      </c>
      <c r="P89">
        <v>1.62</v>
      </c>
      <c r="Q89">
        <v>1.62</v>
      </c>
      <c r="R89">
        <v>1.62</v>
      </c>
      <c r="S89" s="14"/>
    </row>
    <row r="90" spans="1:19" x14ac:dyDescent="0.25">
      <c r="A90" t="s">
        <v>980</v>
      </c>
      <c r="B90" t="s">
        <v>730</v>
      </c>
      <c r="C90" t="s">
        <v>735</v>
      </c>
      <c r="D90" s="14" t="s">
        <v>845</v>
      </c>
      <c r="E90" s="14" t="s">
        <v>385</v>
      </c>
      <c r="F90" s="14" t="s">
        <v>745</v>
      </c>
      <c r="G90" s="14">
        <v>1</v>
      </c>
      <c r="H90" s="14" t="s">
        <v>618</v>
      </c>
      <c r="I90" s="14">
        <v>1.62</v>
      </c>
      <c r="J90" s="14">
        <v>3</v>
      </c>
      <c r="K90" s="14">
        <v>12</v>
      </c>
      <c r="L90" s="14">
        <v>5</v>
      </c>
      <c r="M90" s="14" t="s">
        <v>845</v>
      </c>
      <c r="N90">
        <v>1.62</v>
      </c>
      <c r="O90">
        <v>1.62</v>
      </c>
      <c r="P90">
        <v>1.62</v>
      </c>
      <c r="Q90">
        <v>1.62</v>
      </c>
      <c r="R90">
        <v>1.62</v>
      </c>
      <c r="S90" s="14"/>
    </row>
    <row r="91" spans="1:19" x14ac:dyDescent="0.25">
      <c r="A91" t="s">
        <v>981</v>
      </c>
      <c r="B91" t="s">
        <v>730</v>
      </c>
      <c r="C91" t="s">
        <v>736</v>
      </c>
      <c r="D91" s="14" t="s">
        <v>846</v>
      </c>
      <c r="E91" s="14" t="s">
        <v>517</v>
      </c>
      <c r="F91" s="14" t="s">
        <v>740</v>
      </c>
      <c r="G91" s="14">
        <v>0</v>
      </c>
      <c r="H91" s="14" t="s">
        <v>618</v>
      </c>
      <c r="I91" s="14">
        <v>1.18</v>
      </c>
      <c r="J91" s="14">
        <v>2</v>
      </c>
      <c r="K91" s="14">
        <v>11</v>
      </c>
      <c r="L91" s="14">
        <v>3</v>
      </c>
      <c r="M91" s="14" t="s">
        <v>845</v>
      </c>
      <c r="N91">
        <v>1.18</v>
      </c>
      <c r="O91">
        <v>1.18</v>
      </c>
      <c r="P91">
        <v>1.18</v>
      </c>
      <c r="Q91">
        <v>1.18</v>
      </c>
      <c r="R91">
        <v>1.18</v>
      </c>
      <c r="S91" s="14"/>
    </row>
    <row r="92" spans="1:19" x14ac:dyDescent="0.25">
      <c r="A92" t="s">
        <v>982</v>
      </c>
      <c r="B92" t="s">
        <v>730</v>
      </c>
      <c r="C92" t="s">
        <v>736</v>
      </c>
      <c r="D92" s="14" t="s">
        <v>846</v>
      </c>
      <c r="E92" s="14" t="s">
        <v>518</v>
      </c>
      <c r="F92" s="14" t="s">
        <v>740</v>
      </c>
      <c r="G92" s="14">
        <v>0</v>
      </c>
      <c r="H92" s="14" t="s">
        <v>618</v>
      </c>
      <c r="I92" s="14">
        <v>1.18</v>
      </c>
      <c r="J92" s="14">
        <v>2</v>
      </c>
      <c r="K92" s="14">
        <v>11</v>
      </c>
      <c r="L92" s="14">
        <v>3</v>
      </c>
      <c r="M92" s="14" t="s">
        <v>845</v>
      </c>
      <c r="N92">
        <v>2.0099999999999998</v>
      </c>
      <c r="O92">
        <v>2.0099999999999998</v>
      </c>
      <c r="P92">
        <v>2.0099999999999998</v>
      </c>
      <c r="Q92">
        <v>2.0099999999999998</v>
      </c>
      <c r="R92">
        <v>2.0099999999999998</v>
      </c>
      <c r="S92" s="14"/>
    </row>
    <row r="93" spans="1:19" x14ac:dyDescent="0.25">
      <c r="A93" t="s">
        <v>983</v>
      </c>
      <c r="B93" t="s">
        <v>730</v>
      </c>
      <c r="C93" t="s">
        <v>737</v>
      </c>
      <c r="D93" s="14" t="s">
        <v>13</v>
      </c>
      <c r="E93" s="14" t="s">
        <v>13</v>
      </c>
      <c r="F93" s="14" t="s">
        <v>13</v>
      </c>
      <c r="G93" s="14">
        <v>0</v>
      </c>
      <c r="H93" s="14" t="s">
        <v>618</v>
      </c>
      <c r="I93" s="14">
        <v>1.62</v>
      </c>
      <c r="J93" s="14">
        <v>3</v>
      </c>
      <c r="K93" s="14">
        <v>12</v>
      </c>
      <c r="L93" s="14">
        <v>5</v>
      </c>
      <c r="M93" s="14" t="s">
        <v>846</v>
      </c>
      <c r="N93">
        <v>2.0099999999999998</v>
      </c>
      <c r="O93">
        <v>2.0099999999999998</v>
      </c>
      <c r="P93">
        <v>2.0099999999999998</v>
      </c>
      <c r="Q93">
        <v>2.0099999999999998</v>
      </c>
      <c r="R93">
        <v>2.0099999999999998</v>
      </c>
      <c r="S93" s="14"/>
    </row>
    <row r="94" spans="1:19" x14ac:dyDescent="0.25">
      <c r="A94" s="14" t="s">
        <v>13</v>
      </c>
      <c r="B94" s="14" t="s">
        <v>13</v>
      </c>
      <c r="C94" s="14" t="s">
        <v>13</v>
      </c>
      <c r="D94" s="14" t="s">
        <v>846</v>
      </c>
      <c r="E94" s="14" t="s">
        <v>382</v>
      </c>
      <c r="F94" s="14" t="s">
        <v>1195</v>
      </c>
      <c r="G94" s="14">
        <v>0</v>
      </c>
      <c r="H94" s="14" t="s">
        <v>13</v>
      </c>
      <c r="I94" s="14">
        <v>1.62</v>
      </c>
      <c r="J94" s="14">
        <v>3</v>
      </c>
      <c r="K94" s="14">
        <v>12</v>
      </c>
      <c r="L94" s="14">
        <v>7</v>
      </c>
      <c r="M94" s="14" t="s">
        <v>846</v>
      </c>
      <c r="N94">
        <v>1.62</v>
      </c>
      <c r="O94">
        <v>1.62</v>
      </c>
      <c r="P94">
        <v>1.62</v>
      </c>
      <c r="Q94">
        <v>1.62</v>
      </c>
      <c r="R94">
        <v>1.62</v>
      </c>
      <c r="S94" s="14"/>
    </row>
    <row r="95" spans="1:19" x14ac:dyDescent="0.25">
      <c r="A95" s="14" t="s">
        <v>13</v>
      </c>
      <c r="B95" s="14" t="s">
        <v>13</v>
      </c>
      <c r="C95" s="14" t="s">
        <v>13</v>
      </c>
      <c r="D95" s="14" t="s">
        <v>846</v>
      </c>
      <c r="E95" s="14" t="s">
        <v>383</v>
      </c>
      <c r="F95" s="14" t="s">
        <v>1196</v>
      </c>
      <c r="G95" s="14">
        <v>0</v>
      </c>
      <c r="H95" s="14" t="s">
        <v>13</v>
      </c>
      <c r="I95" s="14">
        <v>1.62</v>
      </c>
      <c r="J95" s="14">
        <v>3</v>
      </c>
      <c r="K95" s="14">
        <v>12</v>
      </c>
      <c r="L95" s="14">
        <v>7</v>
      </c>
      <c r="M95" s="14" t="s">
        <v>846</v>
      </c>
      <c r="N95">
        <v>1.62</v>
      </c>
      <c r="O95">
        <v>1.62</v>
      </c>
      <c r="P95">
        <v>1.62</v>
      </c>
      <c r="Q95">
        <v>1.62</v>
      </c>
      <c r="R95">
        <v>1.62</v>
      </c>
      <c r="S95" s="14"/>
    </row>
    <row r="96" spans="1:19" x14ac:dyDescent="0.25">
      <c r="A96" t="s">
        <v>990</v>
      </c>
      <c r="B96" t="s">
        <v>9</v>
      </c>
      <c r="C96" t="s">
        <v>164</v>
      </c>
      <c r="D96" s="14" t="s">
        <v>846</v>
      </c>
      <c r="E96" s="14" t="s">
        <v>13</v>
      </c>
      <c r="F96" s="14" t="s">
        <v>13</v>
      </c>
      <c r="G96" s="14" t="s">
        <v>13</v>
      </c>
      <c r="H96" s="14" t="s">
        <v>618</v>
      </c>
      <c r="I96" s="14">
        <v>2.0099999999999998</v>
      </c>
      <c r="J96" s="14">
        <v>2</v>
      </c>
      <c r="K96" s="14">
        <v>5</v>
      </c>
      <c r="L96" s="14">
        <v>3</v>
      </c>
      <c r="M96" s="14" t="s">
        <v>845</v>
      </c>
      <c r="N96">
        <v>2.0099999999999998</v>
      </c>
      <c r="O96">
        <v>2.0099999999999998</v>
      </c>
      <c r="P96">
        <v>2.0099999999999998</v>
      </c>
      <c r="Q96">
        <v>2.0099999999999998</v>
      </c>
      <c r="R96">
        <v>2.0099999999999998</v>
      </c>
      <c r="S96" s="14"/>
    </row>
    <row r="97" spans="1:19" x14ac:dyDescent="0.25">
      <c r="A97" t="s">
        <v>991</v>
      </c>
      <c r="B97" t="s">
        <v>9</v>
      </c>
      <c r="C97" t="s">
        <v>238</v>
      </c>
      <c r="D97" s="14" t="s">
        <v>846</v>
      </c>
      <c r="E97" s="14" t="s">
        <v>13</v>
      </c>
      <c r="F97" s="14" t="s">
        <v>13</v>
      </c>
      <c r="G97" s="14" t="s">
        <v>13</v>
      </c>
      <c r="H97" s="14" t="s">
        <v>618</v>
      </c>
      <c r="I97" s="14">
        <v>2.0099999999999998</v>
      </c>
      <c r="J97" s="14">
        <v>2</v>
      </c>
      <c r="K97" s="14">
        <v>5</v>
      </c>
      <c r="L97" s="14">
        <v>3</v>
      </c>
      <c r="M97" s="14" t="s">
        <v>845</v>
      </c>
      <c r="N97">
        <v>2.0099999999999998</v>
      </c>
      <c r="O97">
        <v>2.0099999999999998</v>
      </c>
      <c r="P97">
        <v>2.0099999999999998</v>
      </c>
      <c r="Q97">
        <v>2.0099999999999998</v>
      </c>
      <c r="R97">
        <v>2.0099999999999998</v>
      </c>
      <c r="S97" s="14"/>
    </row>
    <row r="98" spans="1:19" x14ac:dyDescent="0.25">
      <c r="A98" t="s">
        <v>992</v>
      </c>
      <c r="B98" t="s">
        <v>9</v>
      </c>
      <c r="C98" t="s">
        <v>163</v>
      </c>
      <c r="D98" s="14" t="s">
        <v>846</v>
      </c>
      <c r="E98" s="14" t="s">
        <v>521</v>
      </c>
      <c r="F98" s="14" t="s">
        <v>658</v>
      </c>
      <c r="G98" s="14">
        <v>0</v>
      </c>
      <c r="H98" s="14" t="s">
        <v>618</v>
      </c>
      <c r="I98" s="14">
        <v>1.62</v>
      </c>
      <c r="J98" s="14">
        <v>2</v>
      </c>
      <c r="K98" s="14">
        <v>5</v>
      </c>
      <c r="L98" s="14">
        <v>3</v>
      </c>
      <c r="M98" s="14" t="s">
        <v>845</v>
      </c>
      <c r="N98">
        <v>1.62</v>
      </c>
      <c r="O98">
        <v>1.62</v>
      </c>
      <c r="P98">
        <v>1.62</v>
      </c>
      <c r="Q98">
        <v>1.62</v>
      </c>
      <c r="R98">
        <v>1.62</v>
      </c>
      <c r="S98" s="14"/>
    </row>
    <row r="99" spans="1:19" x14ac:dyDescent="0.25">
      <c r="A99" t="s">
        <v>993</v>
      </c>
      <c r="B99" t="s">
        <v>9</v>
      </c>
      <c r="C99" t="s">
        <v>237</v>
      </c>
      <c r="D99" s="14" t="s">
        <v>846</v>
      </c>
      <c r="E99" s="14" t="s">
        <v>522</v>
      </c>
      <c r="F99" s="14" t="s">
        <v>658</v>
      </c>
      <c r="G99" s="14">
        <v>0</v>
      </c>
      <c r="H99" s="14" t="s">
        <v>618</v>
      </c>
      <c r="I99" s="14">
        <v>2.0099999999999998</v>
      </c>
      <c r="J99" s="14">
        <v>2</v>
      </c>
      <c r="K99" s="14">
        <v>5</v>
      </c>
      <c r="L99" s="14">
        <v>3</v>
      </c>
      <c r="M99" s="14" t="s">
        <v>845</v>
      </c>
      <c r="N99">
        <v>2.0099999999999998</v>
      </c>
      <c r="O99">
        <v>2.0099999999999998</v>
      </c>
      <c r="P99">
        <v>2.0099999999999998</v>
      </c>
      <c r="Q99">
        <v>2.0099999999999998</v>
      </c>
      <c r="R99">
        <v>2.0099999999999998</v>
      </c>
      <c r="S99" s="14"/>
    </row>
    <row r="100" spans="1:19" x14ac:dyDescent="0.25">
      <c r="A100" t="s">
        <v>994</v>
      </c>
      <c r="B100" t="s">
        <v>9</v>
      </c>
      <c r="C100" t="s">
        <v>165</v>
      </c>
      <c r="D100" s="14" t="s">
        <v>846</v>
      </c>
      <c r="E100" s="14" t="s">
        <v>523</v>
      </c>
      <c r="F100" s="14" t="s">
        <v>659</v>
      </c>
      <c r="G100" s="14">
        <v>0</v>
      </c>
      <c r="H100" s="14" t="s">
        <v>618</v>
      </c>
      <c r="I100" s="14">
        <v>2.0099999999999998</v>
      </c>
      <c r="J100" s="14">
        <v>2</v>
      </c>
      <c r="K100" s="14">
        <v>5</v>
      </c>
      <c r="L100" s="14">
        <v>3</v>
      </c>
      <c r="M100" s="14" t="s">
        <v>845</v>
      </c>
      <c r="N100">
        <v>2.0099999999999998</v>
      </c>
      <c r="O100">
        <v>2.0099999999999998</v>
      </c>
      <c r="P100">
        <v>2.0099999999999998</v>
      </c>
      <c r="Q100">
        <v>2.0099999999999998</v>
      </c>
      <c r="R100">
        <v>2.0099999999999998</v>
      </c>
      <c r="S100" s="14"/>
    </row>
    <row r="101" spans="1:19" x14ac:dyDescent="0.25">
      <c r="A101" t="s">
        <v>995</v>
      </c>
      <c r="B101" t="s">
        <v>9</v>
      </c>
      <c r="C101" t="s">
        <v>239</v>
      </c>
      <c r="D101" s="14" t="s">
        <v>846</v>
      </c>
      <c r="E101" s="14" t="s">
        <v>524</v>
      </c>
      <c r="F101" s="14" t="s">
        <v>659</v>
      </c>
      <c r="G101" s="14">
        <v>0</v>
      </c>
      <c r="H101" s="14" t="s">
        <v>618</v>
      </c>
      <c r="I101" s="14">
        <v>2.0099999999999998</v>
      </c>
      <c r="J101" s="14">
        <v>2</v>
      </c>
      <c r="K101" s="14">
        <v>5</v>
      </c>
      <c r="L101" s="14">
        <v>3</v>
      </c>
      <c r="M101" s="14" t="s">
        <v>845</v>
      </c>
      <c r="N101">
        <v>2.0099999999999998</v>
      </c>
      <c r="O101">
        <v>2.0099999999999998</v>
      </c>
      <c r="P101">
        <v>2.0099999999999998</v>
      </c>
      <c r="Q101">
        <v>2.0099999999999998</v>
      </c>
      <c r="R101">
        <v>2.0099999999999998</v>
      </c>
      <c r="S101" s="14"/>
    </row>
    <row r="102" spans="1:19" x14ac:dyDescent="0.25">
      <c r="A102" t="s">
        <v>996</v>
      </c>
      <c r="B102" t="s">
        <v>9</v>
      </c>
      <c r="C102" t="s">
        <v>166</v>
      </c>
      <c r="D102" s="14" t="s">
        <v>846</v>
      </c>
      <c r="E102" s="14" t="s">
        <v>525</v>
      </c>
      <c r="F102" s="14" t="s">
        <v>660</v>
      </c>
      <c r="G102" s="14">
        <v>0</v>
      </c>
      <c r="H102" s="14" t="s">
        <v>618</v>
      </c>
      <c r="I102" s="14">
        <v>2.0099999999999998</v>
      </c>
      <c r="J102" s="14">
        <v>2</v>
      </c>
      <c r="K102" s="14">
        <v>5</v>
      </c>
      <c r="L102" s="14">
        <v>3</v>
      </c>
      <c r="M102" s="14" t="s">
        <v>845</v>
      </c>
      <c r="N102">
        <v>2.0099999999999998</v>
      </c>
      <c r="O102">
        <v>2.0099999999999998</v>
      </c>
      <c r="P102">
        <v>2.0099999999999998</v>
      </c>
      <c r="Q102">
        <v>2.0099999999999998</v>
      </c>
      <c r="R102">
        <v>2.0099999999999998</v>
      </c>
      <c r="S102" s="14"/>
    </row>
    <row r="103" spans="1:19" x14ac:dyDescent="0.25">
      <c r="A103" t="s">
        <v>997</v>
      </c>
      <c r="B103" t="s">
        <v>9</v>
      </c>
      <c r="C103" t="s">
        <v>240</v>
      </c>
      <c r="D103" s="14" t="s">
        <v>846</v>
      </c>
      <c r="E103" s="14" t="s">
        <v>526</v>
      </c>
      <c r="F103" s="14" t="s">
        <v>660</v>
      </c>
      <c r="G103" s="14">
        <v>0</v>
      </c>
      <c r="H103" s="14" t="s">
        <v>618</v>
      </c>
      <c r="I103" s="14">
        <v>2.0099999999999998</v>
      </c>
      <c r="J103" s="14">
        <v>2</v>
      </c>
      <c r="K103" s="14">
        <v>5</v>
      </c>
      <c r="L103" s="14">
        <v>3</v>
      </c>
      <c r="M103" s="14" t="s">
        <v>845</v>
      </c>
      <c r="N103">
        <v>2.0099999999999998</v>
      </c>
      <c r="O103">
        <v>2.0099999999999998</v>
      </c>
      <c r="P103">
        <v>2.0099999999999998</v>
      </c>
      <c r="Q103">
        <v>2.0099999999999998</v>
      </c>
      <c r="R103">
        <v>2.0099999999999998</v>
      </c>
      <c r="S103" s="14"/>
    </row>
    <row r="104" spans="1:19" x14ac:dyDescent="0.25">
      <c r="A104" t="s">
        <v>998</v>
      </c>
      <c r="B104" t="s">
        <v>9</v>
      </c>
      <c r="C104" t="s">
        <v>167</v>
      </c>
      <c r="D104" s="14" t="s">
        <v>846</v>
      </c>
      <c r="E104" s="14" t="s">
        <v>527</v>
      </c>
      <c r="F104" s="14" t="s">
        <v>661</v>
      </c>
      <c r="G104" s="14">
        <v>0</v>
      </c>
      <c r="H104" s="14" t="s">
        <v>618</v>
      </c>
      <c r="I104" s="14">
        <v>2.0099999999999998</v>
      </c>
      <c r="J104" s="14">
        <v>2</v>
      </c>
      <c r="K104" s="14">
        <v>5</v>
      </c>
      <c r="L104" s="14">
        <v>3</v>
      </c>
      <c r="M104" s="14" t="s">
        <v>845</v>
      </c>
      <c r="N104">
        <v>2.0099999999999998</v>
      </c>
      <c r="O104">
        <v>2.0099999999999998</v>
      </c>
      <c r="P104">
        <v>2.0099999999999998</v>
      </c>
      <c r="Q104">
        <v>2.0099999999999998</v>
      </c>
      <c r="R104">
        <v>2.0099999999999998</v>
      </c>
      <c r="S104" s="14"/>
    </row>
    <row r="105" spans="1:19" x14ac:dyDescent="0.25">
      <c r="A105" t="s">
        <v>999</v>
      </c>
      <c r="B105" t="s">
        <v>9</v>
      </c>
      <c r="C105" t="s">
        <v>241</v>
      </c>
      <c r="D105" s="14" t="s">
        <v>846</v>
      </c>
      <c r="E105" s="14" t="s">
        <v>528</v>
      </c>
      <c r="F105" s="14" t="s">
        <v>661</v>
      </c>
      <c r="G105" s="14">
        <v>0</v>
      </c>
      <c r="H105" s="14" t="s">
        <v>618</v>
      </c>
      <c r="I105" s="14">
        <v>2.0099999999999998</v>
      </c>
      <c r="J105" s="14">
        <v>2</v>
      </c>
      <c r="K105" s="14">
        <v>5</v>
      </c>
      <c r="L105" s="14">
        <v>3</v>
      </c>
      <c r="M105" s="14" t="s">
        <v>845</v>
      </c>
      <c r="N105">
        <v>2.0099999999999998</v>
      </c>
      <c r="O105">
        <v>2.0099999999999998</v>
      </c>
      <c r="P105">
        <v>2.0099999999999998</v>
      </c>
      <c r="Q105">
        <v>2.0099999999999998</v>
      </c>
      <c r="R105">
        <v>2.0099999999999998</v>
      </c>
      <c r="S105" s="14"/>
    </row>
    <row r="106" spans="1:19" x14ac:dyDescent="0.25">
      <c r="A106" t="s">
        <v>1000</v>
      </c>
      <c r="B106" t="s">
        <v>9</v>
      </c>
      <c r="C106" t="s">
        <v>168</v>
      </c>
      <c r="D106" s="14" t="s">
        <v>846</v>
      </c>
      <c r="E106" s="14" t="s">
        <v>529</v>
      </c>
      <c r="F106" s="14" t="s">
        <v>662</v>
      </c>
      <c r="G106" s="14">
        <v>0</v>
      </c>
      <c r="H106" s="14" t="s">
        <v>618</v>
      </c>
      <c r="I106" s="14">
        <v>1.62</v>
      </c>
      <c r="J106" s="14">
        <v>2</v>
      </c>
      <c r="K106" s="14">
        <v>5</v>
      </c>
      <c r="L106" s="14">
        <v>3</v>
      </c>
      <c r="M106" s="14" t="s">
        <v>845</v>
      </c>
      <c r="N106">
        <v>1.62</v>
      </c>
      <c r="O106">
        <v>1.62</v>
      </c>
      <c r="P106">
        <v>1.62</v>
      </c>
      <c r="Q106">
        <v>1.62</v>
      </c>
      <c r="R106">
        <v>1.62</v>
      </c>
      <c r="S106" s="14"/>
    </row>
    <row r="107" spans="1:19" x14ac:dyDescent="0.25">
      <c r="A107" t="s">
        <v>1001</v>
      </c>
      <c r="B107" t="s">
        <v>9</v>
      </c>
      <c r="C107" t="s">
        <v>242</v>
      </c>
      <c r="D107" s="14" t="s">
        <v>846</v>
      </c>
      <c r="E107" s="14" t="s">
        <v>530</v>
      </c>
      <c r="F107" s="14" t="s">
        <v>662</v>
      </c>
      <c r="G107" s="14">
        <v>0</v>
      </c>
      <c r="H107" s="14" t="s">
        <v>618</v>
      </c>
      <c r="I107" s="14">
        <v>2.0099999999999998</v>
      </c>
      <c r="J107" s="14">
        <v>2</v>
      </c>
      <c r="K107" s="14">
        <v>5</v>
      </c>
      <c r="L107" s="14">
        <v>3</v>
      </c>
      <c r="M107" s="14" t="s">
        <v>845</v>
      </c>
      <c r="N107">
        <v>2.0099999999999998</v>
      </c>
      <c r="O107">
        <v>2.0099999999999998</v>
      </c>
      <c r="P107">
        <v>2.0099999999999998</v>
      </c>
      <c r="Q107">
        <v>2.0099999999999998</v>
      </c>
      <c r="R107">
        <v>2.0099999999999998</v>
      </c>
      <c r="S107" s="14"/>
    </row>
    <row r="108" spans="1:19" x14ac:dyDescent="0.25">
      <c r="A108" t="s">
        <v>1002</v>
      </c>
      <c r="B108" t="s">
        <v>9</v>
      </c>
      <c r="C108" t="s">
        <v>169</v>
      </c>
      <c r="D108" s="14" t="s">
        <v>846</v>
      </c>
      <c r="E108" s="14" t="s">
        <v>531</v>
      </c>
      <c r="F108" s="14" t="s">
        <v>663</v>
      </c>
      <c r="G108" s="14">
        <v>0</v>
      </c>
      <c r="H108" s="14" t="s">
        <v>618</v>
      </c>
      <c r="I108" s="14">
        <v>1.62</v>
      </c>
      <c r="J108" s="14">
        <v>2</v>
      </c>
      <c r="K108" s="14">
        <v>5</v>
      </c>
      <c r="L108" s="14">
        <v>3</v>
      </c>
      <c r="M108" s="14" t="s">
        <v>845</v>
      </c>
      <c r="N108">
        <v>1.62</v>
      </c>
      <c r="O108">
        <v>1.62</v>
      </c>
      <c r="P108">
        <v>1.62</v>
      </c>
      <c r="Q108">
        <v>1.62</v>
      </c>
      <c r="R108">
        <v>1.62</v>
      </c>
      <c r="S108" s="14"/>
    </row>
    <row r="109" spans="1:19" x14ac:dyDescent="0.25">
      <c r="A109" t="s">
        <v>1003</v>
      </c>
      <c r="B109" t="s">
        <v>9</v>
      </c>
      <c r="C109" t="s">
        <v>243</v>
      </c>
      <c r="D109" s="14" t="s">
        <v>846</v>
      </c>
      <c r="E109" s="14" t="s">
        <v>532</v>
      </c>
      <c r="F109" s="14" t="s">
        <v>663</v>
      </c>
      <c r="G109" s="14">
        <v>0</v>
      </c>
      <c r="H109" s="14" t="s">
        <v>618</v>
      </c>
      <c r="I109" s="14">
        <v>2.0099999999999998</v>
      </c>
      <c r="J109" s="14">
        <v>2</v>
      </c>
      <c r="K109" s="14">
        <v>5</v>
      </c>
      <c r="L109" s="14">
        <v>3</v>
      </c>
      <c r="M109" s="14" t="s">
        <v>845</v>
      </c>
      <c r="N109">
        <v>2.0099999999999998</v>
      </c>
      <c r="O109">
        <v>2.0099999999999998</v>
      </c>
      <c r="P109">
        <v>2.0099999999999998</v>
      </c>
      <c r="Q109">
        <v>2.0099999999999998</v>
      </c>
      <c r="R109">
        <v>2.0099999999999998</v>
      </c>
      <c r="S109" s="14"/>
    </row>
    <row r="110" spans="1:19" x14ac:dyDescent="0.25">
      <c r="A110" t="s">
        <v>1004</v>
      </c>
      <c r="B110" t="s">
        <v>9</v>
      </c>
      <c r="C110" t="s">
        <v>170</v>
      </c>
      <c r="D110" s="14" t="s">
        <v>846</v>
      </c>
      <c r="E110" s="14" t="s">
        <v>533</v>
      </c>
      <c r="F110" s="14" t="s">
        <v>664</v>
      </c>
      <c r="G110" s="14">
        <v>0</v>
      </c>
      <c r="H110" s="14" t="s">
        <v>618</v>
      </c>
      <c r="I110" s="14">
        <v>1.62</v>
      </c>
      <c r="J110" s="14">
        <v>2</v>
      </c>
      <c r="K110" s="14">
        <v>5</v>
      </c>
      <c r="L110" s="14">
        <v>3</v>
      </c>
      <c r="M110" s="14" t="s">
        <v>845</v>
      </c>
      <c r="N110">
        <v>1.62</v>
      </c>
      <c r="O110">
        <v>1.62</v>
      </c>
      <c r="P110">
        <v>1.62</v>
      </c>
      <c r="Q110">
        <v>1.62</v>
      </c>
      <c r="R110">
        <v>1.62</v>
      </c>
      <c r="S110" s="14"/>
    </row>
    <row r="111" spans="1:19" x14ac:dyDescent="0.25">
      <c r="A111" t="s">
        <v>1005</v>
      </c>
      <c r="B111" t="s">
        <v>9</v>
      </c>
      <c r="C111" t="s">
        <v>244</v>
      </c>
      <c r="D111" s="14" t="s">
        <v>846</v>
      </c>
      <c r="E111" s="14" t="s">
        <v>534</v>
      </c>
      <c r="F111" s="14" t="s">
        <v>664</v>
      </c>
      <c r="G111" s="14">
        <v>0</v>
      </c>
      <c r="H111" s="14" t="s">
        <v>618</v>
      </c>
      <c r="I111" s="14">
        <v>1.62</v>
      </c>
      <c r="J111" s="14">
        <v>2</v>
      </c>
      <c r="K111" s="14">
        <v>5</v>
      </c>
      <c r="L111" s="14">
        <v>3</v>
      </c>
      <c r="M111" s="14" t="s">
        <v>845</v>
      </c>
      <c r="N111">
        <v>2.0099999999999998</v>
      </c>
      <c r="O111">
        <v>2.0099999999999998</v>
      </c>
      <c r="P111">
        <v>2.0099999999999998</v>
      </c>
      <c r="Q111">
        <v>2.0099999999999998</v>
      </c>
      <c r="R111">
        <v>2.0099999999999998</v>
      </c>
      <c r="S111" s="14"/>
    </row>
    <row r="112" spans="1:19" x14ac:dyDescent="0.25">
      <c r="A112" t="s">
        <v>1006</v>
      </c>
      <c r="B112" t="s">
        <v>9</v>
      </c>
      <c r="C112" t="s">
        <v>171</v>
      </c>
      <c r="D112" s="14" t="s">
        <v>846</v>
      </c>
      <c r="E112" s="5" t="s">
        <v>535</v>
      </c>
      <c r="F112" t="s">
        <v>665</v>
      </c>
      <c r="G112" s="14">
        <v>0</v>
      </c>
      <c r="H112" s="14" t="s">
        <v>618</v>
      </c>
      <c r="I112" s="14">
        <v>1.62</v>
      </c>
      <c r="J112" s="14">
        <v>2</v>
      </c>
      <c r="K112" s="14">
        <v>5</v>
      </c>
      <c r="L112" s="14">
        <v>3</v>
      </c>
      <c r="M112" s="14" t="s">
        <v>845</v>
      </c>
      <c r="N112">
        <v>1.62</v>
      </c>
      <c r="O112">
        <v>1.62</v>
      </c>
      <c r="P112">
        <v>1.62</v>
      </c>
      <c r="Q112">
        <v>1.62</v>
      </c>
      <c r="R112">
        <v>1.62</v>
      </c>
      <c r="S112" s="14"/>
    </row>
    <row r="113" spans="1:19" x14ac:dyDescent="0.25">
      <c r="A113" t="s">
        <v>1007</v>
      </c>
      <c r="B113" t="s">
        <v>9</v>
      </c>
      <c r="C113" t="s">
        <v>245</v>
      </c>
      <c r="D113" s="14" t="s">
        <v>846</v>
      </c>
      <c r="E113" s="5" t="s">
        <v>536</v>
      </c>
      <c r="F113" t="s">
        <v>665</v>
      </c>
      <c r="G113" s="14">
        <v>0</v>
      </c>
      <c r="H113" s="14" t="s">
        <v>618</v>
      </c>
      <c r="I113" s="14">
        <v>2.0099999999999998</v>
      </c>
      <c r="J113" s="14">
        <v>2</v>
      </c>
      <c r="K113" s="14">
        <v>5</v>
      </c>
      <c r="L113" s="14">
        <v>3</v>
      </c>
      <c r="M113" s="14" t="s">
        <v>845</v>
      </c>
      <c r="N113">
        <v>2.0099999999999998</v>
      </c>
      <c r="O113">
        <v>2.0099999999999998</v>
      </c>
      <c r="P113">
        <v>2.0099999999999998</v>
      </c>
      <c r="Q113">
        <v>2.0099999999999998</v>
      </c>
      <c r="R113">
        <v>2.0099999999999998</v>
      </c>
      <c r="S113" s="14"/>
    </row>
    <row r="114" spans="1:19" x14ac:dyDescent="0.25">
      <c r="A114" t="s">
        <v>1008</v>
      </c>
      <c r="B114" t="s">
        <v>9</v>
      </c>
      <c r="C114" t="s">
        <v>172</v>
      </c>
      <c r="D114" s="14" t="s">
        <v>13</v>
      </c>
      <c r="E114" s="14" t="s">
        <v>13</v>
      </c>
      <c r="F114" s="14" t="s">
        <v>13</v>
      </c>
      <c r="G114" s="14" t="s">
        <v>13</v>
      </c>
      <c r="H114" s="14" t="s">
        <v>618</v>
      </c>
      <c r="I114" s="14">
        <v>2.0099999999999998</v>
      </c>
      <c r="J114" s="14">
        <v>2</v>
      </c>
      <c r="K114" s="14">
        <v>5</v>
      </c>
      <c r="L114" s="14">
        <v>3</v>
      </c>
      <c r="M114" s="14" t="s">
        <v>845</v>
      </c>
      <c r="N114">
        <v>2.0099999999999998</v>
      </c>
      <c r="O114">
        <v>2.0099999999999998</v>
      </c>
      <c r="P114">
        <v>2.0099999999999998</v>
      </c>
      <c r="Q114">
        <v>2.0099999999999998</v>
      </c>
      <c r="R114">
        <v>2.0099999999999998</v>
      </c>
      <c r="S114" s="14"/>
    </row>
    <row r="115" spans="1:19" x14ac:dyDescent="0.25">
      <c r="A115" t="s">
        <v>1009</v>
      </c>
      <c r="B115" t="s">
        <v>9</v>
      </c>
      <c r="C115" t="s">
        <v>246</v>
      </c>
      <c r="D115" s="14" t="s">
        <v>13</v>
      </c>
      <c r="E115" s="14" t="s">
        <v>13</v>
      </c>
      <c r="F115" s="14" t="s">
        <v>13</v>
      </c>
      <c r="G115" s="14" t="s">
        <v>13</v>
      </c>
      <c r="H115" s="14" t="s">
        <v>618</v>
      </c>
      <c r="I115" s="14">
        <v>2.0099999999999998</v>
      </c>
      <c r="J115" s="14">
        <v>2</v>
      </c>
      <c r="K115" s="14">
        <v>5</v>
      </c>
      <c r="L115" s="14">
        <v>3</v>
      </c>
      <c r="M115" s="14" t="s">
        <v>845</v>
      </c>
      <c r="N115">
        <v>2.0099999999999998</v>
      </c>
      <c r="O115">
        <v>2.0099999999999998</v>
      </c>
      <c r="P115">
        <v>2.0099999999999998</v>
      </c>
      <c r="Q115">
        <v>2.0099999999999998</v>
      </c>
      <c r="R115">
        <v>2.0099999999999998</v>
      </c>
      <c r="S115" s="14"/>
    </row>
    <row r="116" spans="1:19" x14ac:dyDescent="0.25">
      <c r="A116" t="s">
        <v>1010</v>
      </c>
      <c r="B116" t="s">
        <v>9</v>
      </c>
      <c r="C116" t="s">
        <v>173</v>
      </c>
      <c r="D116" s="14" t="s">
        <v>845</v>
      </c>
      <c r="E116" s="14" t="s">
        <v>271</v>
      </c>
      <c r="F116" s="14" t="s">
        <v>278</v>
      </c>
      <c r="G116" s="14">
        <v>1</v>
      </c>
      <c r="H116" s="14" t="s">
        <v>618</v>
      </c>
      <c r="I116" s="14">
        <v>2.0099999999999998</v>
      </c>
      <c r="J116" s="14">
        <v>3</v>
      </c>
      <c r="K116" s="14">
        <v>6</v>
      </c>
      <c r="L116" s="14">
        <v>5</v>
      </c>
      <c r="M116" s="14" t="s">
        <v>846</v>
      </c>
      <c r="N116">
        <v>2.0099999999999998</v>
      </c>
      <c r="O116">
        <v>2.0099999999999998</v>
      </c>
      <c r="P116">
        <v>2.0099999999999998</v>
      </c>
      <c r="Q116">
        <v>2.0099999999999998</v>
      </c>
      <c r="R116">
        <v>2.0099999999999998</v>
      </c>
      <c r="S116" s="14"/>
    </row>
    <row r="117" spans="1:19" x14ac:dyDescent="0.25">
      <c r="A117" t="s">
        <v>1011</v>
      </c>
      <c r="B117" t="s">
        <v>9</v>
      </c>
      <c r="C117" t="s">
        <v>174</v>
      </c>
      <c r="D117" s="14" t="s">
        <v>845</v>
      </c>
      <c r="E117" s="14" t="s">
        <v>271</v>
      </c>
      <c r="F117" s="14" t="s">
        <v>278</v>
      </c>
      <c r="G117" s="14">
        <v>1</v>
      </c>
      <c r="H117" s="14" t="s">
        <v>618</v>
      </c>
      <c r="I117" s="14">
        <v>2.0099999999999998</v>
      </c>
      <c r="J117" s="14">
        <v>3</v>
      </c>
      <c r="K117" s="14">
        <v>6</v>
      </c>
      <c r="L117" s="14">
        <v>5</v>
      </c>
      <c r="M117" s="14" t="s">
        <v>846</v>
      </c>
      <c r="N117">
        <v>2.0099999999999998</v>
      </c>
      <c r="O117">
        <v>2.0099999999999998</v>
      </c>
      <c r="P117">
        <v>2.0099999999999998</v>
      </c>
      <c r="Q117">
        <v>2.0099999999999998</v>
      </c>
      <c r="R117">
        <v>2.0099999999999998</v>
      </c>
      <c r="S117" s="14"/>
    </row>
    <row r="118" spans="1:19" x14ac:dyDescent="0.25">
      <c r="A118" t="s">
        <v>1012</v>
      </c>
      <c r="B118" t="s">
        <v>9</v>
      </c>
      <c r="C118" t="s">
        <v>175</v>
      </c>
      <c r="D118" s="14" t="s">
        <v>846</v>
      </c>
      <c r="E118" s="14" t="s">
        <v>272</v>
      </c>
      <c r="F118" s="14" t="s">
        <v>666</v>
      </c>
      <c r="G118" s="14">
        <v>0</v>
      </c>
      <c r="H118" s="14" t="s">
        <v>618</v>
      </c>
      <c r="I118" s="14">
        <v>2.0099999999999998</v>
      </c>
      <c r="J118" s="14">
        <v>3</v>
      </c>
      <c r="K118" s="14">
        <v>6</v>
      </c>
      <c r="L118" s="14">
        <v>5</v>
      </c>
      <c r="M118" s="14" t="s">
        <v>846</v>
      </c>
      <c r="N118">
        <v>2.0099999999999998</v>
      </c>
      <c r="O118">
        <v>2.0099999999999998</v>
      </c>
      <c r="P118">
        <v>2.0099999999999998</v>
      </c>
      <c r="Q118">
        <v>2.0099999999999998</v>
      </c>
      <c r="R118">
        <v>2.0099999999999998</v>
      </c>
      <c r="S118" s="14"/>
    </row>
    <row r="119" spans="1:19" x14ac:dyDescent="0.25">
      <c r="A119" s="14" t="s">
        <v>13</v>
      </c>
      <c r="B119" s="14" t="s">
        <v>13</v>
      </c>
      <c r="C119" s="14" t="s">
        <v>13</v>
      </c>
      <c r="D119" s="14" t="s">
        <v>845</v>
      </c>
      <c r="E119" s="14" t="s">
        <v>276</v>
      </c>
      <c r="F119" s="14" t="s">
        <v>279</v>
      </c>
      <c r="G119" s="14" t="s">
        <v>13</v>
      </c>
      <c r="H119" s="14" t="s">
        <v>13</v>
      </c>
      <c r="I119" s="14">
        <v>2.0099999999999998</v>
      </c>
      <c r="J119" s="14" t="s">
        <v>13</v>
      </c>
      <c r="K119" s="14" t="s">
        <v>13</v>
      </c>
      <c r="L119" s="14">
        <v>5</v>
      </c>
      <c r="M119" s="14" t="s">
        <v>846</v>
      </c>
      <c r="N119">
        <v>2.0099999999999998</v>
      </c>
      <c r="O119">
        <v>2.0099999999999998</v>
      </c>
      <c r="P119">
        <v>2.0099999999999998</v>
      </c>
      <c r="Q119">
        <v>2.0099999999999998</v>
      </c>
      <c r="R119">
        <v>2.0099999999999998</v>
      </c>
      <c r="S119" s="14"/>
    </row>
    <row r="120" spans="1:19" x14ac:dyDescent="0.25">
      <c r="A120" t="s">
        <v>1013</v>
      </c>
      <c r="B120" t="s">
        <v>9</v>
      </c>
      <c r="C120" t="s">
        <v>176</v>
      </c>
      <c r="D120" s="14" t="s">
        <v>13</v>
      </c>
      <c r="E120" s="14" t="s">
        <v>13</v>
      </c>
      <c r="F120" s="14" t="s">
        <v>13</v>
      </c>
      <c r="G120" s="14" t="s">
        <v>13</v>
      </c>
      <c r="H120" s="14" t="s">
        <v>618</v>
      </c>
      <c r="I120" s="14">
        <v>2.0099999999999998</v>
      </c>
      <c r="J120" s="14">
        <v>3</v>
      </c>
      <c r="K120" s="14">
        <v>6</v>
      </c>
      <c r="L120" s="14">
        <v>5</v>
      </c>
      <c r="M120" s="14" t="s">
        <v>846</v>
      </c>
      <c r="N120">
        <v>2.0099999999999998</v>
      </c>
      <c r="O120">
        <v>2.0099999999999998</v>
      </c>
      <c r="P120">
        <v>2.0099999999999998</v>
      </c>
      <c r="Q120">
        <v>2.0099999999999998</v>
      </c>
      <c r="R120">
        <v>2.0099999999999998</v>
      </c>
      <c r="S120" s="14"/>
    </row>
    <row r="121" spans="1:19" x14ac:dyDescent="0.25">
      <c r="A121" s="14" t="s">
        <v>13</v>
      </c>
      <c r="B121" t="s">
        <v>9</v>
      </c>
      <c r="C121" s="14" t="s">
        <v>13</v>
      </c>
      <c r="D121" s="14" t="s">
        <v>845</v>
      </c>
      <c r="E121" s="14" t="s">
        <v>277</v>
      </c>
      <c r="F121" s="14" t="s">
        <v>280</v>
      </c>
      <c r="G121" s="14" t="s">
        <v>13</v>
      </c>
      <c r="H121" s="14" t="s">
        <v>13</v>
      </c>
      <c r="I121" s="14">
        <v>2.0099999999999998</v>
      </c>
      <c r="J121" s="14">
        <v>3</v>
      </c>
      <c r="K121" s="14">
        <v>6</v>
      </c>
      <c r="L121" s="14">
        <v>5</v>
      </c>
      <c r="M121" s="14" t="s">
        <v>846</v>
      </c>
      <c r="N121">
        <v>2.0099999999999998</v>
      </c>
      <c r="O121">
        <v>2.0099999999999998</v>
      </c>
      <c r="P121">
        <v>2.0099999999999998</v>
      </c>
      <c r="Q121">
        <v>2.0099999999999998</v>
      </c>
      <c r="R121">
        <v>2.0099999999999998</v>
      </c>
      <c r="S121" s="14"/>
    </row>
    <row r="122" spans="1:19" x14ac:dyDescent="0.25">
      <c r="A122" t="s">
        <v>1014</v>
      </c>
      <c r="B122" t="s">
        <v>9</v>
      </c>
      <c r="C122" t="s">
        <v>177</v>
      </c>
      <c r="D122" s="14" t="s">
        <v>846</v>
      </c>
      <c r="E122" s="14" t="s">
        <v>273</v>
      </c>
      <c r="F122" s="14" t="s">
        <v>667</v>
      </c>
      <c r="G122" s="14">
        <v>0</v>
      </c>
      <c r="H122" s="14" t="s">
        <v>618</v>
      </c>
      <c r="I122" s="14">
        <v>2.0099999999999998</v>
      </c>
      <c r="J122" s="14">
        <v>3</v>
      </c>
      <c r="K122" s="14">
        <v>6</v>
      </c>
      <c r="L122" s="14">
        <v>5</v>
      </c>
      <c r="M122" s="14" t="s">
        <v>846</v>
      </c>
      <c r="N122">
        <v>2.0099999999999998</v>
      </c>
      <c r="O122">
        <v>2.0099999999999998</v>
      </c>
      <c r="P122">
        <v>2.0099999999999998</v>
      </c>
      <c r="Q122">
        <v>2.0099999999999998</v>
      </c>
      <c r="R122">
        <v>2.0099999999999998</v>
      </c>
      <c r="S122" s="14"/>
    </row>
    <row r="123" spans="1:19" x14ac:dyDescent="0.25">
      <c r="A123" t="s">
        <v>1015</v>
      </c>
      <c r="B123" t="s">
        <v>9</v>
      </c>
      <c r="C123" t="s">
        <v>178</v>
      </c>
      <c r="D123" s="14" t="s">
        <v>846</v>
      </c>
      <c r="E123" s="14" t="s">
        <v>274</v>
      </c>
      <c r="F123" s="14" t="s">
        <v>668</v>
      </c>
      <c r="G123" s="14">
        <v>0</v>
      </c>
      <c r="H123" s="14" t="s">
        <v>618</v>
      </c>
      <c r="I123" s="14">
        <v>2.0099999999999998</v>
      </c>
      <c r="J123" s="14">
        <v>3</v>
      </c>
      <c r="K123" s="14">
        <v>6</v>
      </c>
      <c r="L123" s="14">
        <v>5</v>
      </c>
      <c r="M123" s="14" t="s">
        <v>846</v>
      </c>
      <c r="N123">
        <v>2.0099999999999998</v>
      </c>
      <c r="O123">
        <v>2.0099999999999998</v>
      </c>
      <c r="P123">
        <v>2.0099999999999998</v>
      </c>
      <c r="Q123">
        <v>2.0099999999999998</v>
      </c>
      <c r="R123">
        <v>2.0099999999999998</v>
      </c>
      <c r="S123" s="14"/>
    </row>
    <row r="124" spans="1:19" x14ac:dyDescent="0.25">
      <c r="A124" t="s">
        <v>1016</v>
      </c>
      <c r="B124" t="s">
        <v>9</v>
      </c>
      <c r="C124" t="s">
        <v>179</v>
      </c>
      <c r="D124" s="14" t="s">
        <v>846</v>
      </c>
      <c r="E124" s="14" t="s">
        <v>275</v>
      </c>
      <c r="F124" s="14" t="s">
        <v>669</v>
      </c>
      <c r="G124" s="14">
        <v>0</v>
      </c>
      <c r="H124" s="14" t="s">
        <v>618</v>
      </c>
      <c r="I124" s="14">
        <v>2.0099999999999998</v>
      </c>
      <c r="J124" s="14">
        <v>3</v>
      </c>
      <c r="K124" s="14">
        <v>6</v>
      </c>
      <c r="L124" s="14">
        <v>5</v>
      </c>
      <c r="M124" s="14" t="s">
        <v>846</v>
      </c>
      <c r="N124">
        <v>2.0099999999999998</v>
      </c>
      <c r="O124">
        <v>2.0099999999999998</v>
      </c>
      <c r="P124">
        <v>2.0099999999999998</v>
      </c>
      <c r="Q124">
        <v>2.0099999999999998</v>
      </c>
      <c r="R124">
        <v>2.0099999999999998</v>
      </c>
      <c r="S124" s="14"/>
    </row>
    <row r="125" spans="1:19" x14ac:dyDescent="0.25">
      <c r="A125" s="14" t="s">
        <v>13</v>
      </c>
      <c r="B125" s="14" t="s">
        <v>13</v>
      </c>
      <c r="C125" s="14" t="s">
        <v>13</v>
      </c>
      <c r="D125" s="14" t="s">
        <v>846</v>
      </c>
      <c r="E125" s="8" t="s">
        <v>541</v>
      </c>
      <c r="F125" s="14" t="s">
        <v>1205</v>
      </c>
      <c r="G125" s="14" t="s">
        <v>13</v>
      </c>
      <c r="H125" s="14" t="s">
        <v>13</v>
      </c>
      <c r="I125" s="14">
        <v>2.0099999999999998</v>
      </c>
      <c r="J125" s="14">
        <v>3</v>
      </c>
      <c r="K125" s="14">
        <v>6</v>
      </c>
      <c r="L125" s="14">
        <v>5</v>
      </c>
      <c r="M125" s="14" t="s">
        <v>846</v>
      </c>
      <c r="N125">
        <v>2.0099999999999998</v>
      </c>
      <c r="O125">
        <v>2.0099999999999998</v>
      </c>
      <c r="P125">
        <v>2.0099999999999998</v>
      </c>
      <c r="Q125">
        <v>2.0099999999999998</v>
      </c>
      <c r="R125">
        <v>2.0099999999999998</v>
      </c>
      <c r="S125" s="14"/>
    </row>
    <row r="126" spans="1:19" x14ac:dyDescent="0.25">
      <c r="A126" t="s">
        <v>13</v>
      </c>
      <c r="B126" t="s">
        <v>13</v>
      </c>
      <c r="C126" t="s">
        <v>13</v>
      </c>
      <c r="D126" s="14" t="s">
        <v>846</v>
      </c>
      <c r="E126" s="8" t="s">
        <v>542</v>
      </c>
      <c r="F126" s="14" t="s">
        <v>1205</v>
      </c>
      <c r="G126" s="14" t="s">
        <v>13</v>
      </c>
      <c r="H126" s="14" t="s">
        <v>13</v>
      </c>
      <c r="I126" s="14">
        <v>2.0099999999999998</v>
      </c>
      <c r="J126" s="14">
        <v>3</v>
      </c>
      <c r="K126" s="14">
        <v>6</v>
      </c>
      <c r="L126" s="14">
        <v>5</v>
      </c>
      <c r="M126" s="14" t="s">
        <v>846</v>
      </c>
      <c r="N126">
        <v>2.0099999999999998</v>
      </c>
      <c r="O126">
        <v>2.0099999999999998</v>
      </c>
      <c r="P126">
        <v>2.0099999999999998</v>
      </c>
      <c r="Q126">
        <v>2.0099999999999998</v>
      </c>
      <c r="R126">
        <v>2.0099999999999998</v>
      </c>
      <c r="S126" s="14"/>
    </row>
    <row r="127" spans="1:19" x14ac:dyDescent="0.25">
      <c r="A127" t="s">
        <v>1017</v>
      </c>
      <c r="B127" t="s">
        <v>9</v>
      </c>
      <c r="C127" t="s">
        <v>180</v>
      </c>
      <c r="D127" s="14" t="s">
        <v>846</v>
      </c>
      <c r="E127" s="14" t="s">
        <v>282</v>
      </c>
      <c r="F127" s="14" t="s">
        <v>670</v>
      </c>
      <c r="G127" s="14">
        <v>0</v>
      </c>
      <c r="H127" s="14" t="s">
        <v>618</v>
      </c>
      <c r="I127" s="14">
        <v>2.0099999999999998</v>
      </c>
      <c r="J127" s="14">
        <v>3</v>
      </c>
      <c r="K127" s="14">
        <v>6</v>
      </c>
      <c r="L127" s="14">
        <v>5</v>
      </c>
      <c r="M127" s="14" t="s">
        <v>846</v>
      </c>
      <c r="N127">
        <v>2.0099999999999998</v>
      </c>
      <c r="O127">
        <v>2.0099999999999998</v>
      </c>
      <c r="P127">
        <v>2.0099999999999998</v>
      </c>
      <c r="Q127">
        <v>2.0099999999999998</v>
      </c>
      <c r="R127">
        <v>2.0099999999999998</v>
      </c>
      <c r="S127" s="14"/>
    </row>
    <row r="128" spans="1:19" x14ac:dyDescent="0.25">
      <c r="A128" s="9" t="s">
        <v>1018</v>
      </c>
      <c r="B128" s="9" t="s">
        <v>9</v>
      </c>
      <c r="C128" s="9" t="s">
        <v>181</v>
      </c>
      <c r="D128" s="9" t="s">
        <v>845</v>
      </c>
      <c r="E128" s="9" t="s">
        <v>283</v>
      </c>
      <c r="F128" s="9" t="s">
        <v>671</v>
      </c>
      <c r="G128" s="9">
        <v>0</v>
      </c>
      <c r="H128" s="9" t="s">
        <v>618</v>
      </c>
      <c r="I128" s="9">
        <v>2.0099999999999998</v>
      </c>
      <c r="J128" s="9">
        <v>3</v>
      </c>
      <c r="K128" s="9">
        <v>6</v>
      </c>
      <c r="L128" s="14">
        <v>5</v>
      </c>
      <c r="M128" s="9" t="s">
        <v>845</v>
      </c>
      <c r="N128">
        <v>2.0099999999999998</v>
      </c>
      <c r="O128">
        <v>2.0099999999999998</v>
      </c>
      <c r="P128">
        <v>2.0099999999999998</v>
      </c>
      <c r="Q128">
        <v>2.0099999999999998</v>
      </c>
      <c r="R128">
        <v>2.0099999999999998</v>
      </c>
      <c r="S128" s="14" t="s">
        <v>851</v>
      </c>
    </row>
    <row r="129" spans="1:19" x14ac:dyDescent="0.25">
      <c r="A129" s="9" t="s">
        <v>1019</v>
      </c>
      <c r="B129" s="9" t="s">
        <v>9</v>
      </c>
      <c r="C129" s="9" t="s">
        <v>182</v>
      </c>
      <c r="D129" s="9" t="s">
        <v>846</v>
      </c>
      <c r="E129" s="9" t="s">
        <v>286</v>
      </c>
      <c r="F129" s="9" t="s">
        <v>672</v>
      </c>
      <c r="G129" s="9">
        <v>0</v>
      </c>
      <c r="H129" s="9" t="s">
        <v>618</v>
      </c>
      <c r="I129" s="9">
        <v>2.0099999999999998</v>
      </c>
      <c r="J129" s="9">
        <v>3</v>
      </c>
      <c r="K129" s="9">
        <v>6</v>
      </c>
      <c r="L129" s="14">
        <v>5</v>
      </c>
      <c r="M129" s="9" t="s">
        <v>845</v>
      </c>
      <c r="N129">
        <v>2.0099999999999998</v>
      </c>
      <c r="O129">
        <v>2.0099999999999998</v>
      </c>
      <c r="P129">
        <v>2.0099999999999998</v>
      </c>
      <c r="Q129">
        <v>2.0099999999999998</v>
      </c>
      <c r="R129">
        <v>2.0099999999999998</v>
      </c>
      <c r="S129" s="14"/>
    </row>
    <row r="130" spans="1:19" x14ac:dyDescent="0.25">
      <c r="A130" t="s">
        <v>1020</v>
      </c>
      <c r="B130" t="s">
        <v>9</v>
      </c>
      <c r="C130" t="s">
        <v>183</v>
      </c>
      <c r="D130" s="14" t="s">
        <v>846</v>
      </c>
      <c r="E130" s="14" t="s">
        <v>545</v>
      </c>
      <c r="F130" s="14" t="s">
        <v>673</v>
      </c>
      <c r="G130" s="14">
        <v>1</v>
      </c>
      <c r="H130" s="14" t="s">
        <v>618</v>
      </c>
      <c r="I130" s="14">
        <v>2.0099999999999998</v>
      </c>
      <c r="J130" s="14">
        <v>3</v>
      </c>
      <c r="K130" s="14">
        <v>6</v>
      </c>
      <c r="L130" s="14">
        <v>5</v>
      </c>
      <c r="M130" s="14" t="s">
        <v>845</v>
      </c>
      <c r="N130">
        <v>2.0099999999999998</v>
      </c>
      <c r="O130">
        <v>2.0099999999999998</v>
      </c>
      <c r="P130">
        <v>2.0099999999999998</v>
      </c>
      <c r="Q130">
        <v>2.0099999999999998</v>
      </c>
      <c r="R130">
        <v>2.0099999999999998</v>
      </c>
      <c r="S130" s="14"/>
    </row>
    <row r="131" spans="1:19" x14ac:dyDescent="0.25">
      <c r="A131" t="s">
        <v>1021</v>
      </c>
      <c r="B131" t="s">
        <v>9</v>
      </c>
      <c r="C131" t="s">
        <v>183</v>
      </c>
      <c r="D131" s="14" t="s">
        <v>846</v>
      </c>
      <c r="E131" s="14" t="s">
        <v>545</v>
      </c>
      <c r="F131" s="14" t="s">
        <v>673</v>
      </c>
      <c r="G131" s="14">
        <v>1</v>
      </c>
      <c r="H131" s="14" t="s">
        <v>618</v>
      </c>
      <c r="I131" s="14">
        <v>2.0099999999999998</v>
      </c>
      <c r="J131" s="14">
        <v>3</v>
      </c>
      <c r="K131" s="14">
        <v>6</v>
      </c>
      <c r="L131" s="14">
        <v>5</v>
      </c>
      <c r="M131" s="14" t="s">
        <v>845</v>
      </c>
      <c r="N131">
        <v>2.0099999999999998</v>
      </c>
      <c r="O131">
        <v>2.0099999999999998</v>
      </c>
      <c r="P131">
        <v>2.0099999999999998</v>
      </c>
      <c r="Q131">
        <v>2.0099999999999998</v>
      </c>
      <c r="R131">
        <v>2.0099999999999998</v>
      </c>
      <c r="S131" s="14"/>
    </row>
    <row r="132" spans="1:19" x14ac:dyDescent="0.25">
      <c r="A132" s="14" t="s">
        <v>13</v>
      </c>
      <c r="B132" s="14" t="s">
        <v>13</v>
      </c>
      <c r="C132" s="14" t="s">
        <v>13</v>
      </c>
      <c r="D132" s="14" t="s">
        <v>846</v>
      </c>
      <c r="E132" s="14" t="s">
        <v>543</v>
      </c>
      <c r="F132" s="14" t="s">
        <v>287</v>
      </c>
      <c r="G132" s="14" t="s">
        <v>13</v>
      </c>
      <c r="H132" s="14" t="s">
        <v>13</v>
      </c>
      <c r="I132" s="14">
        <v>2.0099999999999998</v>
      </c>
      <c r="J132" s="14">
        <v>4</v>
      </c>
      <c r="K132" s="14">
        <v>6</v>
      </c>
      <c r="L132" s="14">
        <v>5</v>
      </c>
      <c r="M132" s="14" t="s">
        <v>846</v>
      </c>
      <c r="N132">
        <v>2.0099999999999998</v>
      </c>
      <c r="O132">
        <v>2.0099999999999998</v>
      </c>
      <c r="P132">
        <v>2.0099999999999998</v>
      </c>
      <c r="Q132">
        <v>2.0099999999999998</v>
      </c>
      <c r="R132">
        <v>2.0099999999999998</v>
      </c>
      <c r="S132" s="14"/>
    </row>
    <row r="133" spans="1:19" x14ac:dyDescent="0.25">
      <c r="A133" s="14" t="s">
        <v>13</v>
      </c>
      <c r="B133" s="14" t="s">
        <v>13</v>
      </c>
      <c r="C133" s="14" t="s">
        <v>13</v>
      </c>
      <c r="D133" s="14" t="s">
        <v>846</v>
      </c>
      <c r="E133" s="14" t="s">
        <v>544</v>
      </c>
      <c r="F133" s="14" t="s">
        <v>287</v>
      </c>
      <c r="G133" s="14" t="s">
        <v>13</v>
      </c>
      <c r="H133" s="14" t="s">
        <v>13</v>
      </c>
      <c r="I133" s="14">
        <v>2.0099999999999998</v>
      </c>
      <c r="J133" s="14">
        <v>5</v>
      </c>
      <c r="K133" s="14">
        <v>6</v>
      </c>
      <c r="L133" s="14">
        <v>5</v>
      </c>
      <c r="M133" s="14" t="s">
        <v>846</v>
      </c>
      <c r="N133">
        <v>2.0099999999999998</v>
      </c>
      <c r="O133">
        <v>2.0099999999999998</v>
      </c>
      <c r="P133">
        <v>2.0099999999999998</v>
      </c>
      <c r="Q133">
        <v>2.0099999999999998</v>
      </c>
      <c r="R133">
        <v>2.0099999999999998</v>
      </c>
      <c r="S133" s="14"/>
    </row>
    <row r="134" spans="1:19" x14ac:dyDescent="0.25">
      <c r="A134" s="14" t="s">
        <v>13</v>
      </c>
      <c r="B134" s="14" t="s">
        <v>13</v>
      </c>
      <c r="C134" s="14" t="s">
        <v>13</v>
      </c>
      <c r="D134" s="14" t="s">
        <v>846</v>
      </c>
      <c r="E134" s="8" t="s">
        <v>537</v>
      </c>
      <c r="F134" s="14" t="s">
        <v>1198</v>
      </c>
      <c r="G134" s="14" t="s">
        <v>13</v>
      </c>
      <c r="H134" s="14" t="s">
        <v>13</v>
      </c>
      <c r="I134" s="14">
        <v>2.0099999999999998</v>
      </c>
      <c r="J134" s="14" t="s">
        <v>13</v>
      </c>
      <c r="K134" s="14">
        <v>5</v>
      </c>
      <c r="L134" s="14">
        <v>3</v>
      </c>
      <c r="M134" s="14" t="s">
        <v>845</v>
      </c>
      <c r="N134">
        <v>2.0099999999999998</v>
      </c>
      <c r="O134">
        <v>2.0099999999999998</v>
      </c>
      <c r="P134">
        <v>2.0099999999999998</v>
      </c>
      <c r="Q134">
        <v>2.0099999999999998</v>
      </c>
      <c r="R134">
        <v>2.0099999999999998</v>
      </c>
      <c r="S134" s="14"/>
    </row>
    <row r="135" spans="1:19" x14ac:dyDescent="0.25">
      <c r="A135" s="14" t="s">
        <v>13</v>
      </c>
      <c r="B135" s="14" t="s">
        <v>13</v>
      </c>
      <c r="C135" s="14" t="s">
        <v>13</v>
      </c>
      <c r="D135" s="14" t="s">
        <v>846</v>
      </c>
      <c r="E135" s="8" t="s">
        <v>538</v>
      </c>
      <c r="F135" s="14" t="s">
        <v>1198</v>
      </c>
      <c r="G135" s="14" t="s">
        <v>13</v>
      </c>
      <c r="H135" s="14" t="s">
        <v>13</v>
      </c>
      <c r="I135" s="14">
        <v>2.0099999999999998</v>
      </c>
      <c r="J135" s="14" t="s">
        <v>13</v>
      </c>
      <c r="K135" s="14">
        <v>5</v>
      </c>
      <c r="L135" s="14">
        <v>3</v>
      </c>
      <c r="M135" s="14" t="s">
        <v>845</v>
      </c>
      <c r="N135">
        <v>2.0099999999999998</v>
      </c>
      <c r="O135">
        <v>2.0099999999999998</v>
      </c>
      <c r="P135">
        <v>2.0099999999999998</v>
      </c>
      <c r="Q135">
        <v>2.0099999999999998</v>
      </c>
      <c r="R135">
        <v>2.0099999999999998</v>
      </c>
      <c r="S135" s="14"/>
    </row>
    <row r="136" spans="1:19" x14ac:dyDescent="0.25">
      <c r="A136" t="s">
        <v>1022</v>
      </c>
      <c r="B136" t="s">
        <v>10</v>
      </c>
      <c r="C136" t="s">
        <v>138</v>
      </c>
      <c r="D136" s="14" t="s">
        <v>846</v>
      </c>
      <c r="E136" s="8" t="s">
        <v>461</v>
      </c>
      <c r="F136" s="14" t="s">
        <v>592</v>
      </c>
      <c r="G136" s="14">
        <v>0</v>
      </c>
      <c r="H136" s="14" t="s">
        <v>618</v>
      </c>
      <c r="I136" s="14">
        <v>2.0099999999999998</v>
      </c>
      <c r="J136" s="14">
        <v>3</v>
      </c>
      <c r="K136" s="14">
        <v>2</v>
      </c>
      <c r="L136" s="14">
        <v>5</v>
      </c>
      <c r="M136" s="14" t="s">
        <v>845</v>
      </c>
      <c r="N136">
        <v>2.0099999999999998</v>
      </c>
      <c r="O136">
        <v>2.0099999999999998</v>
      </c>
      <c r="P136">
        <v>2.0099999999999998</v>
      </c>
      <c r="Q136">
        <v>2.0099999999999998</v>
      </c>
      <c r="R136">
        <v>2.0099999999999998</v>
      </c>
      <c r="S136" s="14"/>
    </row>
    <row r="137" spans="1:19" x14ac:dyDescent="0.25">
      <c r="A137" t="s">
        <v>1023</v>
      </c>
      <c r="B137" t="s">
        <v>10</v>
      </c>
      <c r="C137" t="s">
        <v>138</v>
      </c>
      <c r="D137" s="14" t="s">
        <v>846</v>
      </c>
      <c r="E137" s="8" t="s">
        <v>462</v>
      </c>
      <c r="F137" s="14" t="s">
        <v>592</v>
      </c>
      <c r="G137" s="14">
        <v>0</v>
      </c>
      <c r="H137" s="14" t="s">
        <v>618</v>
      </c>
      <c r="I137" s="14">
        <v>1.18</v>
      </c>
      <c r="J137" s="14">
        <v>3</v>
      </c>
      <c r="K137" s="14">
        <v>2</v>
      </c>
      <c r="L137" s="14">
        <v>5</v>
      </c>
      <c r="M137" s="14" t="s">
        <v>845</v>
      </c>
      <c r="N137">
        <v>1.18</v>
      </c>
      <c r="O137">
        <v>1.18</v>
      </c>
      <c r="P137">
        <v>1.18</v>
      </c>
      <c r="Q137">
        <v>1.18</v>
      </c>
      <c r="R137">
        <v>1.18</v>
      </c>
      <c r="S137" s="14"/>
    </row>
    <row r="138" spans="1:19" x14ac:dyDescent="0.25">
      <c r="A138" t="s">
        <v>1024</v>
      </c>
      <c r="B138" t="s">
        <v>10</v>
      </c>
      <c r="C138" t="s">
        <v>139</v>
      </c>
      <c r="D138" s="14" t="s">
        <v>846</v>
      </c>
      <c r="E138" s="8" t="s">
        <v>469</v>
      </c>
      <c r="F138" s="14" t="s">
        <v>593</v>
      </c>
      <c r="G138" s="14">
        <v>0</v>
      </c>
      <c r="H138" s="14" t="s">
        <v>618</v>
      </c>
      <c r="I138" s="14">
        <v>2.0099999999999998</v>
      </c>
      <c r="J138" s="14">
        <v>2</v>
      </c>
      <c r="K138" s="14">
        <v>2</v>
      </c>
      <c r="L138" s="14">
        <v>5</v>
      </c>
      <c r="M138" s="14" t="s">
        <v>845</v>
      </c>
      <c r="N138">
        <v>2.0099999999999998</v>
      </c>
      <c r="O138">
        <v>2.0099999999999998</v>
      </c>
      <c r="P138">
        <v>2.0099999999999998</v>
      </c>
      <c r="Q138">
        <v>2.0099999999999998</v>
      </c>
      <c r="R138">
        <v>2.0099999999999998</v>
      </c>
      <c r="S138" s="14"/>
    </row>
    <row r="139" spans="1:19" x14ac:dyDescent="0.25">
      <c r="A139" t="s">
        <v>1025</v>
      </c>
      <c r="B139" t="s">
        <v>10</v>
      </c>
      <c r="C139" t="s">
        <v>139</v>
      </c>
      <c r="D139" s="14" t="s">
        <v>846</v>
      </c>
      <c r="E139" s="8" t="s">
        <v>470</v>
      </c>
      <c r="F139" s="14" t="s">
        <v>593</v>
      </c>
      <c r="G139" s="14">
        <v>0</v>
      </c>
      <c r="H139" s="14" t="s">
        <v>618</v>
      </c>
      <c r="I139" s="14">
        <v>2.0099999999999998</v>
      </c>
      <c r="J139" s="14">
        <v>2</v>
      </c>
      <c r="K139" s="14">
        <v>2</v>
      </c>
      <c r="L139" s="14">
        <v>5</v>
      </c>
      <c r="M139" s="14" t="s">
        <v>845</v>
      </c>
      <c r="N139">
        <v>2.0099999999999998</v>
      </c>
      <c r="O139">
        <v>2.0099999999999998</v>
      </c>
      <c r="P139">
        <v>2.0099999999999998</v>
      </c>
      <c r="Q139">
        <v>2.0099999999999998</v>
      </c>
      <c r="R139">
        <v>2.0099999999999998</v>
      </c>
      <c r="S139" s="14"/>
    </row>
    <row r="140" spans="1:19" x14ac:dyDescent="0.25">
      <c r="A140" t="s">
        <v>1026</v>
      </c>
      <c r="B140" t="s">
        <v>10</v>
      </c>
      <c r="C140" t="s">
        <v>99</v>
      </c>
      <c r="D140" s="14" t="s">
        <v>846</v>
      </c>
      <c r="E140" s="8" t="s">
        <v>423</v>
      </c>
      <c r="F140" s="14" t="s">
        <v>580</v>
      </c>
      <c r="G140" s="14">
        <v>0</v>
      </c>
      <c r="H140" s="14" t="s">
        <v>618</v>
      </c>
      <c r="I140" s="14">
        <v>2.0099999999999998</v>
      </c>
      <c r="J140" s="14">
        <v>3</v>
      </c>
      <c r="K140" s="14">
        <v>2</v>
      </c>
      <c r="L140" s="14">
        <v>5</v>
      </c>
      <c r="M140" s="14" t="s">
        <v>845</v>
      </c>
      <c r="N140">
        <v>2.0099999999999998</v>
      </c>
      <c r="O140">
        <v>2.0099999999999998</v>
      </c>
      <c r="P140">
        <v>2.0099999999999998</v>
      </c>
      <c r="Q140">
        <v>2.0099999999999998</v>
      </c>
      <c r="R140">
        <v>2.0099999999999998</v>
      </c>
      <c r="S140" s="14"/>
    </row>
    <row r="141" spans="1:19" x14ac:dyDescent="0.25">
      <c r="A141" t="s">
        <v>1027</v>
      </c>
      <c r="B141" t="s">
        <v>10</v>
      </c>
      <c r="C141" t="s">
        <v>99</v>
      </c>
      <c r="D141" s="14" t="s">
        <v>846</v>
      </c>
      <c r="E141" s="8" t="s">
        <v>424</v>
      </c>
      <c r="F141" s="14" t="s">
        <v>580</v>
      </c>
      <c r="G141" s="14">
        <v>0</v>
      </c>
      <c r="H141" s="14" t="s">
        <v>618</v>
      </c>
      <c r="I141" s="14">
        <v>2.0099999999999998</v>
      </c>
      <c r="J141" s="14">
        <v>3</v>
      </c>
      <c r="K141" s="14">
        <v>2</v>
      </c>
      <c r="L141" s="14">
        <v>5</v>
      </c>
      <c r="M141" s="14" t="s">
        <v>845</v>
      </c>
      <c r="N141">
        <v>2.0099999999999998</v>
      </c>
      <c r="O141">
        <v>2.0099999999999998</v>
      </c>
      <c r="P141">
        <v>2.0099999999999998</v>
      </c>
      <c r="Q141">
        <v>2.0099999999999998</v>
      </c>
      <c r="R141">
        <v>2.0099999999999998</v>
      </c>
      <c r="S141" s="14"/>
    </row>
    <row r="142" spans="1:19" x14ac:dyDescent="0.25">
      <c r="A142" t="s">
        <v>1028</v>
      </c>
      <c r="B142" t="s">
        <v>10</v>
      </c>
      <c r="C142" t="s">
        <v>100</v>
      </c>
      <c r="D142" s="14" t="s">
        <v>845</v>
      </c>
      <c r="E142" s="8" t="s">
        <v>291</v>
      </c>
      <c r="F142" s="14" t="s">
        <v>628</v>
      </c>
      <c r="G142" s="14">
        <v>1</v>
      </c>
      <c r="H142" s="14" t="s">
        <v>618</v>
      </c>
      <c r="I142" s="14">
        <v>2.0099999999999998</v>
      </c>
      <c r="J142" s="14">
        <v>3</v>
      </c>
      <c r="K142" s="14">
        <v>2</v>
      </c>
      <c r="L142" s="14">
        <v>5</v>
      </c>
      <c r="M142" s="14" t="s">
        <v>845</v>
      </c>
      <c r="N142">
        <v>2.0099999999999998</v>
      </c>
      <c r="O142">
        <v>2.0099999999999998</v>
      </c>
      <c r="P142">
        <v>2.0099999999999998</v>
      </c>
      <c r="Q142">
        <v>2.0099999999999998</v>
      </c>
      <c r="R142">
        <v>2.0099999999999998</v>
      </c>
      <c r="S142" s="14"/>
    </row>
    <row r="143" spans="1:19" x14ac:dyDescent="0.25">
      <c r="A143" t="s">
        <v>1029</v>
      </c>
      <c r="B143" t="s">
        <v>10</v>
      </c>
      <c r="C143" t="s">
        <v>100</v>
      </c>
      <c r="D143" s="14" t="s">
        <v>845</v>
      </c>
      <c r="E143" s="8" t="s">
        <v>291</v>
      </c>
      <c r="F143" s="14" t="s">
        <v>628</v>
      </c>
      <c r="G143" s="14">
        <v>1</v>
      </c>
      <c r="H143" s="14" t="s">
        <v>618</v>
      </c>
      <c r="I143" s="14">
        <v>2.0099999999999998</v>
      </c>
      <c r="J143" s="14">
        <v>3</v>
      </c>
      <c r="K143" s="14">
        <v>2</v>
      </c>
      <c r="L143" s="14">
        <v>5</v>
      </c>
      <c r="M143" s="14" t="s">
        <v>845</v>
      </c>
      <c r="N143">
        <v>2.0099999999999998</v>
      </c>
      <c r="O143">
        <v>2.0099999999999998</v>
      </c>
      <c r="P143">
        <v>2.0099999999999998</v>
      </c>
      <c r="Q143">
        <v>2.0099999999999998</v>
      </c>
      <c r="R143">
        <v>2.0099999999999998</v>
      </c>
      <c r="S143" s="14"/>
    </row>
    <row r="144" spans="1:19" x14ac:dyDescent="0.25">
      <c r="A144" t="s">
        <v>1030</v>
      </c>
      <c r="B144" t="s">
        <v>10</v>
      </c>
      <c r="C144" t="s">
        <v>101</v>
      </c>
      <c r="D144" s="14" t="s">
        <v>846</v>
      </c>
      <c r="E144" s="8" t="s">
        <v>425</v>
      </c>
      <c r="F144" s="14" t="s">
        <v>581</v>
      </c>
      <c r="G144" s="14">
        <v>0</v>
      </c>
      <c r="H144" s="14" t="s">
        <v>618</v>
      </c>
      <c r="I144" s="14">
        <v>2.0099999999999998</v>
      </c>
      <c r="J144" s="14">
        <v>3</v>
      </c>
      <c r="K144" s="14">
        <v>2</v>
      </c>
      <c r="L144" s="14">
        <v>5</v>
      </c>
      <c r="M144" s="14" t="s">
        <v>845</v>
      </c>
      <c r="N144">
        <v>2.0099999999999998</v>
      </c>
      <c r="O144">
        <v>2.0099999999999998</v>
      </c>
      <c r="P144">
        <v>2.0099999999999998</v>
      </c>
      <c r="Q144">
        <v>2.0099999999999998</v>
      </c>
      <c r="R144">
        <v>2.0099999999999998</v>
      </c>
      <c r="S144" s="14"/>
    </row>
    <row r="145" spans="1:19" x14ac:dyDescent="0.25">
      <c r="A145" t="s">
        <v>1031</v>
      </c>
      <c r="B145" t="s">
        <v>10</v>
      </c>
      <c r="C145" t="s">
        <v>101</v>
      </c>
      <c r="D145" s="14" t="s">
        <v>846</v>
      </c>
      <c r="E145" s="8" t="s">
        <v>426</v>
      </c>
      <c r="F145" s="14" t="s">
        <v>581</v>
      </c>
      <c r="G145" s="14">
        <v>0</v>
      </c>
      <c r="H145" s="14" t="s">
        <v>618</v>
      </c>
      <c r="I145" s="14">
        <v>2.0099999999999998</v>
      </c>
      <c r="J145" s="14">
        <v>3</v>
      </c>
      <c r="K145" s="14">
        <v>2</v>
      </c>
      <c r="L145" s="14">
        <v>5</v>
      </c>
      <c r="M145" s="14" t="s">
        <v>845</v>
      </c>
      <c r="N145">
        <v>2.0099999999999998</v>
      </c>
      <c r="O145">
        <v>2.0099999999999998</v>
      </c>
      <c r="P145">
        <v>2.0099999999999998</v>
      </c>
      <c r="Q145">
        <v>2.0099999999999998</v>
      </c>
      <c r="R145">
        <v>2.0099999999999998</v>
      </c>
      <c r="S145" s="14"/>
    </row>
    <row r="146" spans="1:19" x14ac:dyDescent="0.25">
      <c r="A146" t="s">
        <v>1032</v>
      </c>
      <c r="B146" t="s">
        <v>10</v>
      </c>
      <c r="C146" t="s">
        <v>140</v>
      </c>
      <c r="D146" s="14" t="s">
        <v>13</v>
      </c>
      <c r="E146" s="14" t="s">
        <v>13</v>
      </c>
      <c r="F146" s="14" t="s">
        <v>13</v>
      </c>
      <c r="G146" s="14" t="s">
        <v>13</v>
      </c>
      <c r="H146" s="14" t="s">
        <v>618</v>
      </c>
      <c r="I146" s="14">
        <v>2.0099999999999998</v>
      </c>
      <c r="J146" s="14">
        <v>2</v>
      </c>
      <c r="K146" s="14">
        <v>3</v>
      </c>
      <c r="L146" s="14">
        <v>3</v>
      </c>
      <c r="M146" s="14" t="s">
        <v>845</v>
      </c>
      <c r="N146">
        <v>2.0099999999999998</v>
      </c>
      <c r="O146">
        <v>2.0099999999999998</v>
      </c>
      <c r="P146">
        <v>2.0099999999999998</v>
      </c>
      <c r="Q146">
        <v>2.0099999999999998</v>
      </c>
      <c r="R146">
        <v>2.0099999999999998</v>
      </c>
      <c r="S146" s="14"/>
    </row>
    <row r="147" spans="1:19" x14ac:dyDescent="0.25">
      <c r="A147" t="s">
        <v>1033</v>
      </c>
      <c r="B147" t="s">
        <v>10</v>
      </c>
      <c r="C147" t="s">
        <v>140</v>
      </c>
      <c r="D147" s="14" t="s">
        <v>13</v>
      </c>
      <c r="E147" s="14" t="s">
        <v>13</v>
      </c>
      <c r="F147" s="14" t="s">
        <v>13</v>
      </c>
      <c r="G147" s="14" t="s">
        <v>13</v>
      </c>
      <c r="H147" s="14" t="s">
        <v>618</v>
      </c>
      <c r="I147" s="14">
        <v>2.0099999999999998</v>
      </c>
      <c r="J147" s="14">
        <v>2</v>
      </c>
      <c r="K147" s="14">
        <v>3</v>
      </c>
      <c r="L147" s="14">
        <v>3</v>
      </c>
      <c r="M147" s="14" t="s">
        <v>845</v>
      </c>
      <c r="N147">
        <v>2.0099999999999998</v>
      </c>
      <c r="O147">
        <v>2.0099999999999998</v>
      </c>
      <c r="P147">
        <v>2.0099999999999998</v>
      </c>
      <c r="Q147">
        <v>2.0099999999999998</v>
      </c>
      <c r="R147">
        <v>2.0099999999999998</v>
      </c>
      <c r="S147" s="14"/>
    </row>
    <row r="148" spans="1:19" x14ac:dyDescent="0.25">
      <c r="A148" t="s">
        <v>1034</v>
      </c>
      <c r="B148" t="s">
        <v>10</v>
      </c>
      <c r="C148" t="s">
        <v>141</v>
      </c>
      <c r="D148" s="14" t="s">
        <v>13</v>
      </c>
      <c r="E148" s="14" t="s">
        <v>13</v>
      </c>
      <c r="F148" s="14" t="s">
        <v>13</v>
      </c>
      <c r="G148" s="14" t="s">
        <v>13</v>
      </c>
      <c r="H148" s="14" t="s">
        <v>618</v>
      </c>
      <c r="I148" s="14">
        <v>2.0099999999999998</v>
      </c>
      <c r="J148" s="14">
        <v>2</v>
      </c>
      <c r="K148" s="14">
        <v>3</v>
      </c>
      <c r="L148" s="14">
        <v>3</v>
      </c>
      <c r="M148" s="14" t="s">
        <v>845</v>
      </c>
      <c r="N148">
        <v>2.0099999999999998</v>
      </c>
      <c r="O148">
        <v>2.0099999999999998</v>
      </c>
      <c r="P148">
        <v>2.0099999999999998</v>
      </c>
      <c r="Q148">
        <v>2.0099999999999998</v>
      </c>
      <c r="R148">
        <v>2.0099999999999998</v>
      </c>
      <c r="S148" s="14"/>
    </row>
    <row r="149" spans="1:19" x14ac:dyDescent="0.25">
      <c r="A149" t="s">
        <v>1035</v>
      </c>
      <c r="B149" t="s">
        <v>10</v>
      </c>
      <c r="C149" t="s">
        <v>141</v>
      </c>
      <c r="D149" s="14" t="s">
        <v>13</v>
      </c>
      <c r="E149" s="14" t="s">
        <v>13</v>
      </c>
      <c r="F149" s="14" t="s">
        <v>13</v>
      </c>
      <c r="G149" s="14" t="s">
        <v>13</v>
      </c>
      <c r="H149" s="14" t="s">
        <v>618</v>
      </c>
      <c r="I149" s="14">
        <v>2.0099999999999998</v>
      </c>
      <c r="J149" s="14">
        <v>2</v>
      </c>
      <c r="K149" s="14">
        <v>3</v>
      </c>
      <c r="L149" s="14">
        <v>3</v>
      </c>
      <c r="M149" s="14" t="s">
        <v>845</v>
      </c>
      <c r="N149">
        <v>2.0099999999999998</v>
      </c>
      <c r="O149">
        <v>2.0099999999999998</v>
      </c>
      <c r="P149">
        <v>2.0099999999999998</v>
      </c>
      <c r="Q149">
        <v>2.0099999999999998</v>
      </c>
      <c r="R149">
        <v>2.0099999999999998</v>
      </c>
      <c r="S149" s="14"/>
    </row>
    <row r="150" spans="1:19" x14ac:dyDescent="0.25">
      <c r="A150" t="s">
        <v>1036</v>
      </c>
      <c r="B150" t="s">
        <v>10</v>
      </c>
      <c r="C150" t="s">
        <v>142</v>
      </c>
      <c r="D150" s="14" t="s">
        <v>13</v>
      </c>
      <c r="E150" s="14" t="s">
        <v>13</v>
      </c>
      <c r="F150" s="14" t="s">
        <v>13</v>
      </c>
      <c r="G150" s="14" t="s">
        <v>13</v>
      </c>
      <c r="H150" s="14" t="s">
        <v>618</v>
      </c>
      <c r="I150" s="14">
        <v>2.0099999999999998</v>
      </c>
      <c r="J150" s="14">
        <v>2</v>
      </c>
      <c r="K150" s="14">
        <v>3</v>
      </c>
      <c r="L150" s="14">
        <v>3</v>
      </c>
      <c r="M150" s="14" t="s">
        <v>845</v>
      </c>
      <c r="N150">
        <v>2.0099999999999998</v>
      </c>
      <c r="O150">
        <v>2.0099999999999998</v>
      </c>
      <c r="P150">
        <v>2.0099999999999998</v>
      </c>
      <c r="Q150">
        <v>2.0099999999999998</v>
      </c>
      <c r="R150">
        <v>2.0099999999999998</v>
      </c>
      <c r="S150" s="14"/>
    </row>
    <row r="151" spans="1:19" x14ac:dyDescent="0.25">
      <c r="A151" t="s">
        <v>1037</v>
      </c>
      <c r="B151" t="s">
        <v>10</v>
      </c>
      <c r="C151" t="s">
        <v>142</v>
      </c>
      <c r="D151" s="14" t="s">
        <v>13</v>
      </c>
      <c r="E151" s="14" t="s">
        <v>13</v>
      </c>
      <c r="F151" s="14" t="s">
        <v>13</v>
      </c>
      <c r="G151" s="14" t="s">
        <v>13</v>
      </c>
      <c r="H151" s="14" t="s">
        <v>618</v>
      </c>
      <c r="I151" s="14">
        <v>2.0099999999999998</v>
      </c>
      <c r="J151" s="14">
        <v>2</v>
      </c>
      <c r="K151" s="14">
        <v>3</v>
      </c>
      <c r="L151" s="14">
        <v>3</v>
      </c>
      <c r="M151" s="14" t="s">
        <v>845</v>
      </c>
      <c r="N151">
        <v>2.0099999999999998</v>
      </c>
      <c r="O151">
        <v>2.0099999999999998</v>
      </c>
      <c r="P151">
        <v>2.0099999999999998</v>
      </c>
      <c r="Q151">
        <v>2.0099999999999998</v>
      </c>
      <c r="R151">
        <v>2.0099999999999998</v>
      </c>
      <c r="S151" s="14"/>
    </row>
    <row r="152" spans="1:19" x14ac:dyDescent="0.25">
      <c r="A152" t="s">
        <v>1038</v>
      </c>
      <c r="B152" t="s">
        <v>10</v>
      </c>
      <c r="C152" t="s">
        <v>143</v>
      </c>
      <c r="D152" s="14" t="s">
        <v>13</v>
      </c>
      <c r="E152" s="14" t="s">
        <v>13</v>
      </c>
      <c r="F152" s="14" t="s">
        <v>13</v>
      </c>
      <c r="G152" s="14" t="s">
        <v>13</v>
      </c>
      <c r="H152" s="14" t="s">
        <v>618</v>
      </c>
      <c r="I152" s="14">
        <v>2.0099999999999998</v>
      </c>
      <c r="J152" s="14">
        <v>2</v>
      </c>
      <c r="K152" s="14">
        <v>3</v>
      </c>
      <c r="L152" s="14">
        <v>3</v>
      </c>
      <c r="M152" s="14" t="s">
        <v>845</v>
      </c>
      <c r="N152">
        <v>2.0099999999999998</v>
      </c>
      <c r="O152">
        <v>2.0099999999999998</v>
      </c>
      <c r="P152">
        <v>2.0099999999999998</v>
      </c>
      <c r="Q152">
        <v>2.0099999999999998</v>
      </c>
      <c r="R152">
        <v>2.0099999999999998</v>
      </c>
      <c r="S152" s="14"/>
    </row>
    <row r="153" spans="1:19" x14ac:dyDescent="0.25">
      <c r="A153" t="s">
        <v>1039</v>
      </c>
      <c r="B153" t="s">
        <v>10</v>
      </c>
      <c r="C153" t="s">
        <v>143</v>
      </c>
      <c r="D153" s="14" t="s">
        <v>13</v>
      </c>
      <c r="E153" s="14" t="s">
        <v>13</v>
      </c>
      <c r="F153" s="14" t="s">
        <v>13</v>
      </c>
      <c r="G153" s="14" t="s">
        <v>13</v>
      </c>
      <c r="H153" s="14" t="s">
        <v>618</v>
      </c>
      <c r="I153" s="14">
        <v>2.0099999999999998</v>
      </c>
      <c r="J153" s="14">
        <v>2</v>
      </c>
      <c r="K153" s="14">
        <v>3</v>
      </c>
      <c r="L153" s="14">
        <v>3</v>
      </c>
      <c r="M153" s="14" t="s">
        <v>845</v>
      </c>
      <c r="N153">
        <v>2.0099999999999998</v>
      </c>
      <c r="O153">
        <v>2.0099999999999998</v>
      </c>
      <c r="P153">
        <v>2.0099999999999998</v>
      </c>
      <c r="Q153">
        <v>2.0099999999999998</v>
      </c>
      <c r="R153">
        <v>2.0099999999999998</v>
      </c>
      <c r="S153" s="14"/>
    </row>
    <row r="154" spans="1:19" x14ac:dyDescent="0.25">
      <c r="A154" t="s">
        <v>1040</v>
      </c>
      <c r="B154" t="s">
        <v>10</v>
      </c>
      <c r="C154" t="s">
        <v>144</v>
      </c>
      <c r="D154" s="14" t="s">
        <v>13</v>
      </c>
      <c r="E154" s="14" t="s">
        <v>13</v>
      </c>
      <c r="F154" s="14" t="s">
        <v>13</v>
      </c>
      <c r="G154" s="14" t="s">
        <v>13</v>
      </c>
      <c r="H154" s="14" t="s">
        <v>618</v>
      </c>
      <c r="I154" s="14">
        <v>2.0099999999999998</v>
      </c>
      <c r="J154" s="14">
        <v>3</v>
      </c>
      <c r="K154" s="14">
        <v>3</v>
      </c>
      <c r="L154" s="14">
        <v>5</v>
      </c>
      <c r="M154" s="14" t="s">
        <v>845</v>
      </c>
      <c r="N154">
        <v>2.0099999999999998</v>
      </c>
      <c r="O154">
        <v>2.0099999999999998</v>
      </c>
      <c r="P154">
        <v>2.0099999999999998</v>
      </c>
      <c r="Q154">
        <v>2.0099999999999998</v>
      </c>
      <c r="R154">
        <v>2.0099999999999998</v>
      </c>
      <c r="S154" s="14"/>
    </row>
    <row r="155" spans="1:19" x14ac:dyDescent="0.25">
      <c r="A155" t="s">
        <v>1041</v>
      </c>
      <c r="B155" t="s">
        <v>10</v>
      </c>
      <c r="C155" t="s">
        <v>144</v>
      </c>
      <c r="D155" s="14" t="s">
        <v>13</v>
      </c>
      <c r="E155" s="14" t="s">
        <v>13</v>
      </c>
      <c r="F155" s="14" t="s">
        <v>13</v>
      </c>
      <c r="G155" s="14" t="s">
        <v>13</v>
      </c>
      <c r="H155" s="14" t="s">
        <v>618</v>
      </c>
      <c r="I155" s="14">
        <v>2.0099999999999998</v>
      </c>
      <c r="J155" s="14">
        <v>3</v>
      </c>
      <c r="K155" s="14">
        <v>3</v>
      </c>
      <c r="L155" s="14">
        <v>5</v>
      </c>
      <c r="M155" s="14" t="s">
        <v>845</v>
      </c>
      <c r="N155">
        <v>2.0099999999999998</v>
      </c>
      <c r="O155">
        <v>2.0099999999999998</v>
      </c>
      <c r="P155">
        <v>2.0099999999999998</v>
      </c>
      <c r="Q155">
        <v>2.0099999999999998</v>
      </c>
      <c r="R155">
        <v>2.0099999999999998</v>
      </c>
      <c r="S155" s="14"/>
    </row>
    <row r="156" spans="1:19" x14ac:dyDescent="0.25">
      <c r="A156" t="s">
        <v>1042</v>
      </c>
      <c r="B156" t="s">
        <v>10</v>
      </c>
      <c r="C156" t="s">
        <v>145</v>
      </c>
      <c r="D156" s="14" t="s">
        <v>13</v>
      </c>
      <c r="E156" s="14" t="s">
        <v>13</v>
      </c>
      <c r="F156" s="14" t="s">
        <v>13</v>
      </c>
      <c r="G156" s="14" t="s">
        <v>13</v>
      </c>
      <c r="H156" s="14" t="s">
        <v>618</v>
      </c>
      <c r="I156" s="14">
        <v>2.0099999999999998</v>
      </c>
      <c r="J156" s="14">
        <v>3</v>
      </c>
      <c r="K156" s="14">
        <v>3</v>
      </c>
      <c r="L156" s="14">
        <v>5</v>
      </c>
      <c r="M156" s="14" t="s">
        <v>845</v>
      </c>
      <c r="N156">
        <v>2.0099999999999998</v>
      </c>
      <c r="O156">
        <v>2.0099999999999998</v>
      </c>
      <c r="P156">
        <v>2.0099999999999998</v>
      </c>
      <c r="Q156">
        <v>2.0099999999999998</v>
      </c>
      <c r="R156">
        <v>2.0099999999999998</v>
      </c>
      <c r="S156" s="14"/>
    </row>
    <row r="157" spans="1:19" x14ac:dyDescent="0.25">
      <c r="A157" t="s">
        <v>1043</v>
      </c>
      <c r="B157" t="s">
        <v>10</v>
      </c>
      <c r="C157" t="s">
        <v>145</v>
      </c>
      <c r="D157" s="14" t="s">
        <v>13</v>
      </c>
      <c r="E157" s="14" t="s">
        <v>13</v>
      </c>
      <c r="F157" s="14" t="s">
        <v>13</v>
      </c>
      <c r="G157" s="14" t="s">
        <v>13</v>
      </c>
      <c r="H157" s="14" t="s">
        <v>618</v>
      </c>
      <c r="I157" s="14">
        <v>2.0099999999999998</v>
      </c>
      <c r="J157" s="14">
        <v>3</v>
      </c>
      <c r="K157" s="14">
        <v>3</v>
      </c>
      <c r="L157" s="14">
        <v>5</v>
      </c>
      <c r="M157" s="14" t="s">
        <v>845</v>
      </c>
      <c r="N157">
        <v>2.0099999999999998</v>
      </c>
      <c r="O157">
        <v>2.0099999999999998</v>
      </c>
      <c r="P157">
        <v>2.0099999999999998</v>
      </c>
      <c r="Q157">
        <v>2.0099999999999998</v>
      </c>
      <c r="R157">
        <v>2.0099999999999998</v>
      </c>
      <c r="S157" s="14"/>
    </row>
    <row r="158" spans="1:19" x14ac:dyDescent="0.25">
      <c r="A158" t="s">
        <v>1044</v>
      </c>
      <c r="B158" t="s">
        <v>10</v>
      </c>
      <c r="C158" t="s">
        <v>146</v>
      </c>
      <c r="D158" s="14" t="s">
        <v>13</v>
      </c>
      <c r="E158" s="14" t="s">
        <v>13</v>
      </c>
      <c r="F158" s="14" t="s">
        <v>13</v>
      </c>
      <c r="G158" s="14" t="s">
        <v>13</v>
      </c>
      <c r="H158" s="14" t="s">
        <v>618</v>
      </c>
      <c r="I158" s="14">
        <v>2.0099999999999998</v>
      </c>
      <c r="J158" s="14">
        <v>3</v>
      </c>
      <c r="K158" s="14">
        <v>3</v>
      </c>
      <c r="L158" s="14">
        <v>5</v>
      </c>
      <c r="M158" s="14" t="s">
        <v>845</v>
      </c>
      <c r="N158">
        <v>2.0099999999999998</v>
      </c>
      <c r="O158">
        <v>2.0099999999999998</v>
      </c>
      <c r="P158">
        <v>2.0099999999999998</v>
      </c>
      <c r="Q158">
        <v>2.0099999999999998</v>
      </c>
      <c r="R158">
        <v>2.0099999999999998</v>
      </c>
      <c r="S158" s="14"/>
    </row>
    <row r="159" spans="1:19" x14ac:dyDescent="0.25">
      <c r="A159" t="s">
        <v>1045</v>
      </c>
      <c r="B159" t="s">
        <v>10</v>
      </c>
      <c r="C159" t="s">
        <v>146</v>
      </c>
      <c r="D159" s="14" t="s">
        <v>13</v>
      </c>
      <c r="E159" s="14" t="s">
        <v>13</v>
      </c>
      <c r="F159" s="14" t="s">
        <v>13</v>
      </c>
      <c r="G159" s="14" t="s">
        <v>13</v>
      </c>
      <c r="H159" s="14" t="s">
        <v>618</v>
      </c>
      <c r="I159" s="14">
        <v>2.0099999999999998</v>
      </c>
      <c r="J159" s="14">
        <v>3</v>
      </c>
      <c r="K159" s="14">
        <v>3</v>
      </c>
      <c r="L159" s="14">
        <v>5</v>
      </c>
      <c r="M159" s="14" t="s">
        <v>845</v>
      </c>
      <c r="N159">
        <v>2.0099999999999998</v>
      </c>
      <c r="O159">
        <v>2.0099999999999998</v>
      </c>
      <c r="P159">
        <v>2.0099999999999998</v>
      </c>
      <c r="Q159">
        <v>2.0099999999999998</v>
      </c>
      <c r="R159">
        <v>2.0099999999999998</v>
      </c>
      <c r="S159" s="14"/>
    </row>
    <row r="160" spans="1:19" x14ac:dyDescent="0.25">
      <c r="A160" t="s">
        <v>1046</v>
      </c>
      <c r="B160" t="s">
        <v>10</v>
      </c>
      <c r="C160" t="s">
        <v>147</v>
      </c>
      <c r="D160" s="14" t="s">
        <v>13</v>
      </c>
      <c r="E160" s="14" t="s">
        <v>13</v>
      </c>
      <c r="F160" s="14" t="s">
        <v>13</v>
      </c>
      <c r="G160" s="14" t="s">
        <v>13</v>
      </c>
      <c r="H160" s="14" t="s">
        <v>618</v>
      </c>
      <c r="I160" s="14">
        <v>2.0099999999999998</v>
      </c>
      <c r="J160" s="14">
        <v>3</v>
      </c>
      <c r="K160" s="14">
        <v>3</v>
      </c>
      <c r="L160" s="14">
        <v>5</v>
      </c>
      <c r="M160" s="14" t="s">
        <v>845</v>
      </c>
      <c r="N160">
        <v>2.0099999999999998</v>
      </c>
      <c r="O160">
        <v>2.0099999999999998</v>
      </c>
      <c r="P160">
        <v>2.0099999999999998</v>
      </c>
      <c r="Q160">
        <v>2.0099999999999998</v>
      </c>
      <c r="R160">
        <v>2.0099999999999998</v>
      </c>
      <c r="S160" s="14"/>
    </row>
    <row r="161" spans="1:19" x14ac:dyDescent="0.25">
      <c r="A161" t="s">
        <v>1047</v>
      </c>
      <c r="B161" t="s">
        <v>10</v>
      </c>
      <c r="C161" t="s">
        <v>102</v>
      </c>
      <c r="D161" s="14" t="s">
        <v>845</v>
      </c>
      <c r="E161" s="8" t="s">
        <v>292</v>
      </c>
      <c r="F161" s="14" t="s">
        <v>581</v>
      </c>
      <c r="G161" s="14">
        <v>1</v>
      </c>
      <c r="H161" s="14" t="s">
        <v>618</v>
      </c>
      <c r="I161" s="14">
        <v>2.0099999999999998</v>
      </c>
      <c r="J161" s="14">
        <v>3</v>
      </c>
      <c r="K161" s="14">
        <v>3</v>
      </c>
      <c r="L161" s="14">
        <v>5</v>
      </c>
      <c r="M161" s="14" t="s">
        <v>845</v>
      </c>
      <c r="N161">
        <v>2.0099999999999998</v>
      </c>
      <c r="O161">
        <v>2.0099999999999998</v>
      </c>
      <c r="P161">
        <v>2.0099999999999998</v>
      </c>
      <c r="Q161">
        <v>2.0099999999999998</v>
      </c>
      <c r="R161">
        <v>2.0099999999999998</v>
      </c>
      <c r="S161" s="14"/>
    </row>
    <row r="162" spans="1:19" x14ac:dyDescent="0.25">
      <c r="A162" t="s">
        <v>1048</v>
      </c>
      <c r="B162" t="s">
        <v>10</v>
      </c>
      <c r="C162" t="s">
        <v>102</v>
      </c>
      <c r="D162" s="14" t="s">
        <v>845</v>
      </c>
      <c r="E162" s="8" t="s">
        <v>292</v>
      </c>
      <c r="F162" s="14" t="s">
        <v>581</v>
      </c>
      <c r="G162" s="14">
        <v>1</v>
      </c>
      <c r="H162" s="14" t="s">
        <v>618</v>
      </c>
      <c r="I162" s="14">
        <v>2.0099999999999998</v>
      </c>
      <c r="J162" s="14">
        <v>3</v>
      </c>
      <c r="K162" s="14">
        <v>3</v>
      </c>
      <c r="L162" s="14">
        <v>5</v>
      </c>
      <c r="M162" s="14" t="s">
        <v>845</v>
      </c>
      <c r="N162">
        <v>2.0099999999999998</v>
      </c>
      <c r="O162">
        <v>2.0099999999999998</v>
      </c>
      <c r="P162">
        <v>2.0099999999999998</v>
      </c>
      <c r="Q162">
        <v>2.0099999999999998</v>
      </c>
      <c r="R162">
        <v>2.0099999999999998</v>
      </c>
      <c r="S162" s="14"/>
    </row>
    <row r="163" spans="1:19" x14ac:dyDescent="0.25">
      <c r="A163" t="s">
        <v>1049</v>
      </c>
      <c r="B163" t="s">
        <v>10</v>
      </c>
      <c r="C163" t="s">
        <v>93</v>
      </c>
      <c r="D163" s="14" t="s">
        <v>845</v>
      </c>
      <c r="E163" s="8" t="s">
        <v>288</v>
      </c>
      <c r="F163" s="14" t="s">
        <v>629</v>
      </c>
      <c r="G163" s="14">
        <v>1</v>
      </c>
      <c r="H163" s="14" t="s">
        <v>618</v>
      </c>
      <c r="I163" s="14">
        <v>2.0099999999999998</v>
      </c>
      <c r="J163" s="14">
        <v>3</v>
      </c>
      <c r="K163" s="14">
        <v>2</v>
      </c>
      <c r="L163" s="14">
        <v>5</v>
      </c>
      <c r="M163" s="14" t="s">
        <v>845</v>
      </c>
      <c r="N163">
        <v>2.0099999999999998</v>
      </c>
      <c r="O163">
        <v>2.0099999999999998</v>
      </c>
      <c r="P163">
        <v>2.0099999999999998</v>
      </c>
      <c r="Q163">
        <v>2.0099999999999998</v>
      </c>
      <c r="R163">
        <v>2.0099999999999998</v>
      </c>
      <c r="S163" s="14"/>
    </row>
    <row r="164" spans="1:19" x14ac:dyDescent="0.25">
      <c r="A164" t="s">
        <v>1050</v>
      </c>
      <c r="B164" t="s">
        <v>10</v>
      </c>
      <c r="C164" t="s">
        <v>93</v>
      </c>
      <c r="D164" s="14" t="s">
        <v>845</v>
      </c>
      <c r="E164" s="8" t="s">
        <v>288</v>
      </c>
      <c r="F164" s="14" t="s">
        <v>629</v>
      </c>
      <c r="G164" s="14">
        <v>1</v>
      </c>
      <c r="H164" s="14" t="s">
        <v>618</v>
      </c>
      <c r="I164" s="14">
        <v>2.0099999999999998</v>
      </c>
      <c r="J164" s="14">
        <v>3</v>
      </c>
      <c r="K164" s="14">
        <v>2</v>
      </c>
      <c r="L164" s="14">
        <v>5</v>
      </c>
      <c r="M164" s="14" t="s">
        <v>845</v>
      </c>
      <c r="N164">
        <v>2.0099999999999998</v>
      </c>
      <c r="O164">
        <v>2.0099999999999998</v>
      </c>
      <c r="P164">
        <v>2.0099999999999998</v>
      </c>
      <c r="Q164">
        <v>2.0099999999999998</v>
      </c>
      <c r="R164">
        <v>2.0099999999999998</v>
      </c>
      <c r="S164" s="14"/>
    </row>
    <row r="165" spans="1:19" x14ac:dyDescent="0.25">
      <c r="A165" t="s">
        <v>1051</v>
      </c>
      <c r="B165" t="s">
        <v>10</v>
      </c>
      <c r="C165" t="s">
        <v>148</v>
      </c>
      <c r="D165" s="14" t="s">
        <v>13</v>
      </c>
      <c r="E165" s="14" t="s">
        <v>13</v>
      </c>
      <c r="F165" s="14" t="s">
        <v>13</v>
      </c>
      <c r="G165" s="14" t="s">
        <v>13</v>
      </c>
      <c r="H165" s="14" t="s">
        <v>618</v>
      </c>
      <c r="I165" s="14">
        <v>2.0099999999999998</v>
      </c>
      <c r="J165" s="14">
        <v>3</v>
      </c>
      <c r="K165" s="14">
        <v>2</v>
      </c>
      <c r="L165" s="14">
        <v>5</v>
      </c>
      <c r="M165" s="14" t="s">
        <v>845</v>
      </c>
      <c r="N165">
        <v>2.0099999999999998</v>
      </c>
      <c r="O165">
        <v>2.0099999999999998</v>
      </c>
      <c r="P165">
        <v>2.0099999999999998</v>
      </c>
      <c r="Q165">
        <v>2.0099999999999998</v>
      </c>
      <c r="R165">
        <v>2.0099999999999998</v>
      </c>
      <c r="S165" s="14"/>
    </row>
    <row r="166" spans="1:19" x14ac:dyDescent="0.25">
      <c r="A166" t="s">
        <v>1052</v>
      </c>
      <c r="B166" t="s">
        <v>10</v>
      </c>
      <c r="C166" t="s">
        <v>148</v>
      </c>
      <c r="D166" s="14" t="s">
        <v>13</v>
      </c>
      <c r="E166" s="14" t="s">
        <v>13</v>
      </c>
      <c r="F166" s="14" t="s">
        <v>13</v>
      </c>
      <c r="G166" s="14" t="s">
        <v>13</v>
      </c>
      <c r="H166" s="14" t="s">
        <v>618</v>
      </c>
      <c r="I166" s="14">
        <v>2.0099999999999998</v>
      </c>
      <c r="J166" s="14">
        <v>3</v>
      </c>
      <c r="K166" s="14">
        <v>2</v>
      </c>
      <c r="L166" s="14">
        <v>5</v>
      </c>
      <c r="M166" s="14" t="s">
        <v>845</v>
      </c>
      <c r="N166">
        <v>2.0099999999999998</v>
      </c>
      <c r="O166">
        <v>2.0099999999999998</v>
      </c>
      <c r="P166">
        <v>2.0099999999999998</v>
      </c>
      <c r="Q166">
        <v>2.0099999999999998</v>
      </c>
      <c r="R166">
        <v>2.0099999999999998</v>
      </c>
      <c r="S166" s="14"/>
    </row>
    <row r="167" spans="1:19" x14ac:dyDescent="0.25">
      <c r="A167" t="s">
        <v>1053</v>
      </c>
      <c r="B167" t="s">
        <v>10</v>
      </c>
      <c r="C167" t="s">
        <v>149</v>
      </c>
      <c r="D167" s="14" t="s">
        <v>13</v>
      </c>
      <c r="E167" s="14" t="s">
        <v>13</v>
      </c>
      <c r="F167" s="14" t="s">
        <v>13</v>
      </c>
      <c r="G167" s="14" t="s">
        <v>13</v>
      </c>
      <c r="H167" s="14" t="s">
        <v>618</v>
      </c>
      <c r="I167" s="14">
        <v>2.0099999999999998</v>
      </c>
      <c r="J167" s="14">
        <v>3</v>
      </c>
      <c r="K167" s="14">
        <v>2</v>
      </c>
      <c r="L167" s="14">
        <v>5</v>
      </c>
      <c r="M167" s="14" t="s">
        <v>845</v>
      </c>
      <c r="N167">
        <v>2.0099999999999998</v>
      </c>
      <c r="O167">
        <v>2.0099999999999998</v>
      </c>
      <c r="P167">
        <v>2.0099999999999998</v>
      </c>
      <c r="Q167">
        <v>2.0099999999999998</v>
      </c>
      <c r="R167">
        <v>2.0099999999999998</v>
      </c>
      <c r="S167" s="14"/>
    </row>
    <row r="168" spans="1:19" x14ac:dyDescent="0.25">
      <c r="A168" t="s">
        <v>1054</v>
      </c>
      <c r="B168" t="s">
        <v>10</v>
      </c>
      <c r="C168" t="s">
        <v>149</v>
      </c>
      <c r="D168" s="14" t="s">
        <v>13</v>
      </c>
      <c r="E168" s="14" t="s">
        <v>13</v>
      </c>
      <c r="F168" s="14" t="s">
        <v>13</v>
      </c>
      <c r="G168" s="14" t="s">
        <v>13</v>
      </c>
      <c r="H168" s="14" t="s">
        <v>618</v>
      </c>
      <c r="I168" s="14">
        <v>2.0099999999999998</v>
      </c>
      <c r="J168" s="14">
        <v>3</v>
      </c>
      <c r="K168" s="14">
        <v>2</v>
      </c>
      <c r="L168" s="14">
        <v>5</v>
      </c>
      <c r="M168" s="14" t="s">
        <v>845</v>
      </c>
      <c r="N168">
        <v>2.0099999999999998</v>
      </c>
      <c r="O168">
        <v>2.0099999999999998</v>
      </c>
      <c r="P168">
        <v>2.0099999999999998</v>
      </c>
      <c r="Q168">
        <v>2.0099999999999998</v>
      </c>
      <c r="R168">
        <v>2.0099999999999998</v>
      </c>
      <c r="S168" s="14"/>
    </row>
    <row r="169" spans="1:19" x14ac:dyDescent="0.25">
      <c r="A169" t="s">
        <v>1055</v>
      </c>
      <c r="B169" t="s">
        <v>10</v>
      </c>
      <c r="C169" t="s">
        <v>150</v>
      </c>
      <c r="D169" s="14" t="s">
        <v>13</v>
      </c>
      <c r="E169" s="14" t="s">
        <v>13</v>
      </c>
      <c r="F169" s="14" t="s">
        <v>13</v>
      </c>
      <c r="G169" s="14" t="s">
        <v>13</v>
      </c>
      <c r="H169" s="14" t="s">
        <v>618</v>
      </c>
      <c r="I169" s="14">
        <v>2.0099999999999998</v>
      </c>
      <c r="J169" s="14">
        <v>3</v>
      </c>
      <c r="K169" s="14">
        <v>2</v>
      </c>
      <c r="L169" s="14">
        <v>5</v>
      </c>
      <c r="M169" s="14" t="s">
        <v>845</v>
      </c>
      <c r="N169">
        <v>2.0099999999999998</v>
      </c>
      <c r="O169">
        <v>2.0099999999999998</v>
      </c>
      <c r="P169">
        <v>2.0099999999999998</v>
      </c>
      <c r="Q169">
        <v>2.0099999999999998</v>
      </c>
      <c r="R169">
        <v>2.0099999999999998</v>
      </c>
      <c r="S169" s="14"/>
    </row>
    <row r="170" spans="1:19" x14ac:dyDescent="0.25">
      <c r="A170" t="s">
        <v>1056</v>
      </c>
      <c r="B170" t="s">
        <v>10</v>
      </c>
      <c r="C170" t="s">
        <v>150</v>
      </c>
      <c r="D170" s="14" t="s">
        <v>13</v>
      </c>
      <c r="E170" s="14" t="s">
        <v>13</v>
      </c>
      <c r="F170" s="14" t="s">
        <v>13</v>
      </c>
      <c r="G170" s="14" t="s">
        <v>13</v>
      </c>
      <c r="H170" s="14" t="s">
        <v>618</v>
      </c>
      <c r="I170" s="14">
        <v>2.0099999999999998</v>
      </c>
      <c r="J170" s="14">
        <v>3</v>
      </c>
      <c r="K170" s="14">
        <v>2</v>
      </c>
      <c r="L170" s="14">
        <v>5</v>
      </c>
      <c r="M170" s="14" t="s">
        <v>845</v>
      </c>
      <c r="N170">
        <v>2.0099999999999998</v>
      </c>
      <c r="O170">
        <v>2.0099999999999998</v>
      </c>
      <c r="P170">
        <v>2.0099999999999998</v>
      </c>
      <c r="Q170">
        <v>2.0099999999999998</v>
      </c>
      <c r="R170">
        <v>2.0099999999999998</v>
      </c>
      <c r="S170" s="14"/>
    </row>
    <row r="171" spans="1:19" x14ac:dyDescent="0.25">
      <c r="A171" t="s">
        <v>1057</v>
      </c>
      <c r="B171" t="s">
        <v>10</v>
      </c>
      <c r="C171" t="s">
        <v>151</v>
      </c>
      <c r="D171" s="14" t="s">
        <v>13</v>
      </c>
      <c r="E171" s="14" t="s">
        <v>13</v>
      </c>
      <c r="F171" s="14" t="s">
        <v>13</v>
      </c>
      <c r="G171" s="14" t="s">
        <v>13</v>
      </c>
      <c r="H171" s="14" t="s">
        <v>618</v>
      </c>
      <c r="I171" s="14">
        <v>2.0099999999999998</v>
      </c>
      <c r="J171" s="14">
        <v>3</v>
      </c>
      <c r="K171" s="14">
        <v>2</v>
      </c>
      <c r="L171" s="14">
        <v>5</v>
      </c>
      <c r="M171" s="14" t="s">
        <v>845</v>
      </c>
      <c r="N171">
        <v>2.0099999999999998</v>
      </c>
      <c r="O171">
        <v>2.0099999999999998</v>
      </c>
      <c r="P171">
        <v>2.0099999999999998</v>
      </c>
      <c r="Q171">
        <v>2.0099999999999998</v>
      </c>
      <c r="R171">
        <v>2.0099999999999998</v>
      </c>
      <c r="S171" s="14"/>
    </row>
    <row r="172" spans="1:19" x14ac:dyDescent="0.25">
      <c r="A172" t="s">
        <v>1058</v>
      </c>
      <c r="B172" t="s">
        <v>10</v>
      </c>
      <c r="C172" t="s">
        <v>151</v>
      </c>
      <c r="D172" s="14" t="s">
        <v>13</v>
      </c>
      <c r="E172" s="14" t="s">
        <v>13</v>
      </c>
      <c r="F172" s="14" t="s">
        <v>13</v>
      </c>
      <c r="G172" s="14" t="s">
        <v>13</v>
      </c>
      <c r="H172" s="14" t="s">
        <v>618</v>
      </c>
      <c r="I172" s="14">
        <v>2.0099999999999998</v>
      </c>
      <c r="J172" s="14">
        <v>3</v>
      </c>
      <c r="K172" s="14">
        <v>2</v>
      </c>
      <c r="L172" s="14">
        <v>5</v>
      </c>
      <c r="M172" s="14" t="s">
        <v>845</v>
      </c>
      <c r="N172">
        <v>2.0099999999999998</v>
      </c>
      <c r="O172">
        <v>2.0099999999999998</v>
      </c>
      <c r="P172">
        <v>2.0099999999999998</v>
      </c>
      <c r="Q172">
        <v>2.0099999999999998</v>
      </c>
      <c r="R172">
        <v>2.0099999999999998</v>
      </c>
      <c r="S172" s="14"/>
    </row>
    <row r="173" spans="1:19" x14ac:dyDescent="0.25">
      <c r="A173" t="s">
        <v>1059</v>
      </c>
      <c r="B173" t="s">
        <v>10</v>
      </c>
      <c r="C173" t="s">
        <v>152</v>
      </c>
      <c r="D173" s="14" t="s">
        <v>13</v>
      </c>
      <c r="E173" s="14" t="s">
        <v>13</v>
      </c>
      <c r="F173" s="14" t="s">
        <v>13</v>
      </c>
      <c r="G173" s="14" t="s">
        <v>13</v>
      </c>
      <c r="H173" s="14" t="s">
        <v>618</v>
      </c>
      <c r="I173" s="14">
        <v>2.0099999999999998</v>
      </c>
      <c r="J173" s="14">
        <v>3</v>
      </c>
      <c r="K173" s="14">
        <v>2</v>
      </c>
      <c r="L173" s="14">
        <v>5</v>
      </c>
      <c r="M173" s="14" t="s">
        <v>845</v>
      </c>
      <c r="N173">
        <v>2.0099999999999998</v>
      </c>
      <c r="O173">
        <v>2.0099999999999998</v>
      </c>
      <c r="P173">
        <v>2.0099999999999998</v>
      </c>
      <c r="Q173">
        <v>2.0099999999999998</v>
      </c>
      <c r="R173">
        <v>2.0099999999999998</v>
      </c>
      <c r="S173" s="14"/>
    </row>
    <row r="174" spans="1:19" x14ac:dyDescent="0.25">
      <c r="A174" t="s">
        <v>1060</v>
      </c>
      <c r="B174" t="s">
        <v>10</v>
      </c>
      <c r="C174" t="s">
        <v>152</v>
      </c>
      <c r="D174" s="14" t="s">
        <v>13</v>
      </c>
      <c r="E174" s="14" t="s">
        <v>13</v>
      </c>
      <c r="F174" s="14" t="s">
        <v>13</v>
      </c>
      <c r="G174" s="14" t="s">
        <v>13</v>
      </c>
      <c r="H174" s="14" t="s">
        <v>618</v>
      </c>
      <c r="I174" s="14">
        <v>2.0099999999999998</v>
      </c>
      <c r="J174" s="14">
        <v>3</v>
      </c>
      <c r="K174" s="14">
        <v>2</v>
      </c>
      <c r="L174" s="14">
        <v>5</v>
      </c>
      <c r="M174" s="14" t="s">
        <v>845</v>
      </c>
      <c r="N174">
        <v>2.0099999999999998</v>
      </c>
      <c r="O174">
        <v>2.0099999999999998</v>
      </c>
      <c r="P174">
        <v>2.0099999999999998</v>
      </c>
      <c r="Q174">
        <v>2.0099999999999998</v>
      </c>
      <c r="R174">
        <v>2.0099999999999998</v>
      </c>
      <c r="S174" s="14"/>
    </row>
    <row r="175" spans="1:19" x14ac:dyDescent="0.25">
      <c r="A175" t="s">
        <v>1061</v>
      </c>
      <c r="B175" t="s">
        <v>10</v>
      </c>
      <c r="C175" t="s">
        <v>153</v>
      </c>
      <c r="D175" s="14" t="s">
        <v>13</v>
      </c>
      <c r="E175" s="14" t="s">
        <v>13</v>
      </c>
      <c r="F175" s="14" t="s">
        <v>13</v>
      </c>
      <c r="G175" s="14" t="s">
        <v>13</v>
      </c>
      <c r="H175" s="14" t="s">
        <v>618</v>
      </c>
      <c r="I175" s="14">
        <v>2.0099999999999998</v>
      </c>
      <c r="J175" s="14">
        <v>3</v>
      </c>
      <c r="K175" s="14">
        <v>2</v>
      </c>
      <c r="L175" s="14">
        <v>5</v>
      </c>
      <c r="M175" s="14" t="s">
        <v>845</v>
      </c>
      <c r="N175">
        <v>2.0099999999999998</v>
      </c>
      <c r="O175">
        <v>2.0099999999999998</v>
      </c>
      <c r="P175">
        <v>2.0099999999999998</v>
      </c>
      <c r="Q175">
        <v>2.0099999999999998</v>
      </c>
      <c r="R175">
        <v>2.0099999999999998</v>
      </c>
      <c r="S175" s="14"/>
    </row>
    <row r="176" spans="1:19" x14ac:dyDescent="0.25">
      <c r="A176" t="s">
        <v>1062</v>
      </c>
      <c r="B176" t="s">
        <v>10</v>
      </c>
      <c r="C176" t="s">
        <v>153</v>
      </c>
      <c r="D176" s="14" t="s">
        <v>13</v>
      </c>
      <c r="E176" s="14" t="s">
        <v>13</v>
      </c>
      <c r="F176" s="14" t="s">
        <v>13</v>
      </c>
      <c r="G176" s="14" t="s">
        <v>13</v>
      </c>
      <c r="H176" s="14" t="s">
        <v>618</v>
      </c>
      <c r="I176" s="14">
        <v>2.0099999999999998</v>
      </c>
      <c r="J176" s="14">
        <v>3</v>
      </c>
      <c r="K176" s="14">
        <v>2</v>
      </c>
      <c r="L176" s="14">
        <v>5</v>
      </c>
      <c r="M176" s="14" t="s">
        <v>845</v>
      </c>
      <c r="N176">
        <v>2.0099999999999998</v>
      </c>
      <c r="O176">
        <v>2.0099999999999998</v>
      </c>
      <c r="P176">
        <v>2.0099999999999998</v>
      </c>
      <c r="Q176">
        <v>2.0099999999999998</v>
      </c>
      <c r="R176">
        <v>2.0099999999999998</v>
      </c>
      <c r="S176" s="14"/>
    </row>
    <row r="177" spans="1:19" x14ac:dyDescent="0.25">
      <c r="A177" t="s">
        <v>1063</v>
      </c>
      <c r="B177" t="s">
        <v>10</v>
      </c>
      <c r="C177" t="s">
        <v>154</v>
      </c>
      <c r="D177" s="14" t="s">
        <v>13</v>
      </c>
      <c r="E177" s="14" t="s">
        <v>13</v>
      </c>
      <c r="F177" s="14" t="s">
        <v>13</v>
      </c>
      <c r="G177" s="14" t="s">
        <v>13</v>
      </c>
      <c r="H177" s="14" t="s">
        <v>618</v>
      </c>
      <c r="I177" s="14">
        <v>2.0099999999999998</v>
      </c>
      <c r="J177" s="14">
        <v>3</v>
      </c>
      <c r="K177" s="14">
        <v>2</v>
      </c>
      <c r="L177" s="14">
        <v>5</v>
      </c>
      <c r="M177" s="14" t="s">
        <v>845</v>
      </c>
      <c r="N177">
        <v>2.0099999999999998</v>
      </c>
      <c r="O177">
        <v>2.0099999999999998</v>
      </c>
      <c r="P177">
        <v>2.0099999999999998</v>
      </c>
      <c r="Q177">
        <v>2.0099999999999998</v>
      </c>
      <c r="R177">
        <v>2.0099999999999998</v>
      </c>
      <c r="S177" s="14"/>
    </row>
    <row r="178" spans="1:19" x14ac:dyDescent="0.25">
      <c r="A178" t="s">
        <v>1064</v>
      </c>
      <c r="B178" t="s">
        <v>10</v>
      </c>
      <c r="C178" t="s">
        <v>154</v>
      </c>
      <c r="D178" s="14" t="s">
        <v>13</v>
      </c>
      <c r="E178" s="14" t="s">
        <v>13</v>
      </c>
      <c r="F178" s="14" t="s">
        <v>13</v>
      </c>
      <c r="G178" s="14" t="s">
        <v>13</v>
      </c>
      <c r="H178" s="14" t="s">
        <v>618</v>
      </c>
      <c r="I178" s="14">
        <v>2.0099999999999998</v>
      </c>
      <c r="J178" s="14">
        <v>3</v>
      </c>
      <c r="K178" s="14">
        <v>2</v>
      </c>
      <c r="L178" s="14">
        <v>5</v>
      </c>
      <c r="M178" s="14" t="s">
        <v>845</v>
      </c>
      <c r="N178">
        <v>2.0099999999999998</v>
      </c>
      <c r="O178">
        <v>2.0099999999999998</v>
      </c>
      <c r="P178">
        <v>2.0099999999999998</v>
      </c>
      <c r="Q178">
        <v>2.0099999999999998</v>
      </c>
      <c r="R178">
        <v>2.0099999999999998</v>
      </c>
      <c r="S178" s="14"/>
    </row>
    <row r="179" spans="1:19" x14ac:dyDescent="0.25">
      <c r="A179" t="s">
        <v>1065</v>
      </c>
      <c r="B179" t="s">
        <v>10</v>
      </c>
      <c r="C179" t="s">
        <v>103</v>
      </c>
      <c r="D179" s="14" t="s">
        <v>845</v>
      </c>
      <c r="E179" s="8" t="s">
        <v>293</v>
      </c>
      <c r="F179" s="14" t="s">
        <v>630</v>
      </c>
      <c r="G179" s="14">
        <v>1</v>
      </c>
      <c r="H179" s="14" t="s">
        <v>618</v>
      </c>
      <c r="I179" s="14">
        <v>2.0099999999999998</v>
      </c>
      <c r="J179" s="14">
        <v>3</v>
      </c>
      <c r="K179" s="14">
        <v>2</v>
      </c>
      <c r="L179" s="14">
        <v>5</v>
      </c>
      <c r="M179" s="14" t="s">
        <v>845</v>
      </c>
      <c r="N179">
        <v>2.0099999999999998</v>
      </c>
      <c r="O179">
        <v>2.0099999999999998</v>
      </c>
      <c r="P179">
        <v>2.0099999999999998</v>
      </c>
      <c r="Q179">
        <v>2.0099999999999998</v>
      </c>
      <c r="R179">
        <v>2.0099999999999998</v>
      </c>
      <c r="S179" s="14"/>
    </row>
    <row r="180" spans="1:19" x14ac:dyDescent="0.25">
      <c r="A180" t="s">
        <v>1066</v>
      </c>
      <c r="B180" t="s">
        <v>10</v>
      </c>
      <c r="C180" t="s">
        <v>103</v>
      </c>
      <c r="D180" s="14" t="s">
        <v>845</v>
      </c>
      <c r="E180" s="8" t="s">
        <v>293</v>
      </c>
      <c r="F180" s="14" t="s">
        <v>630</v>
      </c>
      <c r="G180" s="14">
        <v>1</v>
      </c>
      <c r="H180" s="14" t="s">
        <v>618</v>
      </c>
      <c r="I180" s="14">
        <v>2.0099999999999998</v>
      </c>
      <c r="J180" s="14">
        <v>3</v>
      </c>
      <c r="K180" s="14">
        <v>2</v>
      </c>
      <c r="L180" s="14">
        <v>5</v>
      </c>
      <c r="M180" s="14" t="s">
        <v>845</v>
      </c>
      <c r="N180">
        <v>2.0099999999999998</v>
      </c>
      <c r="O180">
        <v>2.0099999999999998</v>
      </c>
      <c r="P180">
        <v>2.0099999999999998</v>
      </c>
      <c r="Q180">
        <v>2.0099999999999998</v>
      </c>
      <c r="R180">
        <v>2.0099999999999998</v>
      </c>
      <c r="S180" s="14"/>
    </row>
    <row r="181" spans="1:19" x14ac:dyDescent="0.25">
      <c r="A181" s="14" t="s">
        <v>1067</v>
      </c>
      <c r="B181" s="14" t="s">
        <v>10</v>
      </c>
      <c r="C181" s="14" t="s">
        <v>234</v>
      </c>
      <c r="D181" s="14" t="s">
        <v>13</v>
      </c>
      <c r="E181" s="14" t="s">
        <v>13</v>
      </c>
      <c r="F181" s="14" t="s">
        <v>13</v>
      </c>
      <c r="G181" s="14" t="s">
        <v>13</v>
      </c>
      <c r="H181" s="14" t="s">
        <v>618</v>
      </c>
      <c r="I181" s="14">
        <v>2.0099999999999998</v>
      </c>
      <c r="J181" s="14">
        <v>3</v>
      </c>
      <c r="K181" s="14">
        <v>2</v>
      </c>
      <c r="L181" s="14">
        <v>5</v>
      </c>
      <c r="M181" s="14" t="s">
        <v>845</v>
      </c>
      <c r="N181">
        <v>2.0099999999999998</v>
      </c>
      <c r="O181">
        <v>2.0099999999999998</v>
      </c>
      <c r="P181">
        <v>2.0099999999999998</v>
      </c>
      <c r="Q181">
        <v>2.0099999999999998</v>
      </c>
      <c r="R181">
        <v>2.0099999999999998</v>
      </c>
      <c r="S181" s="14"/>
    </row>
    <row r="182" spans="1:19" x14ac:dyDescent="0.25">
      <c r="A182" s="14" t="s">
        <v>1068</v>
      </c>
      <c r="B182" s="14" t="s">
        <v>10</v>
      </c>
      <c r="C182" s="14" t="s">
        <v>235</v>
      </c>
      <c r="D182" s="14" t="s">
        <v>13</v>
      </c>
      <c r="E182" s="14" t="s">
        <v>13</v>
      </c>
      <c r="F182" s="14" t="s">
        <v>13</v>
      </c>
      <c r="G182" s="14" t="s">
        <v>13</v>
      </c>
      <c r="H182" s="14" t="s">
        <v>618</v>
      </c>
      <c r="I182" s="14">
        <v>2.0099999999999998</v>
      </c>
      <c r="J182" s="14">
        <v>3</v>
      </c>
      <c r="K182" s="14">
        <v>2</v>
      </c>
      <c r="L182" s="14">
        <v>5</v>
      </c>
      <c r="M182" s="14" t="s">
        <v>845</v>
      </c>
      <c r="N182">
        <v>2.0099999999999998</v>
      </c>
      <c r="O182">
        <v>2.0099999999999998</v>
      </c>
      <c r="P182">
        <v>2.0099999999999998</v>
      </c>
      <c r="Q182">
        <v>2.0099999999999998</v>
      </c>
      <c r="R182">
        <v>2.0099999999999998</v>
      </c>
      <c r="S182" s="14"/>
    </row>
    <row r="183" spans="1:19" x14ac:dyDescent="0.25">
      <c r="A183" s="14" t="s">
        <v>1069</v>
      </c>
      <c r="B183" s="14" t="s">
        <v>10</v>
      </c>
      <c r="C183" s="14" t="s">
        <v>236</v>
      </c>
      <c r="D183" s="14" t="s">
        <v>13</v>
      </c>
      <c r="E183" s="14" t="s">
        <v>13</v>
      </c>
      <c r="F183" s="14" t="s">
        <v>13</v>
      </c>
      <c r="G183" s="14" t="s">
        <v>13</v>
      </c>
      <c r="H183" s="14" t="s">
        <v>618</v>
      </c>
      <c r="I183" s="14">
        <v>2.0099999999999998</v>
      </c>
      <c r="J183" s="14">
        <v>3</v>
      </c>
      <c r="K183" s="14">
        <v>2</v>
      </c>
      <c r="L183" s="14">
        <v>5</v>
      </c>
      <c r="M183" s="14" t="s">
        <v>845</v>
      </c>
      <c r="N183">
        <v>2.0099999999999998</v>
      </c>
      <c r="O183">
        <v>2.0099999999999998</v>
      </c>
      <c r="P183">
        <v>2.0099999999999998</v>
      </c>
      <c r="Q183">
        <v>2.0099999999999998</v>
      </c>
      <c r="R183">
        <v>2.0099999999999998</v>
      </c>
      <c r="S183" s="14"/>
    </row>
    <row r="184" spans="1:19" x14ac:dyDescent="0.25">
      <c r="A184" t="s">
        <v>1070</v>
      </c>
      <c r="B184" t="s">
        <v>10</v>
      </c>
      <c r="C184" t="s">
        <v>104</v>
      </c>
      <c r="D184" s="14" t="s">
        <v>845</v>
      </c>
      <c r="E184" s="8" t="s">
        <v>294</v>
      </c>
      <c r="F184" s="14" t="s">
        <v>631</v>
      </c>
      <c r="G184" s="14">
        <v>1</v>
      </c>
      <c r="H184" s="14" t="s">
        <v>618</v>
      </c>
      <c r="I184" s="14">
        <v>2.0099999999999998</v>
      </c>
      <c r="J184" s="14">
        <v>3</v>
      </c>
      <c r="K184" s="14">
        <v>2</v>
      </c>
      <c r="L184" s="14">
        <v>5</v>
      </c>
      <c r="M184" s="14" t="s">
        <v>845</v>
      </c>
      <c r="N184">
        <v>2.0099999999999998</v>
      </c>
      <c r="O184">
        <v>2.0099999999999998</v>
      </c>
      <c r="P184">
        <v>2.0099999999999998</v>
      </c>
      <c r="Q184">
        <v>2.0099999999999998</v>
      </c>
      <c r="R184">
        <v>2.0099999999999998</v>
      </c>
      <c r="S184" s="14"/>
    </row>
    <row r="185" spans="1:19" x14ac:dyDescent="0.25">
      <c r="A185" t="s">
        <v>1071</v>
      </c>
      <c r="B185" t="s">
        <v>10</v>
      </c>
      <c r="C185" t="s">
        <v>104</v>
      </c>
      <c r="D185" s="14" t="s">
        <v>845</v>
      </c>
      <c r="E185" s="8" t="s">
        <v>294</v>
      </c>
      <c r="F185" s="14" t="s">
        <v>631</v>
      </c>
      <c r="G185" s="14">
        <v>1</v>
      </c>
      <c r="H185" s="14" t="s">
        <v>618</v>
      </c>
      <c r="I185" s="14">
        <v>2.0099999999999998</v>
      </c>
      <c r="J185" s="14">
        <v>3</v>
      </c>
      <c r="K185" s="14">
        <v>2</v>
      </c>
      <c r="L185" s="14">
        <v>5</v>
      </c>
      <c r="M185" s="14" t="s">
        <v>845</v>
      </c>
      <c r="N185">
        <v>2.0099999999999998</v>
      </c>
      <c r="O185">
        <v>2.0099999999999998</v>
      </c>
      <c r="P185">
        <v>2.0099999999999998</v>
      </c>
      <c r="Q185">
        <v>2.0099999999999998</v>
      </c>
      <c r="R185">
        <v>2.0099999999999998</v>
      </c>
      <c r="S185" s="14"/>
    </row>
    <row r="186" spans="1:19" x14ac:dyDescent="0.25">
      <c r="A186" t="s">
        <v>1072</v>
      </c>
      <c r="B186" t="s">
        <v>10</v>
      </c>
      <c r="C186" t="s">
        <v>105</v>
      </c>
      <c r="D186" s="14" t="s">
        <v>845</v>
      </c>
      <c r="E186" s="8" t="s">
        <v>295</v>
      </c>
      <c r="F186" s="14" t="s">
        <v>632</v>
      </c>
      <c r="G186" s="14">
        <v>1</v>
      </c>
      <c r="H186" s="14" t="s">
        <v>618</v>
      </c>
      <c r="I186" s="14">
        <v>2.0099999999999998</v>
      </c>
      <c r="J186" s="14">
        <v>3</v>
      </c>
      <c r="K186" s="14">
        <v>2</v>
      </c>
      <c r="L186" s="14">
        <v>5</v>
      </c>
      <c r="M186" s="14" t="s">
        <v>845</v>
      </c>
      <c r="N186">
        <v>2.2000000000000002</v>
      </c>
      <c r="O186">
        <v>2.2000000000000002</v>
      </c>
      <c r="P186">
        <v>2.2000000000000002</v>
      </c>
      <c r="Q186">
        <v>2.2000000000000002</v>
      </c>
      <c r="R186">
        <v>2.2000000000000002</v>
      </c>
      <c r="S186" s="14"/>
    </row>
    <row r="187" spans="1:19" x14ac:dyDescent="0.25">
      <c r="A187" t="s">
        <v>1073</v>
      </c>
      <c r="B187" t="s">
        <v>10</v>
      </c>
      <c r="C187" t="s">
        <v>105</v>
      </c>
      <c r="D187" s="14" t="s">
        <v>845</v>
      </c>
      <c r="E187" s="8" t="s">
        <v>295</v>
      </c>
      <c r="F187" s="14" t="s">
        <v>632</v>
      </c>
      <c r="G187" s="14">
        <v>1</v>
      </c>
      <c r="H187" s="14" t="s">
        <v>618</v>
      </c>
      <c r="I187" s="14">
        <v>2.0099999999999998</v>
      </c>
      <c r="J187" s="14">
        <v>3</v>
      </c>
      <c r="K187" s="14">
        <v>2</v>
      </c>
      <c r="L187" s="14">
        <v>5</v>
      </c>
      <c r="M187" s="14" t="s">
        <v>845</v>
      </c>
      <c r="N187">
        <v>2.2000000000000002</v>
      </c>
      <c r="O187">
        <v>2.2000000000000002</v>
      </c>
      <c r="P187">
        <v>2.2000000000000002</v>
      </c>
      <c r="Q187">
        <v>2.2000000000000002</v>
      </c>
      <c r="R187">
        <v>2.2000000000000002</v>
      </c>
      <c r="S187" s="14"/>
    </row>
    <row r="188" spans="1:19" x14ac:dyDescent="0.25">
      <c r="A188" t="s">
        <v>1074</v>
      </c>
      <c r="B188" t="s">
        <v>10</v>
      </c>
      <c r="C188" t="s">
        <v>155</v>
      </c>
      <c r="D188" s="14" t="s">
        <v>13</v>
      </c>
      <c r="E188" s="14" t="s">
        <v>13</v>
      </c>
      <c r="F188" s="14" t="s">
        <v>13</v>
      </c>
      <c r="G188" s="14" t="s">
        <v>13</v>
      </c>
      <c r="H188" s="14" t="s">
        <v>618</v>
      </c>
      <c r="I188" s="14">
        <v>2.0099999999999998</v>
      </c>
      <c r="J188" s="14">
        <v>3</v>
      </c>
      <c r="K188" s="14">
        <v>2</v>
      </c>
      <c r="L188" s="14">
        <v>5</v>
      </c>
      <c r="M188" s="14" t="s">
        <v>845</v>
      </c>
      <c r="N188">
        <v>2.0099999999999998</v>
      </c>
      <c r="O188">
        <v>2.0099999999999998</v>
      </c>
      <c r="P188">
        <v>2.0099999999999998</v>
      </c>
      <c r="Q188">
        <v>2.0099999999999998</v>
      </c>
      <c r="R188">
        <v>2.0099999999999998</v>
      </c>
      <c r="S188" s="14"/>
    </row>
    <row r="189" spans="1:19" x14ac:dyDescent="0.25">
      <c r="A189" t="s">
        <v>1075</v>
      </c>
      <c r="B189" t="s">
        <v>10</v>
      </c>
      <c r="C189" t="s">
        <v>155</v>
      </c>
      <c r="D189" s="14" t="s">
        <v>13</v>
      </c>
      <c r="E189" s="14" t="s">
        <v>13</v>
      </c>
      <c r="F189" s="14" t="s">
        <v>13</v>
      </c>
      <c r="G189" s="14" t="s">
        <v>13</v>
      </c>
      <c r="H189" s="14" t="s">
        <v>618</v>
      </c>
      <c r="I189" s="14">
        <v>2.0099999999999998</v>
      </c>
      <c r="J189" s="14">
        <v>3</v>
      </c>
      <c r="K189" s="14">
        <v>2</v>
      </c>
      <c r="L189" s="14">
        <v>5</v>
      </c>
      <c r="M189" s="14" t="s">
        <v>845</v>
      </c>
      <c r="N189">
        <v>2.0099999999999998</v>
      </c>
      <c r="O189">
        <v>2.0099999999999998</v>
      </c>
      <c r="P189">
        <v>2.0099999999999998</v>
      </c>
      <c r="Q189">
        <v>2.0099999999999998</v>
      </c>
      <c r="R189">
        <v>2.0099999999999998</v>
      </c>
      <c r="S189" s="14"/>
    </row>
    <row r="190" spans="1:19" x14ac:dyDescent="0.25">
      <c r="A190" t="s">
        <v>1076</v>
      </c>
      <c r="B190" t="s">
        <v>10</v>
      </c>
      <c r="C190" t="s">
        <v>156</v>
      </c>
      <c r="D190" s="14" t="s">
        <v>13</v>
      </c>
      <c r="E190" s="14" t="s">
        <v>13</v>
      </c>
      <c r="F190" s="14" t="s">
        <v>13</v>
      </c>
      <c r="G190" s="14" t="s">
        <v>13</v>
      </c>
      <c r="H190" s="14" t="s">
        <v>618</v>
      </c>
      <c r="I190" s="14">
        <v>2.0099999999999998</v>
      </c>
      <c r="J190" s="14">
        <v>3</v>
      </c>
      <c r="K190" s="14">
        <v>2</v>
      </c>
      <c r="L190" s="14">
        <v>5</v>
      </c>
      <c r="M190" s="14" t="s">
        <v>845</v>
      </c>
      <c r="N190">
        <v>2.0099999999999998</v>
      </c>
      <c r="O190">
        <v>2.0099999999999998</v>
      </c>
      <c r="P190">
        <v>2.0099999999999998</v>
      </c>
      <c r="Q190">
        <v>2.0099999999999998</v>
      </c>
      <c r="R190">
        <v>2.0099999999999998</v>
      </c>
      <c r="S190" s="14"/>
    </row>
    <row r="191" spans="1:19" x14ac:dyDescent="0.25">
      <c r="A191" t="s">
        <v>1077</v>
      </c>
      <c r="B191" t="s">
        <v>10</v>
      </c>
      <c r="C191" t="s">
        <v>157</v>
      </c>
      <c r="D191" s="14" t="s">
        <v>13</v>
      </c>
      <c r="E191" s="14" t="s">
        <v>13</v>
      </c>
      <c r="F191" s="14" t="s">
        <v>13</v>
      </c>
      <c r="G191" s="14" t="s">
        <v>13</v>
      </c>
      <c r="H191" s="14" t="s">
        <v>618</v>
      </c>
      <c r="I191" s="14">
        <v>2.0099999999999998</v>
      </c>
      <c r="J191" s="14">
        <v>3</v>
      </c>
      <c r="K191" s="14">
        <v>2</v>
      </c>
      <c r="L191" s="14">
        <v>5</v>
      </c>
      <c r="M191" s="14" t="s">
        <v>845</v>
      </c>
      <c r="N191">
        <v>2.0099999999999998</v>
      </c>
      <c r="O191">
        <v>2.0099999999999998</v>
      </c>
      <c r="P191">
        <v>2.0099999999999998</v>
      </c>
      <c r="Q191">
        <v>2.0099999999999998</v>
      </c>
      <c r="R191">
        <v>2.0099999999999998</v>
      </c>
      <c r="S191" s="14"/>
    </row>
    <row r="192" spans="1:19" x14ac:dyDescent="0.25">
      <c r="A192" t="s">
        <v>1078</v>
      </c>
      <c r="B192" t="s">
        <v>10</v>
      </c>
      <c r="C192" t="s">
        <v>157</v>
      </c>
      <c r="D192" s="14" t="s">
        <v>13</v>
      </c>
      <c r="E192" s="14" t="s">
        <v>13</v>
      </c>
      <c r="F192" s="14" t="s">
        <v>13</v>
      </c>
      <c r="G192" s="14" t="s">
        <v>13</v>
      </c>
      <c r="H192" s="14" t="s">
        <v>618</v>
      </c>
      <c r="I192" s="14">
        <v>2.0099999999999998</v>
      </c>
      <c r="J192" s="14">
        <v>3</v>
      </c>
      <c r="K192" s="14">
        <v>2</v>
      </c>
      <c r="L192" s="14">
        <v>5</v>
      </c>
      <c r="M192" s="14" t="s">
        <v>845</v>
      </c>
      <c r="N192">
        <v>2.0099999999999998</v>
      </c>
      <c r="O192">
        <v>2.0099999999999998</v>
      </c>
      <c r="P192">
        <v>2.0099999999999998</v>
      </c>
      <c r="Q192">
        <v>2.0099999999999998</v>
      </c>
      <c r="R192">
        <v>2.0099999999999998</v>
      </c>
      <c r="S192" s="14"/>
    </row>
    <row r="193" spans="1:19" x14ac:dyDescent="0.25">
      <c r="A193" s="14" t="s">
        <v>1079</v>
      </c>
      <c r="B193" s="14" t="s">
        <v>10</v>
      </c>
      <c r="C193" s="14" t="s">
        <v>106</v>
      </c>
      <c r="D193" s="14" t="s">
        <v>845</v>
      </c>
      <c r="E193" s="32" t="s">
        <v>296</v>
      </c>
      <c r="F193" s="14" t="s">
        <v>633</v>
      </c>
      <c r="G193" s="14">
        <v>1</v>
      </c>
      <c r="H193" s="14" t="s">
        <v>618</v>
      </c>
      <c r="I193" s="14">
        <v>2.0099999999999998</v>
      </c>
      <c r="J193" s="14">
        <v>3</v>
      </c>
      <c r="K193" s="14">
        <v>2</v>
      </c>
      <c r="L193" s="14">
        <v>5</v>
      </c>
      <c r="M193" s="14" t="s">
        <v>846</v>
      </c>
      <c r="N193">
        <v>2.0099999999999998</v>
      </c>
      <c r="O193">
        <v>2.0099999999999998</v>
      </c>
      <c r="P193">
        <v>2.0099999999999998</v>
      </c>
      <c r="Q193">
        <v>2.0099999999999998</v>
      </c>
      <c r="R193">
        <v>2.0099999999999998</v>
      </c>
      <c r="S193" s="14"/>
    </row>
    <row r="194" spans="1:19" x14ac:dyDescent="0.25">
      <c r="A194" s="14" t="s">
        <v>1080</v>
      </c>
      <c r="B194" s="14" t="s">
        <v>10</v>
      </c>
      <c r="C194" s="14" t="s">
        <v>106</v>
      </c>
      <c r="D194" s="14" t="s">
        <v>845</v>
      </c>
      <c r="E194" s="32" t="s">
        <v>296</v>
      </c>
      <c r="F194" s="14" t="s">
        <v>633</v>
      </c>
      <c r="G194" s="14">
        <v>1</v>
      </c>
      <c r="H194" s="14" t="s">
        <v>618</v>
      </c>
      <c r="I194" s="14">
        <v>2.0099999999999998</v>
      </c>
      <c r="J194" s="14">
        <v>3</v>
      </c>
      <c r="K194" s="14">
        <v>2</v>
      </c>
      <c r="L194" s="14">
        <v>5</v>
      </c>
      <c r="M194" s="14" t="s">
        <v>846</v>
      </c>
      <c r="N194">
        <v>2.0099999999999998</v>
      </c>
      <c r="O194">
        <v>2.0099999999999998</v>
      </c>
      <c r="P194">
        <v>2.0099999999999998</v>
      </c>
      <c r="Q194">
        <v>2.0099999999999998</v>
      </c>
      <c r="R194">
        <v>2.0099999999999998</v>
      </c>
      <c r="S194" s="14"/>
    </row>
    <row r="195" spans="1:19" x14ac:dyDescent="0.25">
      <c r="A195" t="s">
        <v>1081</v>
      </c>
      <c r="B195" t="s">
        <v>10</v>
      </c>
      <c r="C195" t="s">
        <v>158</v>
      </c>
      <c r="D195" s="14" t="s">
        <v>13</v>
      </c>
      <c r="E195" s="14" t="s">
        <v>13</v>
      </c>
      <c r="F195" s="14" t="s">
        <v>13</v>
      </c>
      <c r="G195" s="14" t="s">
        <v>13</v>
      </c>
      <c r="H195" s="14" t="s">
        <v>618</v>
      </c>
      <c r="I195" s="14">
        <v>2.0099999999999998</v>
      </c>
      <c r="J195" s="14">
        <v>3</v>
      </c>
      <c r="K195" s="14">
        <v>2</v>
      </c>
      <c r="L195" s="14">
        <v>5</v>
      </c>
      <c r="M195" s="14" t="s">
        <v>845</v>
      </c>
      <c r="N195">
        <v>2.0099999999999998</v>
      </c>
      <c r="O195">
        <v>2.0099999999999998</v>
      </c>
      <c r="P195">
        <v>2.0099999999999998</v>
      </c>
      <c r="Q195">
        <v>2.0099999999999998</v>
      </c>
      <c r="R195">
        <v>2.0099999999999998</v>
      </c>
      <c r="S195" s="14"/>
    </row>
    <row r="196" spans="1:19" x14ac:dyDescent="0.25">
      <c r="A196" t="s">
        <v>1082</v>
      </c>
      <c r="B196" t="s">
        <v>10</v>
      </c>
      <c r="C196" t="s">
        <v>158</v>
      </c>
      <c r="D196" s="14" t="s">
        <v>13</v>
      </c>
      <c r="E196" s="14" t="s">
        <v>13</v>
      </c>
      <c r="F196" s="14" t="s">
        <v>13</v>
      </c>
      <c r="G196" s="14" t="s">
        <v>13</v>
      </c>
      <c r="H196" s="14" t="s">
        <v>618</v>
      </c>
      <c r="I196" s="14">
        <v>2.0099999999999998</v>
      </c>
      <c r="J196" s="14">
        <v>3</v>
      </c>
      <c r="K196" s="14">
        <v>2</v>
      </c>
      <c r="L196" s="14">
        <v>5</v>
      </c>
      <c r="M196" s="14" t="s">
        <v>845</v>
      </c>
      <c r="N196">
        <v>2.0099999999999998</v>
      </c>
      <c r="O196">
        <v>2.0099999999999998</v>
      </c>
      <c r="P196">
        <v>2.0099999999999998</v>
      </c>
      <c r="Q196">
        <v>2.0099999999999998</v>
      </c>
      <c r="R196">
        <v>2.0099999999999998</v>
      </c>
      <c r="S196" s="14"/>
    </row>
    <row r="197" spans="1:19" x14ac:dyDescent="0.25">
      <c r="A197" t="s">
        <v>1083</v>
      </c>
      <c r="B197" t="s">
        <v>10</v>
      </c>
      <c r="C197" t="s">
        <v>159</v>
      </c>
      <c r="D197" s="14" t="s">
        <v>13</v>
      </c>
      <c r="E197" s="14" t="s">
        <v>13</v>
      </c>
      <c r="F197" s="14" t="s">
        <v>13</v>
      </c>
      <c r="G197" s="14" t="s">
        <v>13</v>
      </c>
      <c r="H197" s="14" t="s">
        <v>618</v>
      </c>
      <c r="I197" s="14">
        <v>2.0099999999999998</v>
      </c>
      <c r="J197" s="14">
        <v>3</v>
      </c>
      <c r="K197" s="14">
        <v>2</v>
      </c>
      <c r="L197" s="14">
        <v>5</v>
      </c>
      <c r="M197" s="14" t="s">
        <v>845</v>
      </c>
      <c r="N197">
        <v>2.0099999999999998</v>
      </c>
      <c r="O197">
        <v>2.0099999999999998</v>
      </c>
      <c r="P197">
        <v>2.0099999999999998</v>
      </c>
      <c r="Q197">
        <v>2.0099999999999998</v>
      </c>
      <c r="R197">
        <v>2.0099999999999998</v>
      </c>
      <c r="S197" s="14"/>
    </row>
    <row r="198" spans="1:19" x14ac:dyDescent="0.25">
      <c r="A198" t="s">
        <v>1084</v>
      </c>
      <c r="B198" t="s">
        <v>10</v>
      </c>
      <c r="C198" t="s">
        <v>159</v>
      </c>
      <c r="D198" s="14" t="s">
        <v>13</v>
      </c>
      <c r="E198" s="14" t="s">
        <v>13</v>
      </c>
      <c r="F198" s="14" t="s">
        <v>13</v>
      </c>
      <c r="G198" s="14" t="s">
        <v>13</v>
      </c>
      <c r="H198" s="14" t="s">
        <v>618</v>
      </c>
      <c r="I198" s="14">
        <v>2.0099999999999998</v>
      </c>
      <c r="J198" s="14">
        <v>3</v>
      </c>
      <c r="K198" s="14">
        <v>2</v>
      </c>
      <c r="L198" s="14">
        <v>5</v>
      </c>
      <c r="M198" s="14" t="s">
        <v>845</v>
      </c>
      <c r="N198">
        <v>2.0099999999999998</v>
      </c>
      <c r="O198">
        <v>2.0099999999999998</v>
      </c>
      <c r="P198">
        <v>2.0099999999999998</v>
      </c>
      <c r="Q198">
        <v>2.0099999999999998</v>
      </c>
      <c r="R198">
        <v>2.0099999999999998</v>
      </c>
      <c r="S198" s="14"/>
    </row>
    <row r="199" spans="1:19" x14ac:dyDescent="0.25">
      <c r="A199" t="s">
        <v>1085</v>
      </c>
      <c r="B199" t="s">
        <v>10</v>
      </c>
      <c r="C199" t="s">
        <v>107</v>
      </c>
      <c r="D199" s="14" t="s">
        <v>845</v>
      </c>
      <c r="E199" s="8" t="s">
        <v>297</v>
      </c>
      <c r="F199" s="14" t="s">
        <v>634</v>
      </c>
      <c r="G199" s="14">
        <v>1</v>
      </c>
      <c r="H199" s="14" t="s">
        <v>618</v>
      </c>
      <c r="I199" s="14">
        <v>2.0099999999999998</v>
      </c>
      <c r="J199" s="14">
        <v>3</v>
      </c>
      <c r="K199" s="14">
        <v>2</v>
      </c>
      <c r="L199" s="14">
        <v>5</v>
      </c>
      <c r="M199" s="14" t="str">
        <f>VLOOKUP(VALUE(E199),[1]cc12_tranline_4p_routeCSV!$A:$G,7,FALSE)</f>
        <v>F</v>
      </c>
      <c r="N199">
        <v>2.2000000000000002</v>
      </c>
      <c r="O199">
        <v>2.2000000000000002</v>
      </c>
      <c r="P199">
        <v>2.2000000000000002</v>
      </c>
      <c r="Q199">
        <v>2.2000000000000002</v>
      </c>
      <c r="R199">
        <v>2.2000000000000002</v>
      </c>
      <c r="S199" s="14"/>
    </row>
    <row r="200" spans="1:19" x14ac:dyDescent="0.25">
      <c r="A200" t="s">
        <v>1086</v>
      </c>
      <c r="B200" t="s">
        <v>10</v>
      </c>
      <c r="C200" t="s">
        <v>107</v>
      </c>
      <c r="D200" s="14" t="s">
        <v>845</v>
      </c>
      <c r="E200" s="8" t="s">
        <v>297</v>
      </c>
      <c r="F200" s="14" t="s">
        <v>634</v>
      </c>
      <c r="G200" s="14">
        <v>1</v>
      </c>
      <c r="H200" s="14" t="s">
        <v>618</v>
      </c>
      <c r="I200" s="14">
        <v>2.0099999999999998</v>
      </c>
      <c r="J200" s="14">
        <v>3</v>
      </c>
      <c r="K200" s="14">
        <v>2</v>
      </c>
      <c r="L200" s="14">
        <v>5</v>
      </c>
      <c r="M200" s="14" t="str">
        <f>VLOOKUP(VALUE(E200),[1]cc12_tranline_4p_routeCSV!$A:$G,7,FALSE)</f>
        <v>F</v>
      </c>
      <c r="N200">
        <v>2.2000000000000002</v>
      </c>
      <c r="O200">
        <v>2.2000000000000002</v>
      </c>
      <c r="P200">
        <v>2.2000000000000002</v>
      </c>
      <c r="Q200">
        <v>2.2000000000000002</v>
      </c>
      <c r="R200">
        <v>2.2000000000000002</v>
      </c>
      <c r="S200" s="14"/>
    </row>
    <row r="201" spans="1:19" x14ac:dyDescent="0.25">
      <c r="A201" t="s">
        <v>1087</v>
      </c>
      <c r="B201" t="s">
        <v>10</v>
      </c>
      <c r="C201" t="s">
        <v>108</v>
      </c>
      <c r="D201" s="14" t="s">
        <v>845</v>
      </c>
      <c r="E201" s="14" t="s">
        <v>298</v>
      </c>
      <c r="F201" s="14" t="s">
        <v>635</v>
      </c>
      <c r="G201" s="14">
        <v>1</v>
      </c>
      <c r="H201" s="14" t="s">
        <v>618</v>
      </c>
      <c r="I201" s="14">
        <v>2.0099999999999998</v>
      </c>
      <c r="J201" s="14">
        <v>3</v>
      </c>
      <c r="K201" s="14">
        <v>2</v>
      </c>
      <c r="L201" s="14">
        <v>5</v>
      </c>
      <c r="M201" s="14" t="str">
        <f>VLOOKUP(VALUE(E201),[1]cc12_tranline_4p_routeCSV!$A:$G,7,FALSE)</f>
        <v>F</v>
      </c>
      <c r="N201">
        <v>2.2000000000000002</v>
      </c>
      <c r="O201">
        <v>2.2000000000000002</v>
      </c>
      <c r="P201">
        <v>2.2000000000000002</v>
      </c>
      <c r="Q201">
        <v>2.2000000000000002</v>
      </c>
      <c r="R201">
        <v>2.2000000000000002</v>
      </c>
      <c r="S201" s="14"/>
    </row>
    <row r="202" spans="1:19" x14ac:dyDescent="0.25">
      <c r="A202" t="s">
        <v>1088</v>
      </c>
      <c r="B202" t="s">
        <v>10</v>
      </c>
      <c r="C202" t="s">
        <v>108</v>
      </c>
      <c r="D202" s="14" t="s">
        <v>845</v>
      </c>
      <c r="E202" s="14" t="s">
        <v>298</v>
      </c>
      <c r="F202" s="14" t="s">
        <v>635</v>
      </c>
      <c r="G202" s="14">
        <v>1</v>
      </c>
      <c r="H202" s="14" t="s">
        <v>618</v>
      </c>
      <c r="I202" s="14">
        <v>2.0099999999999998</v>
      </c>
      <c r="J202" s="14">
        <v>3</v>
      </c>
      <c r="K202" s="14">
        <v>2</v>
      </c>
      <c r="L202" s="14">
        <v>5</v>
      </c>
      <c r="M202" s="14" t="str">
        <f>VLOOKUP(VALUE(E202),[1]cc12_tranline_4p_routeCSV!$A:$G,7,FALSE)</f>
        <v>F</v>
      </c>
      <c r="N202">
        <v>2.2000000000000002</v>
      </c>
      <c r="O202">
        <v>2.2000000000000002</v>
      </c>
      <c r="P202">
        <v>2.2000000000000002</v>
      </c>
      <c r="Q202">
        <v>2.2000000000000002</v>
      </c>
      <c r="R202">
        <v>2.2000000000000002</v>
      </c>
      <c r="S202" s="14"/>
    </row>
    <row r="203" spans="1:19" x14ac:dyDescent="0.25">
      <c r="A203" t="s">
        <v>1089</v>
      </c>
      <c r="B203" t="s">
        <v>10</v>
      </c>
      <c r="C203" t="s">
        <v>109</v>
      </c>
      <c r="D203" s="14" t="s">
        <v>845</v>
      </c>
      <c r="E203" s="14" t="s">
        <v>299</v>
      </c>
      <c r="F203" s="14" t="s">
        <v>636</v>
      </c>
      <c r="G203" s="14">
        <v>1</v>
      </c>
      <c r="H203" s="14" t="s">
        <v>618</v>
      </c>
      <c r="I203" s="14">
        <v>2.0099999999999998</v>
      </c>
      <c r="J203" s="14">
        <v>3</v>
      </c>
      <c r="K203" s="14">
        <v>2</v>
      </c>
      <c r="L203" s="14">
        <v>5</v>
      </c>
      <c r="M203" s="14" t="str">
        <f>VLOOKUP(VALUE(E203),[1]cc12_tranline_4p_routeCSV!$A:$G,7,FALSE)</f>
        <v>F</v>
      </c>
      <c r="N203">
        <v>2.0099999999999998</v>
      </c>
      <c r="O203">
        <v>2.0099999999999998</v>
      </c>
      <c r="P203">
        <v>2.0099999999999998</v>
      </c>
      <c r="Q203">
        <v>2.0099999999999998</v>
      </c>
      <c r="R203">
        <v>2.0099999999999998</v>
      </c>
      <c r="S203" s="14"/>
    </row>
    <row r="204" spans="1:19" x14ac:dyDescent="0.25">
      <c r="A204" t="s">
        <v>1090</v>
      </c>
      <c r="B204" t="s">
        <v>10</v>
      </c>
      <c r="C204" t="s">
        <v>109</v>
      </c>
      <c r="D204" s="14" t="s">
        <v>845</v>
      </c>
      <c r="E204" s="14" t="s">
        <v>299</v>
      </c>
      <c r="F204" s="14" t="s">
        <v>636</v>
      </c>
      <c r="G204" s="14">
        <v>1</v>
      </c>
      <c r="H204" s="14" t="s">
        <v>618</v>
      </c>
      <c r="I204" s="14">
        <v>2.0099999999999998</v>
      </c>
      <c r="J204" s="14">
        <v>3</v>
      </c>
      <c r="K204" s="14">
        <v>2</v>
      </c>
      <c r="L204" s="14">
        <v>5</v>
      </c>
      <c r="M204" s="14" t="str">
        <f>VLOOKUP(VALUE(E204),[1]cc12_tranline_4p_routeCSV!$A:$G,7,FALSE)</f>
        <v>F</v>
      </c>
      <c r="N204">
        <v>2.0099999999999998</v>
      </c>
      <c r="O204">
        <v>2.0099999999999998</v>
      </c>
      <c r="P204">
        <v>2.0099999999999998</v>
      </c>
      <c r="Q204">
        <v>2.0099999999999998</v>
      </c>
      <c r="R204">
        <v>2.0099999999999998</v>
      </c>
      <c r="S204" s="14"/>
    </row>
    <row r="205" spans="1:19" x14ac:dyDescent="0.25">
      <c r="A205" t="s">
        <v>1091</v>
      </c>
      <c r="B205" t="s">
        <v>10</v>
      </c>
      <c r="C205" t="s">
        <v>110</v>
      </c>
      <c r="D205" s="14" t="s">
        <v>846</v>
      </c>
      <c r="E205" s="14" t="s">
        <v>427</v>
      </c>
      <c r="F205" s="14" t="s">
        <v>582</v>
      </c>
      <c r="G205" s="14">
        <v>0</v>
      </c>
      <c r="H205" s="14" t="s">
        <v>618</v>
      </c>
      <c r="I205" s="14">
        <v>2.0099999999999998</v>
      </c>
      <c r="J205" s="14">
        <v>3</v>
      </c>
      <c r="K205" s="14">
        <v>2</v>
      </c>
      <c r="L205" s="14">
        <v>5</v>
      </c>
      <c r="M205" s="14" t="s">
        <v>845</v>
      </c>
      <c r="N205">
        <v>2.0099999999999998</v>
      </c>
      <c r="O205">
        <v>2.0099999999999998</v>
      </c>
      <c r="P205">
        <v>2.0099999999999998</v>
      </c>
      <c r="Q205">
        <v>2.0099999999999998</v>
      </c>
      <c r="R205">
        <v>2.0099999999999998</v>
      </c>
      <c r="S205" s="14"/>
    </row>
    <row r="206" spans="1:19" x14ac:dyDescent="0.25">
      <c r="A206" t="s">
        <v>1092</v>
      </c>
      <c r="B206" t="s">
        <v>10</v>
      </c>
      <c r="C206" t="s">
        <v>110</v>
      </c>
      <c r="D206" s="14" t="s">
        <v>846</v>
      </c>
      <c r="E206" s="14" t="s">
        <v>428</v>
      </c>
      <c r="F206" s="14" t="s">
        <v>582</v>
      </c>
      <c r="G206" s="14">
        <v>0</v>
      </c>
      <c r="H206" s="14" t="s">
        <v>618</v>
      </c>
      <c r="I206" s="14">
        <v>2.0099999999999998</v>
      </c>
      <c r="J206" s="14">
        <v>3</v>
      </c>
      <c r="K206" s="14">
        <v>2</v>
      </c>
      <c r="L206" s="14">
        <v>5</v>
      </c>
      <c r="M206" s="14" t="s">
        <v>845</v>
      </c>
      <c r="N206">
        <v>2.0099999999999998</v>
      </c>
      <c r="O206">
        <v>2.0099999999999998</v>
      </c>
      <c r="P206">
        <v>2.0099999999999998</v>
      </c>
      <c r="Q206">
        <v>2.0099999999999998</v>
      </c>
      <c r="R206">
        <v>2.0099999999999998</v>
      </c>
      <c r="S206" s="14"/>
    </row>
    <row r="207" spans="1:19" x14ac:dyDescent="0.25">
      <c r="A207" t="s">
        <v>1093</v>
      </c>
      <c r="B207" t="s">
        <v>10</v>
      </c>
      <c r="C207" t="s">
        <v>94</v>
      </c>
      <c r="D207" s="14" t="s">
        <v>845</v>
      </c>
      <c r="E207" s="8" t="s">
        <v>289</v>
      </c>
      <c r="F207" s="14" t="s">
        <v>637</v>
      </c>
      <c r="G207" s="14">
        <v>1</v>
      </c>
      <c r="H207" s="14" t="s">
        <v>618</v>
      </c>
      <c r="I207" s="14">
        <v>2.0099999999999998</v>
      </c>
      <c r="J207" s="14">
        <v>3</v>
      </c>
      <c r="K207" s="14">
        <v>2</v>
      </c>
      <c r="L207" s="14">
        <v>5</v>
      </c>
      <c r="M207" s="14" t="str">
        <f>VLOOKUP(VALUE(E207),[1]cc12_tranline_4p_routeCSV!$A:$G,7,FALSE)</f>
        <v>F</v>
      </c>
      <c r="N207">
        <v>2.0099999999999998</v>
      </c>
      <c r="O207">
        <v>2.0099999999999998</v>
      </c>
      <c r="P207">
        <v>2.0099999999999998</v>
      </c>
      <c r="Q207">
        <v>2.0099999999999998</v>
      </c>
      <c r="R207">
        <v>2.0099999999999998</v>
      </c>
      <c r="S207" s="14"/>
    </row>
    <row r="208" spans="1:19" x14ac:dyDescent="0.25">
      <c r="A208" t="s">
        <v>1094</v>
      </c>
      <c r="B208" t="s">
        <v>10</v>
      </c>
      <c r="C208" t="s">
        <v>94</v>
      </c>
      <c r="D208" s="14" t="s">
        <v>845</v>
      </c>
      <c r="E208" s="8" t="s">
        <v>289</v>
      </c>
      <c r="F208" s="14" t="s">
        <v>637</v>
      </c>
      <c r="G208" s="14">
        <v>1</v>
      </c>
      <c r="H208" s="14" t="s">
        <v>618</v>
      </c>
      <c r="I208" s="14">
        <v>2.0099999999999998</v>
      </c>
      <c r="J208" s="14">
        <v>3</v>
      </c>
      <c r="K208" s="14">
        <v>2</v>
      </c>
      <c r="L208" s="14">
        <v>5</v>
      </c>
      <c r="M208" s="14" t="str">
        <f>VLOOKUP(VALUE(E208),[1]cc12_tranline_4p_routeCSV!$A:$G,7,FALSE)</f>
        <v>F</v>
      </c>
      <c r="N208">
        <v>2.0099999999999998</v>
      </c>
      <c r="O208">
        <v>2.0099999999999998</v>
      </c>
      <c r="P208">
        <v>2.0099999999999998</v>
      </c>
      <c r="Q208">
        <v>2.0099999999999998</v>
      </c>
      <c r="R208">
        <v>2.0099999999999998</v>
      </c>
      <c r="S208" s="14"/>
    </row>
    <row r="209" spans="1:19" x14ac:dyDescent="0.25">
      <c r="A209" t="s">
        <v>1095</v>
      </c>
      <c r="B209" t="s">
        <v>10</v>
      </c>
      <c r="C209" t="s">
        <v>111</v>
      </c>
      <c r="D209" s="14" t="s">
        <v>846</v>
      </c>
      <c r="E209" s="14" t="s">
        <v>429</v>
      </c>
      <c r="F209" s="14" t="s">
        <v>583</v>
      </c>
      <c r="G209" s="14">
        <v>0</v>
      </c>
      <c r="H209" s="14" t="s">
        <v>618</v>
      </c>
      <c r="I209" s="14">
        <v>2.2000000000000002</v>
      </c>
      <c r="J209" s="14">
        <v>3</v>
      </c>
      <c r="K209" s="14">
        <v>2</v>
      </c>
      <c r="L209" s="14">
        <v>5</v>
      </c>
      <c r="M209" s="14" t="s">
        <v>845</v>
      </c>
      <c r="N209">
        <v>2.0099999999999998</v>
      </c>
      <c r="O209">
        <v>2.0099999999999998</v>
      </c>
      <c r="P209">
        <v>2.0099999999999998</v>
      </c>
      <c r="Q209">
        <v>2.0099999999999998</v>
      </c>
      <c r="R209">
        <v>2.0099999999999998</v>
      </c>
      <c r="S209" s="14"/>
    </row>
    <row r="210" spans="1:19" x14ac:dyDescent="0.25">
      <c r="A210" t="s">
        <v>1096</v>
      </c>
      <c r="B210" t="s">
        <v>10</v>
      </c>
      <c r="C210" t="s">
        <v>111</v>
      </c>
      <c r="D210" s="14" t="s">
        <v>846</v>
      </c>
      <c r="E210" s="14" t="s">
        <v>430</v>
      </c>
      <c r="F210" s="14" t="s">
        <v>583</v>
      </c>
      <c r="G210" s="14">
        <v>0</v>
      </c>
      <c r="H210" s="14" t="s">
        <v>618</v>
      </c>
      <c r="I210" s="14">
        <v>2.2000000000000002</v>
      </c>
      <c r="J210" s="14">
        <v>3</v>
      </c>
      <c r="K210" s="14">
        <v>2</v>
      </c>
      <c r="L210" s="14">
        <v>5</v>
      </c>
      <c r="M210" s="14" t="s">
        <v>845</v>
      </c>
      <c r="N210">
        <v>2.0099999999999998</v>
      </c>
      <c r="O210">
        <v>2.0099999999999998</v>
      </c>
      <c r="P210">
        <v>2.0099999999999998</v>
      </c>
      <c r="Q210">
        <v>2.0099999999999998</v>
      </c>
      <c r="R210">
        <v>2.0099999999999998</v>
      </c>
      <c r="S210" s="14"/>
    </row>
    <row r="211" spans="1:19" x14ac:dyDescent="0.25">
      <c r="A211" t="s">
        <v>1097</v>
      </c>
      <c r="B211" t="s">
        <v>10</v>
      </c>
      <c r="C211" t="s">
        <v>112</v>
      </c>
      <c r="D211" s="14" t="s">
        <v>846</v>
      </c>
      <c r="E211" s="14" t="s">
        <v>300</v>
      </c>
      <c r="F211" s="14" t="s">
        <v>638</v>
      </c>
      <c r="G211" s="14">
        <v>0</v>
      </c>
      <c r="H211" s="14" t="s">
        <v>618</v>
      </c>
      <c r="I211" s="14">
        <v>2.0099999999999998</v>
      </c>
      <c r="J211" s="14">
        <v>3</v>
      </c>
      <c r="K211" s="14">
        <v>2</v>
      </c>
      <c r="L211" s="14">
        <v>5</v>
      </c>
      <c r="M211" s="14" t="str">
        <f>VLOOKUP(VALUE(E211),[1]cc12_tranline_4p_routeCSV!$A:$G,7,FALSE)</f>
        <v>T</v>
      </c>
      <c r="N211">
        <v>2.0099999999999998</v>
      </c>
      <c r="O211">
        <v>2.0099999999999998</v>
      </c>
      <c r="P211">
        <v>2.0099999999999998</v>
      </c>
      <c r="Q211">
        <v>2.0099999999999998</v>
      </c>
      <c r="R211">
        <v>2.0099999999999998</v>
      </c>
      <c r="S211" s="14"/>
    </row>
    <row r="212" spans="1:19" x14ac:dyDescent="0.25">
      <c r="A212" t="s">
        <v>1098</v>
      </c>
      <c r="B212" t="s">
        <v>10</v>
      </c>
      <c r="C212" t="s">
        <v>112</v>
      </c>
      <c r="D212" s="14" t="s">
        <v>846</v>
      </c>
      <c r="E212" s="14" t="s">
        <v>300</v>
      </c>
      <c r="F212" s="14" t="s">
        <v>638</v>
      </c>
      <c r="G212" s="14">
        <v>0</v>
      </c>
      <c r="H212" s="14" t="s">
        <v>618</v>
      </c>
      <c r="I212" s="14">
        <v>2.0099999999999998</v>
      </c>
      <c r="J212" s="14">
        <v>3</v>
      </c>
      <c r="K212" s="14">
        <v>2</v>
      </c>
      <c r="L212" s="14">
        <v>5</v>
      </c>
      <c r="M212" s="14" t="str">
        <f>VLOOKUP(VALUE(E212),[1]cc12_tranline_4p_routeCSV!$A:$G,7,FALSE)</f>
        <v>T</v>
      </c>
      <c r="N212">
        <v>2.0099999999999998</v>
      </c>
      <c r="O212">
        <v>2.0099999999999998</v>
      </c>
      <c r="P212">
        <v>2.0099999999999998</v>
      </c>
      <c r="Q212">
        <v>2.0099999999999998</v>
      </c>
      <c r="R212">
        <v>2.0099999999999998</v>
      </c>
      <c r="S212" s="14"/>
    </row>
    <row r="213" spans="1:19" x14ac:dyDescent="0.25">
      <c r="A213" t="s">
        <v>1099</v>
      </c>
      <c r="B213" t="s">
        <v>10</v>
      </c>
      <c r="C213" t="s">
        <v>113</v>
      </c>
      <c r="D213" s="14" t="s">
        <v>846</v>
      </c>
      <c r="E213" s="14" t="s">
        <v>433</v>
      </c>
      <c r="F213" s="14" t="s">
        <v>584</v>
      </c>
      <c r="G213" s="14">
        <v>0</v>
      </c>
      <c r="H213" s="14" t="s">
        <v>618</v>
      </c>
      <c r="I213" s="14">
        <v>2.2000000000000002</v>
      </c>
      <c r="J213" s="14">
        <v>3</v>
      </c>
      <c r="K213" s="14">
        <v>2</v>
      </c>
      <c r="L213" s="14">
        <v>5</v>
      </c>
      <c r="M213" s="14" t="s">
        <v>845</v>
      </c>
      <c r="N213">
        <v>2.0099999999999998</v>
      </c>
      <c r="O213">
        <v>2.0099999999999998</v>
      </c>
      <c r="P213">
        <v>2.0099999999999998</v>
      </c>
      <c r="Q213">
        <v>2.0099999999999998</v>
      </c>
      <c r="R213">
        <v>2.0099999999999998</v>
      </c>
      <c r="S213" s="14"/>
    </row>
    <row r="214" spans="1:19" x14ac:dyDescent="0.25">
      <c r="A214" t="s">
        <v>1100</v>
      </c>
      <c r="B214" t="s">
        <v>10</v>
      </c>
      <c r="C214" t="s">
        <v>113</v>
      </c>
      <c r="D214" s="14" t="s">
        <v>846</v>
      </c>
      <c r="E214" s="14" t="s">
        <v>434</v>
      </c>
      <c r="F214" s="14" t="s">
        <v>584</v>
      </c>
      <c r="G214" s="14">
        <v>0</v>
      </c>
      <c r="H214" s="14" t="s">
        <v>618</v>
      </c>
      <c r="I214" s="14">
        <v>2.2000000000000002</v>
      </c>
      <c r="J214" s="14">
        <v>3</v>
      </c>
      <c r="K214" s="14">
        <v>2</v>
      </c>
      <c r="L214" s="14">
        <v>5</v>
      </c>
      <c r="M214" s="14" t="s">
        <v>845</v>
      </c>
      <c r="N214">
        <v>2.0099999999999998</v>
      </c>
      <c r="O214">
        <v>2.0099999999999998</v>
      </c>
      <c r="P214">
        <v>2.0099999999999998</v>
      </c>
      <c r="Q214">
        <v>2.0099999999999998</v>
      </c>
      <c r="R214">
        <v>2.0099999999999998</v>
      </c>
      <c r="S214" s="14"/>
    </row>
    <row r="215" spans="1:19" x14ac:dyDescent="0.25">
      <c r="A215" t="s">
        <v>1101</v>
      </c>
      <c r="B215" t="s">
        <v>10</v>
      </c>
      <c r="C215" t="s">
        <v>114</v>
      </c>
      <c r="D215" s="14" t="s">
        <v>846</v>
      </c>
      <c r="E215" s="14" t="s">
        <v>437</v>
      </c>
      <c r="F215" s="14" t="s">
        <v>585</v>
      </c>
      <c r="G215" s="14">
        <v>0</v>
      </c>
      <c r="H215" s="14" t="s">
        <v>618</v>
      </c>
      <c r="I215" s="14">
        <v>2.2000000000000002</v>
      </c>
      <c r="J215" s="14">
        <v>3</v>
      </c>
      <c r="K215" s="14">
        <v>2</v>
      </c>
      <c r="L215" s="14">
        <v>5</v>
      </c>
      <c r="M215" s="14" t="s">
        <v>845</v>
      </c>
      <c r="N215">
        <v>2.0099999999999998</v>
      </c>
      <c r="O215">
        <v>2.0099999999999998</v>
      </c>
      <c r="P215">
        <v>2.0099999999999998</v>
      </c>
      <c r="Q215">
        <v>2.0099999999999998</v>
      </c>
      <c r="R215">
        <v>2.0099999999999998</v>
      </c>
      <c r="S215" s="14"/>
    </row>
    <row r="216" spans="1:19" x14ac:dyDescent="0.25">
      <c r="A216" t="s">
        <v>1102</v>
      </c>
      <c r="B216" t="s">
        <v>10</v>
      </c>
      <c r="C216" t="s">
        <v>114</v>
      </c>
      <c r="D216" s="14" t="s">
        <v>846</v>
      </c>
      <c r="E216" s="14" t="s">
        <v>438</v>
      </c>
      <c r="F216" s="14" t="s">
        <v>585</v>
      </c>
      <c r="G216" s="14">
        <v>0</v>
      </c>
      <c r="H216" s="14" t="s">
        <v>618</v>
      </c>
      <c r="I216" s="14">
        <v>2.2000000000000002</v>
      </c>
      <c r="J216" s="14">
        <v>3</v>
      </c>
      <c r="K216" s="14">
        <v>2</v>
      </c>
      <c r="L216" s="14">
        <v>5</v>
      </c>
      <c r="M216" s="14" t="s">
        <v>845</v>
      </c>
      <c r="N216">
        <v>2.0099999999999998</v>
      </c>
      <c r="O216">
        <v>2.0099999999999998</v>
      </c>
      <c r="P216">
        <v>2.0099999999999998</v>
      </c>
      <c r="Q216">
        <v>2.0099999999999998</v>
      </c>
      <c r="R216">
        <v>2.0099999999999998</v>
      </c>
      <c r="S216" s="14"/>
    </row>
    <row r="217" spans="1:19" x14ac:dyDescent="0.25">
      <c r="A217" t="s">
        <v>1103</v>
      </c>
      <c r="B217" t="s">
        <v>10</v>
      </c>
      <c r="C217" t="s">
        <v>95</v>
      </c>
      <c r="D217" s="14" t="s">
        <v>846</v>
      </c>
      <c r="E217" s="8" t="s">
        <v>417</v>
      </c>
      <c r="F217" s="14" t="s">
        <v>579</v>
      </c>
      <c r="G217" s="14">
        <v>0</v>
      </c>
      <c r="H217" s="14" t="s">
        <v>618</v>
      </c>
      <c r="I217" s="14">
        <v>2.0099999999999998</v>
      </c>
      <c r="J217" s="14">
        <v>2</v>
      </c>
      <c r="K217" s="14">
        <v>2</v>
      </c>
      <c r="L217" s="14">
        <v>3</v>
      </c>
      <c r="M217" s="14" t="s">
        <v>845</v>
      </c>
      <c r="N217">
        <v>2.0099999999999998</v>
      </c>
      <c r="O217">
        <v>2.0099999999999998</v>
      </c>
      <c r="P217">
        <v>2.0099999999999998</v>
      </c>
      <c r="Q217">
        <v>2.0099999999999998</v>
      </c>
      <c r="R217">
        <v>2.0099999999999998</v>
      </c>
      <c r="S217" s="14"/>
    </row>
    <row r="218" spans="1:19" x14ac:dyDescent="0.25">
      <c r="A218" t="s">
        <v>1104</v>
      </c>
      <c r="B218" t="s">
        <v>10</v>
      </c>
      <c r="C218" t="s">
        <v>95</v>
      </c>
      <c r="D218" s="14" t="s">
        <v>846</v>
      </c>
      <c r="E218" s="8" t="s">
        <v>418</v>
      </c>
      <c r="F218" s="14" t="s">
        <v>579</v>
      </c>
      <c r="G218" s="14">
        <v>0</v>
      </c>
      <c r="H218" s="14" t="s">
        <v>618</v>
      </c>
      <c r="I218" s="14">
        <v>2.0099999999999998</v>
      </c>
      <c r="J218" s="14">
        <v>2</v>
      </c>
      <c r="K218" s="14">
        <v>2</v>
      </c>
      <c r="L218" s="14">
        <v>3</v>
      </c>
      <c r="M218" s="14" t="s">
        <v>845</v>
      </c>
      <c r="N218">
        <v>2.0099999999999998</v>
      </c>
      <c r="O218">
        <v>2.0099999999999998</v>
      </c>
      <c r="P218">
        <v>2.0099999999999998</v>
      </c>
      <c r="Q218">
        <v>2.0099999999999998</v>
      </c>
      <c r="R218">
        <v>2.0099999999999998</v>
      </c>
      <c r="S218" s="14"/>
    </row>
    <row r="219" spans="1:19" x14ac:dyDescent="0.25">
      <c r="A219" t="s">
        <v>1105</v>
      </c>
      <c r="B219" t="s">
        <v>10</v>
      </c>
      <c r="C219" t="s">
        <v>115</v>
      </c>
      <c r="D219" s="14" t="s">
        <v>845</v>
      </c>
      <c r="E219" s="8" t="s">
        <v>301</v>
      </c>
      <c r="F219" s="14" t="s">
        <v>639</v>
      </c>
      <c r="G219" s="14">
        <v>1</v>
      </c>
      <c r="H219" s="14" t="s">
        <v>618</v>
      </c>
      <c r="I219" s="14">
        <v>2.0099999999999998</v>
      </c>
      <c r="J219" s="14">
        <v>3</v>
      </c>
      <c r="K219" s="14">
        <v>2</v>
      </c>
      <c r="L219" s="14">
        <v>5</v>
      </c>
      <c r="M219" s="14" t="str">
        <f>VLOOKUP(VALUE(E219),[1]cc12_tranline_4p_routeCSV!$A:$G,7,FALSE)</f>
        <v>F</v>
      </c>
      <c r="N219">
        <v>2.0099999999999998</v>
      </c>
      <c r="O219">
        <v>2.0099999999999998</v>
      </c>
      <c r="P219">
        <v>2.0099999999999998</v>
      </c>
      <c r="Q219">
        <v>2.0099999999999998</v>
      </c>
      <c r="R219">
        <v>2.0099999999999998</v>
      </c>
      <c r="S219" s="14"/>
    </row>
    <row r="220" spans="1:19" x14ac:dyDescent="0.25">
      <c r="A220" t="s">
        <v>1106</v>
      </c>
      <c r="B220" t="s">
        <v>10</v>
      </c>
      <c r="C220" t="s">
        <v>115</v>
      </c>
      <c r="D220" s="14" t="s">
        <v>845</v>
      </c>
      <c r="E220" s="8" t="s">
        <v>301</v>
      </c>
      <c r="F220" s="14" t="s">
        <v>639</v>
      </c>
      <c r="G220" s="14">
        <v>1</v>
      </c>
      <c r="H220" s="14" t="s">
        <v>618</v>
      </c>
      <c r="I220" s="14">
        <v>2.0099999999999998</v>
      </c>
      <c r="J220" s="14">
        <v>3</v>
      </c>
      <c r="K220" s="14">
        <v>2</v>
      </c>
      <c r="L220" s="14">
        <v>5</v>
      </c>
      <c r="M220" s="14" t="str">
        <f>VLOOKUP(VALUE(E220),[1]cc12_tranline_4p_routeCSV!$A:$G,7,FALSE)</f>
        <v>F</v>
      </c>
      <c r="N220">
        <v>2.0099999999999998</v>
      </c>
      <c r="O220">
        <v>2.0099999999999998</v>
      </c>
      <c r="P220">
        <v>2.0099999999999998</v>
      </c>
      <c r="Q220">
        <v>2.0099999999999998</v>
      </c>
      <c r="R220">
        <v>2.0099999999999998</v>
      </c>
      <c r="S220" s="14"/>
    </row>
    <row r="221" spans="1:19" x14ac:dyDescent="0.25">
      <c r="A221" t="s">
        <v>1107</v>
      </c>
      <c r="B221" t="s">
        <v>10</v>
      </c>
      <c r="C221" t="s">
        <v>848</v>
      </c>
      <c r="D221" s="14" t="s">
        <v>845</v>
      </c>
      <c r="E221" s="14" t="s">
        <v>511</v>
      </c>
      <c r="F221" s="14" t="s">
        <v>849</v>
      </c>
      <c r="G221" s="14">
        <v>1</v>
      </c>
      <c r="H221" s="14" t="s">
        <v>618</v>
      </c>
      <c r="I221" s="14">
        <v>1</v>
      </c>
      <c r="J221" s="14">
        <v>1</v>
      </c>
      <c r="K221" s="14">
        <v>1</v>
      </c>
      <c r="L221" s="14">
        <v>1</v>
      </c>
      <c r="M221" s="14" t="s">
        <v>845</v>
      </c>
      <c r="N221">
        <v>2.0099999999999998</v>
      </c>
      <c r="O221">
        <v>2.0099999999999998</v>
      </c>
      <c r="P221">
        <v>2.0099999999999998</v>
      </c>
      <c r="Q221">
        <v>2.0099999999999998</v>
      </c>
      <c r="R221">
        <v>2.0099999999999998</v>
      </c>
      <c r="S221" s="14"/>
    </row>
    <row r="222" spans="1:19" x14ac:dyDescent="0.25">
      <c r="A222" t="s">
        <v>1108</v>
      </c>
      <c r="B222" t="s">
        <v>10</v>
      </c>
      <c r="C222" t="s">
        <v>848</v>
      </c>
      <c r="D222" s="14" t="s">
        <v>845</v>
      </c>
      <c r="E222" s="14" t="s">
        <v>511</v>
      </c>
      <c r="F222" s="14" t="s">
        <v>849</v>
      </c>
      <c r="G222" s="14">
        <v>1</v>
      </c>
      <c r="H222" s="14" t="s">
        <v>618</v>
      </c>
      <c r="I222" s="14">
        <v>1</v>
      </c>
      <c r="J222" s="14">
        <v>1</v>
      </c>
      <c r="K222" s="14">
        <v>1</v>
      </c>
      <c r="L222" s="14">
        <v>1</v>
      </c>
      <c r="M222" s="14" t="s">
        <v>845</v>
      </c>
      <c r="N222">
        <v>2.0099999999999998</v>
      </c>
      <c r="O222">
        <v>2.0099999999999998</v>
      </c>
      <c r="P222">
        <v>2.0099999999999998</v>
      </c>
      <c r="Q222">
        <v>2.0099999999999998</v>
      </c>
      <c r="R222">
        <v>2.0099999999999998</v>
      </c>
      <c r="S222" s="14"/>
    </row>
    <row r="223" spans="1:19" x14ac:dyDescent="0.25">
      <c r="A223" t="s">
        <v>1109</v>
      </c>
      <c r="B223" t="s">
        <v>10</v>
      </c>
      <c r="C223" t="s">
        <v>160</v>
      </c>
      <c r="D223" s="14" t="s">
        <v>845</v>
      </c>
      <c r="E223" s="14" t="s">
        <v>512</v>
      </c>
      <c r="F223" s="14" t="s">
        <v>850</v>
      </c>
      <c r="G223" s="14">
        <v>1</v>
      </c>
      <c r="H223" s="14" t="s">
        <v>618</v>
      </c>
      <c r="I223" s="14">
        <v>1</v>
      </c>
      <c r="J223" s="14">
        <v>1</v>
      </c>
      <c r="K223" s="14">
        <v>1</v>
      </c>
      <c r="L223" s="14">
        <v>1</v>
      </c>
      <c r="M223" s="14" t="s">
        <v>845</v>
      </c>
      <c r="N223">
        <v>2.0099999999999998</v>
      </c>
      <c r="O223">
        <v>2.0099999999999998</v>
      </c>
      <c r="P223">
        <v>2.0099999999999998</v>
      </c>
      <c r="Q223">
        <v>2.0099999999999998</v>
      </c>
      <c r="R223">
        <v>2.0099999999999998</v>
      </c>
      <c r="S223" s="14"/>
    </row>
    <row r="224" spans="1:19" x14ac:dyDescent="0.25">
      <c r="A224" t="s">
        <v>1110</v>
      </c>
      <c r="B224" t="s">
        <v>10</v>
      </c>
      <c r="C224" t="s">
        <v>160</v>
      </c>
      <c r="D224" s="14" t="s">
        <v>845</v>
      </c>
      <c r="E224" s="14" t="s">
        <v>512</v>
      </c>
      <c r="F224" s="14" t="s">
        <v>850</v>
      </c>
      <c r="G224" s="14">
        <v>1</v>
      </c>
      <c r="H224" s="14" t="s">
        <v>618</v>
      </c>
      <c r="I224" s="14">
        <v>1</v>
      </c>
      <c r="J224" s="14">
        <v>1</v>
      </c>
      <c r="K224" s="14">
        <v>1</v>
      </c>
      <c r="L224" s="14">
        <v>1</v>
      </c>
      <c r="M224" s="14" t="s">
        <v>845</v>
      </c>
      <c r="N224">
        <v>2.0099999999999998</v>
      </c>
      <c r="O224">
        <v>2.0099999999999998</v>
      </c>
      <c r="P224">
        <v>2.0099999999999998</v>
      </c>
      <c r="Q224">
        <v>2.0099999999999998</v>
      </c>
      <c r="R224">
        <v>2.0099999999999998</v>
      </c>
      <c r="S224" s="14"/>
    </row>
    <row r="225" spans="1:19" x14ac:dyDescent="0.25">
      <c r="A225" t="s">
        <v>1111</v>
      </c>
      <c r="B225" t="s">
        <v>10</v>
      </c>
      <c r="C225" t="s">
        <v>161</v>
      </c>
      <c r="D225" s="14" t="s">
        <v>845</v>
      </c>
      <c r="E225" s="14" t="s">
        <v>317</v>
      </c>
      <c r="F225" s="14" t="s">
        <v>640</v>
      </c>
      <c r="G225" s="14">
        <v>1</v>
      </c>
      <c r="H225" s="14" t="s">
        <v>618</v>
      </c>
      <c r="I225" s="14">
        <v>1</v>
      </c>
      <c r="J225" s="14">
        <v>1</v>
      </c>
      <c r="K225" s="14">
        <v>1</v>
      </c>
      <c r="L225" s="14">
        <v>1</v>
      </c>
      <c r="M225" s="14" t="s">
        <v>845</v>
      </c>
      <c r="N225">
        <v>2.0099999999999998</v>
      </c>
      <c r="O225">
        <v>2.0099999999999998</v>
      </c>
      <c r="P225">
        <v>2.0099999999999998</v>
      </c>
      <c r="Q225">
        <v>2.0099999999999998</v>
      </c>
      <c r="R225">
        <v>2.0099999999999998</v>
      </c>
      <c r="S225" s="14"/>
    </row>
    <row r="226" spans="1:19" x14ac:dyDescent="0.25">
      <c r="A226" t="s">
        <v>1112</v>
      </c>
      <c r="B226" t="s">
        <v>10</v>
      </c>
      <c r="C226" t="s">
        <v>161</v>
      </c>
      <c r="D226" s="14" t="s">
        <v>845</v>
      </c>
      <c r="E226" s="14" t="s">
        <v>317</v>
      </c>
      <c r="F226" s="14" t="s">
        <v>640</v>
      </c>
      <c r="G226" s="14">
        <v>1</v>
      </c>
      <c r="H226" s="14" t="s">
        <v>618</v>
      </c>
      <c r="I226" s="14">
        <v>1</v>
      </c>
      <c r="J226" s="14">
        <v>1</v>
      </c>
      <c r="K226" s="14">
        <v>1</v>
      </c>
      <c r="L226" s="14">
        <v>1</v>
      </c>
      <c r="M226" s="14" t="s">
        <v>845</v>
      </c>
      <c r="N226">
        <v>2.0099999999999998</v>
      </c>
      <c r="O226">
        <v>2.0099999999999998</v>
      </c>
      <c r="P226">
        <v>2.0099999999999998</v>
      </c>
      <c r="Q226">
        <v>2.0099999999999998</v>
      </c>
      <c r="R226">
        <v>2.0099999999999998</v>
      </c>
      <c r="S226" s="14"/>
    </row>
    <row r="227" spans="1:19" x14ac:dyDescent="0.25">
      <c r="A227" t="s">
        <v>1113</v>
      </c>
      <c r="B227" t="s">
        <v>10</v>
      </c>
      <c r="C227" t="s">
        <v>116</v>
      </c>
      <c r="D227" s="14" t="s">
        <v>846</v>
      </c>
      <c r="E227" s="8" t="s">
        <v>441</v>
      </c>
      <c r="F227" s="14" t="s">
        <v>586</v>
      </c>
      <c r="G227" s="14">
        <v>0</v>
      </c>
      <c r="H227" s="14" t="s">
        <v>618</v>
      </c>
      <c r="I227" s="14">
        <v>2.2000000000000002</v>
      </c>
      <c r="J227" s="14">
        <v>3</v>
      </c>
      <c r="K227" s="14">
        <v>2</v>
      </c>
      <c r="L227" s="14">
        <v>5</v>
      </c>
      <c r="M227" s="14" t="s">
        <v>845</v>
      </c>
      <c r="N227">
        <v>2.0099999999999998</v>
      </c>
      <c r="O227">
        <v>2.0099999999999998</v>
      </c>
      <c r="P227">
        <v>2.0099999999999998</v>
      </c>
      <c r="Q227">
        <v>2.0099999999999998</v>
      </c>
      <c r="R227">
        <v>2.0099999999999998</v>
      </c>
      <c r="S227" s="14"/>
    </row>
    <row r="228" spans="1:19" x14ac:dyDescent="0.25">
      <c r="A228" t="s">
        <v>1114</v>
      </c>
      <c r="B228" t="s">
        <v>10</v>
      </c>
      <c r="C228" t="s">
        <v>116</v>
      </c>
      <c r="D228" s="14" t="s">
        <v>846</v>
      </c>
      <c r="E228" s="8" t="s">
        <v>442</v>
      </c>
      <c r="F228" s="14" t="s">
        <v>586</v>
      </c>
      <c r="G228" s="14">
        <v>0</v>
      </c>
      <c r="H228" s="14" t="s">
        <v>618</v>
      </c>
      <c r="I228" s="14">
        <v>2.2000000000000002</v>
      </c>
      <c r="J228" s="14">
        <v>3</v>
      </c>
      <c r="K228" s="14">
        <v>2</v>
      </c>
      <c r="L228" s="14">
        <v>5</v>
      </c>
      <c r="M228" s="14" t="s">
        <v>845</v>
      </c>
      <c r="N228">
        <v>2.0099999999999998</v>
      </c>
      <c r="O228">
        <v>2.0099999999999998</v>
      </c>
      <c r="P228">
        <v>2.0099999999999998</v>
      </c>
      <c r="Q228">
        <v>2.0099999999999998</v>
      </c>
      <c r="R228">
        <v>2.0099999999999998</v>
      </c>
      <c r="S228" s="14"/>
    </row>
    <row r="229" spans="1:19" x14ac:dyDescent="0.25">
      <c r="A229" t="s">
        <v>1115</v>
      </c>
      <c r="B229" t="s">
        <v>10</v>
      </c>
      <c r="C229" t="s">
        <v>162</v>
      </c>
      <c r="D229" s="14" t="s">
        <v>845</v>
      </c>
      <c r="E229" s="14" t="s">
        <v>389</v>
      </c>
      <c r="F229" s="14" t="s">
        <v>641</v>
      </c>
      <c r="G229" s="14">
        <v>1</v>
      </c>
      <c r="H229" s="14" t="s">
        <v>618</v>
      </c>
      <c r="I229" s="14">
        <v>1</v>
      </c>
      <c r="J229" s="14">
        <v>1</v>
      </c>
      <c r="K229" s="14">
        <v>1</v>
      </c>
      <c r="L229" s="14">
        <v>1</v>
      </c>
      <c r="M229" s="14" t="s">
        <v>845</v>
      </c>
      <c r="N229">
        <v>2.0099999999999998</v>
      </c>
      <c r="O229">
        <v>2.0099999999999998</v>
      </c>
      <c r="P229">
        <v>2.0099999999999998</v>
      </c>
      <c r="Q229">
        <v>2.0099999999999998</v>
      </c>
      <c r="R229">
        <v>2.0099999999999998</v>
      </c>
      <c r="S229" s="14"/>
    </row>
    <row r="230" spans="1:19" x14ac:dyDescent="0.25">
      <c r="A230" t="s">
        <v>1116</v>
      </c>
      <c r="B230" t="s">
        <v>10</v>
      </c>
      <c r="C230" t="s">
        <v>162</v>
      </c>
      <c r="D230" s="14" t="s">
        <v>845</v>
      </c>
      <c r="E230" s="14" t="s">
        <v>389</v>
      </c>
      <c r="F230" s="14" t="s">
        <v>641</v>
      </c>
      <c r="G230" s="14">
        <v>1</v>
      </c>
      <c r="H230" s="14" t="s">
        <v>618</v>
      </c>
      <c r="I230" s="14">
        <v>1</v>
      </c>
      <c r="J230" s="14">
        <v>1</v>
      </c>
      <c r="K230" s="14">
        <v>1</v>
      </c>
      <c r="L230" s="14">
        <v>1</v>
      </c>
      <c r="M230" s="14" t="s">
        <v>845</v>
      </c>
      <c r="N230">
        <v>2.0099999999999998</v>
      </c>
      <c r="O230">
        <v>2.0099999999999998</v>
      </c>
      <c r="P230">
        <v>2.0099999999999998</v>
      </c>
      <c r="Q230">
        <v>2.0099999999999998</v>
      </c>
      <c r="R230">
        <v>2.0099999999999998</v>
      </c>
      <c r="S230" s="14"/>
    </row>
    <row r="231" spans="1:19" x14ac:dyDescent="0.25">
      <c r="A231" t="s">
        <v>1117</v>
      </c>
      <c r="B231" t="s">
        <v>10</v>
      </c>
      <c r="C231" t="s">
        <v>117</v>
      </c>
      <c r="D231" s="14" t="s">
        <v>845</v>
      </c>
      <c r="E231" s="14" t="s">
        <v>302</v>
      </c>
      <c r="F231" s="14" t="s">
        <v>642</v>
      </c>
      <c r="G231" s="14">
        <v>1</v>
      </c>
      <c r="H231" s="14" t="s">
        <v>618</v>
      </c>
      <c r="I231" s="14">
        <v>2.0099999999999998</v>
      </c>
      <c r="J231" s="14">
        <v>3</v>
      </c>
      <c r="K231" s="14">
        <v>2</v>
      </c>
      <c r="L231" s="14">
        <v>5</v>
      </c>
      <c r="M231" s="14" t="str">
        <f>VLOOKUP(VALUE(E231),[1]cc12_tranline_4p_routeCSV!$A:$G,7,FALSE)</f>
        <v>F</v>
      </c>
      <c r="N231">
        <v>2.0099999999999998</v>
      </c>
      <c r="O231">
        <v>2.0099999999999998</v>
      </c>
      <c r="P231">
        <v>2.0099999999999998</v>
      </c>
      <c r="Q231">
        <v>2.0099999999999998</v>
      </c>
      <c r="R231">
        <v>2.0099999999999998</v>
      </c>
      <c r="S231" s="14"/>
    </row>
    <row r="232" spans="1:19" x14ac:dyDescent="0.25">
      <c r="A232" t="s">
        <v>1118</v>
      </c>
      <c r="B232" t="s">
        <v>10</v>
      </c>
      <c r="C232" t="s">
        <v>117</v>
      </c>
      <c r="D232" s="14" t="s">
        <v>845</v>
      </c>
      <c r="E232" s="14" t="s">
        <v>302</v>
      </c>
      <c r="F232" s="14" t="s">
        <v>642</v>
      </c>
      <c r="G232" s="14">
        <v>1</v>
      </c>
      <c r="H232" s="14" t="s">
        <v>618</v>
      </c>
      <c r="I232" s="14">
        <v>2.0099999999999998</v>
      </c>
      <c r="J232" s="14">
        <v>3</v>
      </c>
      <c r="K232" s="14">
        <v>2</v>
      </c>
      <c r="L232" s="14">
        <v>5</v>
      </c>
      <c r="M232" s="14" t="str">
        <f>VLOOKUP(VALUE(E232),[1]cc12_tranline_4p_routeCSV!$A:$G,7,FALSE)</f>
        <v>F</v>
      </c>
      <c r="N232">
        <v>2.0099999999999998</v>
      </c>
      <c r="O232">
        <v>2.0099999999999998</v>
      </c>
      <c r="P232">
        <v>2.0099999999999998</v>
      </c>
      <c r="Q232">
        <v>2.0099999999999998</v>
      </c>
      <c r="R232">
        <v>2.0099999999999998</v>
      </c>
      <c r="S232" s="14"/>
    </row>
    <row r="233" spans="1:19" x14ac:dyDescent="0.25">
      <c r="A233" t="s">
        <v>1119</v>
      </c>
      <c r="B233" t="s">
        <v>10</v>
      </c>
      <c r="C233" t="s">
        <v>118</v>
      </c>
      <c r="D233" s="14" t="s">
        <v>845</v>
      </c>
      <c r="E233" s="14" t="s">
        <v>303</v>
      </c>
      <c r="F233" s="14" t="s">
        <v>643</v>
      </c>
      <c r="G233" s="14">
        <v>1</v>
      </c>
      <c r="H233" s="14" t="s">
        <v>618</v>
      </c>
      <c r="I233" s="14">
        <v>2.0099999999999998</v>
      </c>
      <c r="J233" s="14">
        <v>3</v>
      </c>
      <c r="K233" s="14">
        <v>2</v>
      </c>
      <c r="L233" s="14">
        <v>5</v>
      </c>
      <c r="M233" s="14" t="str">
        <f>VLOOKUP(VALUE(E233),[1]cc12_tranline_4p_routeCSV!$A:$G,7,FALSE)</f>
        <v>F</v>
      </c>
      <c r="N233">
        <v>2.0099999999999998</v>
      </c>
      <c r="O233">
        <v>2.0099999999999998</v>
      </c>
      <c r="P233">
        <v>2.0099999999999998</v>
      </c>
      <c r="Q233">
        <v>2.0099999999999998</v>
      </c>
      <c r="R233">
        <v>2.0099999999999998</v>
      </c>
      <c r="S233" s="14"/>
    </row>
    <row r="234" spans="1:19" x14ac:dyDescent="0.25">
      <c r="A234" t="s">
        <v>1120</v>
      </c>
      <c r="B234" t="s">
        <v>10</v>
      </c>
      <c r="C234" t="s">
        <v>118</v>
      </c>
      <c r="D234" s="14" t="s">
        <v>845</v>
      </c>
      <c r="E234" s="14" t="s">
        <v>303</v>
      </c>
      <c r="F234" s="14" t="s">
        <v>643</v>
      </c>
      <c r="G234" s="14">
        <v>1</v>
      </c>
      <c r="H234" s="14" t="s">
        <v>618</v>
      </c>
      <c r="I234" s="14">
        <v>2.0099999999999998</v>
      </c>
      <c r="J234" s="14">
        <v>3</v>
      </c>
      <c r="K234" s="14">
        <v>2</v>
      </c>
      <c r="L234" s="14">
        <v>5</v>
      </c>
      <c r="M234" s="14" t="str">
        <f>VLOOKUP(VALUE(E234),[1]cc12_tranline_4p_routeCSV!$A:$G,7,FALSE)</f>
        <v>F</v>
      </c>
      <c r="N234">
        <v>2.0099999999999998</v>
      </c>
      <c r="O234">
        <v>2.0099999999999998</v>
      </c>
      <c r="P234">
        <v>2.0099999999999998</v>
      </c>
      <c r="Q234">
        <v>2.0099999999999998</v>
      </c>
      <c r="R234">
        <v>2.0099999999999998</v>
      </c>
      <c r="S234" s="14"/>
    </row>
    <row r="235" spans="1:19" x14ac:dyDescent="0.25">
      <c r="A235" t="s">
        <v>1121</v>
      </c>
      <c r="B235" t="s">
        <v>10</v>
      </c>
      <c r="C235" t="s">
        <v>119</v>
      </c>
      <c r="D235" s="14" t="s">
        <v>845</v>
      </c>
      <c r="E235" s="14" t="s">
        <v>304</v>
      </c>
      <c r="F235" s="14" t="s">
        <v>644</v>
      </c>
      <c r="G235" s="14">
        <v>1</v>
      </c>
      <c r="H235" s="14" t="s">
        <v>618</v>
      </c>
      <c r="I235" s="14">
        <v>2.0099999999999998</v>
      </c>
      <c r="J235" s="14">
        <v>3</v>
      </c>
      <c r="K235" s="14">
        <v>2</v>
      </c>
      <c r="L235" s="14">
        <v>5</v>
      </c>
      <c r="M235" s="14" t="str">
        <f>VLOOKUP(VALUE(E235),[1]cc12_tranline_4p_routeCSV!$A:$G,7,FALSE)</f>
        <v>F</v>
      </c>
      <c r="N235">
        <v>2.0099999999999998</v>
      </c>
      <c r="O235">
        <v>2.0099999999999998</v>
      </c>
      <c r="P235">
        <v>2.0099999999999998</v>
      </c>
      <c r="Q235">
        <v>2.0099999999999998</v>
      </c>
      <c r="R235">
        <v>2.0099999999999998</v>
      </c>
      <c r="S235" s="14"/>
    </row>
    <row r="236" spans="1:19" s="30" customFormat="1" x14ac:dyDescent="0.25">
      <c r="A236" t="s">
        <v>1122</v>
      </c>
      <c r="B236" t="s">
        <v>10</v>
      </c>
      <c r="C236" t="s">
        <v>119</v>
      </c>
      <c r="D236" s="14" t="s">
        <v>845</v>
      </c>
      <c r="E236" s="14" t="s">
        <v>304</v>
      </c>
      <c r="F236" s="14" t="s">
        <v>644</v>
      </c>
      <c r="G236" s="14">
        <v>1</v>
      </c>
      <c r="H236" s="14" t="s">
        <v>618</v>
      </c>
      <c r="I236" s="14">
        <v>2.0099999999999998</v>
      </c>
      <c r="J236" s="14">
        <v>3</v>
      </c>
      <c r="K236" s="14">
        <v>2</v>
      </c>
      <c r="L236" s="14">
        <v>5</v>
      </c>
      <c r="M236" s="14" t="str">
        <f>VLOOKUP(VALUE(E236),[1]cc12_tranline_4p_routeCSV!$A:$G,7,FALSE)</f>
        <v>F</v>
      </c>
      <c r="N236">
        <v>2.0099999999999998</v>
      </c>
      <c r="O236">
        <v>2.0099999999999998</v>
      </c>
      <c r="P236">
        <v>2.0099999999999998</v>
      </c>
      <c r="Q236">
        <v>2.0099999999999998</v>
      </c>
      <c r="R236">
        <v>2.0099999999999998</v>
      </c>
      <c r="S236" s="14"/>
    </row>
    <row r="237" spans="1:19" s="30" customFormat="1" x14ac:dyDescent="0.25">
      <c r="A237" t="s">
        <v>1123</v>
      </c>
      <c r="B237" t="s">
        <v>10</v>
      </c>
      <c r="C237" t="s">
        <v>96</v>
      </c>
      <c r="D237" s="14" t="s">
        <v>845</v>
      </c>
      <c r="E237" s="8" t="s">
        <v>290</v>
      </c>
      <c r="F237" s="14" t="s">
        <v>645</v>
      </c>
      <c r="G237" s="14">
        <v>1</v>
      </c>
      <c r="H237" s="14" t="s">
        <v>618</v>
      </c>
      <c r="I237" s="14">
        <v>2.0099999999999998</v>
      </c>
      <c r="J237" s="14">
        <v>3</v>
      </c>
      <c r="K237" s="14">
        <v>2</v>
      </c>
      <c r="L237" s="14">
        <v>5</v>
      </c>
      <c r="M237" s="14" t="str">
        <f>VLOOKUP(VALUE(E237),[1]cc12_tranline_4p_routeCSV!$A:$G,7,FALSE)</f>
        <v>F</v>
      </c>
      <c r="N237">
        <v>2.0099999999999998</v>
      </c>
      <c r="O237">
        <v>2.0099999999999998</v>
      </c>
      <c r="P237">
        <v>2.0099999999999998</v>
      </c>
      <c r="Q237">
        <v>2.0099999999999998</v>
      </c>
      <c r="R237">
        <v>2.0099999999999998</v>
      </c>
      <c r="S237" s="14"/>
    </row>
    <row r="238" spans="1:19" s="30" customFormat="1" x14ac:dyDescent="0.25">
      <c r="A238" t="s">
        <v>1124</v>
      </c>
      <c r="B238" t="s">
        <v>10</v>
      </c>
      <c r="C238" t="s">
        <v>96</v>
      </c>
      <c r="D238" s="14" t="s">
        <v>845</v>
      </c>
      <c r="E238" s="8" t="s">
        <v>290</v>
      </c>
      <c r="F238" s="14" t="s">
        <v>645</v>
      </c>
      <c r="G238" s="14">
        <v>1</v>
      </c>
      <c r="H238" s="14" t="s">
        <v>618</v>
      </c>
      <c r="I238" s="14">
        <v>2.0099999999999998</v>
      </c>
      <c r="J238" s="14">
        <v>3</v>
      </c>
      <c r="K238" s="14">
        <v>2</v>
      </c>
      <c r="L238" s="14">
        <v>5</v>
      </c>
      <c r="M238" s="14" t="str">
        <f>VLOOKUP(VALUE(E238),[1]cc12_tranline_4p_routeCSV!$A:$G,7,FALSE)</f>
        <v>F</v>
      </c>
      <c r="N238">
        <v>2.0099999999999998</v>
      </c>
      <c r="O238">
        <v>2.0099999999999998</v>
      </c>
      <c r="P238">
        <v>2.0099999999999998</v>
      </c>
      <c r="Q238">
        <v>2.0099999999999998</v>
      </c>
      <c r="R238">
        <v>2.0099999999999998</v>
      </c>
      <c r="S238" s="14"/>
    </row>
    <row r="239" spans="1:19" s="30" customFormat="1" x14ac:dyDescent="0.25">
      <c r="A239" t="s">
        <v>1125</v>
      </c>
      <c r="B239" t="s">
        <v>10</v>
      </c>
      <c r="C239" t="s">
        <v>120</v>
      </c>
      <c r="D239" s="14" t="s">
        <v>845</v>
      </c>
      <c r="E239" s="14" t="s">
        <v>305</v>
      </c>
      <c r="F239" s="14" t="s">
        <v>646</v>
      </c>
      <c r="G239" s="14">
        <v>1</v>
      </c>
      <c r="H239" s="14" t="s">
        <v>618</v>
      </c>
      <c r="I239" s="14">
        <v>2.0099999999999998</v>
      </c>
      <c r="J239" s="14">
        <v>3</v>
      </c>
      <c r="K239" s="14">
        <v>2</v>
      </c>
      <c r="L239" s="14">
        <v>5</v>
      </c>
      <c r="M239" s="14" t="str">
        <f>VLOOKUP(VALUE(E239),[1]cc12_tranline_4p_routeCSV!$A:$G,7,FALSE)</f>
        <v>F</v>
      </c>
      <c r="N239">
        <v>2.0099999999999998</v>
      </c>
      <c r="O239">
        <v>2.0099999999999998</v>
      </c>
      <c r="P239">
        <v>2.0099999999999998</v>
      </c>
      <c r="Q239">
        <v>2.0099999999999998</v>
      </c>
      <c r="R239">
        <v>2.0099999999999998</v>
      </c>
      <c r="S239" s="14"/>
    </row>
    <row r="240" spans="1:19" x14ac:dyDescent="0.25">
      <c r="A240" t="s">
        <v>1126</v>
      </c>
      <c r="B240" t="s">
        <v>10</v>
      </c>
      <c r="C240" t="s">
        <v>120</v>
      </c>
      <c r="D240" s="14" t="s">
        <v>845</v>
      </c>
      <c r="E240" s="14" t="s">
        <v>305</v>
      </c>
      <c r="F240" s="14" t="s">
        <v>646</v>
      </c>
      <c r="G240" s="14">
        <v>1</v>
      </c>
      <c r="H240" s="14" t="s">
        <v>618</v>
      </c>
      <c r="I240" s="14">
        <v>2.0099999999999998</v>
      </c>
      <c r="J240" s="14">
        <v>3</v>
      </c>
      <c r="K240" s="14">
        <v>2</v>
      </c>
      <c r="L240" s="14">
        <v>5</v>
      </c>
      <c r="M240" s="14" t="str">
        <f>VLOOKUP(VALUE(E240),[1]cc12_tranline_4p_routeCSV!$A:$G,7,FALSE)</f>
        <v>F</v>
      </c>
      <c r="N240">
        <v>2.0099999999999998</v>
      </c>
      <c r="O240">
        <v>2.0099999999999998</v>
      </c>
      <c r="P240">
        <v>2.0099999999999998</v>
      </c>
      <c r="Q240">
        <v>2.0099999999999998</v>
      </c>
      <c r="R240">
        <v>2.0099999999999998</v>
      </c>
      <c r="S240" s="14"/>
    </row>
    <row r="241" spans="1:19" x14ac:dyDescent="0.25">
      <c r="A241" t="s">
        <v>1127</v>
      </c>
      <c r="B241" t="s">
        <v>10</v>
      </c>
      <c r="C241" t="s">
        <v>121</v>
      </c>
      <c r="D241" s="14" t="s">
        <v>846</v>
      </c>
      <c r="E241" s="8" t="s">
        <v>443</v>
      </c>
      <c r="F241" s="14" t="s">
        <v>587</v>
      </c>
      <c r="G241" s="14">
        <v>0</v>
      </c>
      <c r="H241" s="14" t="s">
        <v>618</v>
      </c>
      <c r="I241" s="14">
        <v>2.2000000000000002</v>
      </c>
      <c r="J241" s="14">
        <v>3</v>
      </c>
      <c r="K241" s="14">
        <v>2</v>
      </c>
      <c r="L241" s="14">
        <v>5</v>
      </c>
      <c r="M241" s="14" t="s">
        <v>845</v>
      </c>
      <c r="N241">
        <v>2.0099999999999998</v>
      </c>
      <c r="O241">
        <v>2.0099999999999998</v>
      </c>
      <c r="P241">
        <v>2.0099999999999998</v>
      </c>
      <c r="Q241">
        <v>2.0099999999999998</v>
      </c>
      <c r="R241">
        <v>2.0099999999999998</v>
      </c>
      <c r="S241" s="14"/>
    </row>
    <row r="242" spans="1:19" x14ac:dyDescent="0.25">
      <c r="A242" t="s">
        <v>1128</v>
      </c>
      <c r="B242" t="s">
        <v>10</v>
      </c>
      <c r="C242" t="s">
        <v>121</v>
      </c>
      <c r="D242" s="14" t="s">
        <v>846</v>
      </c>
      <c r="E242" s="8" t="s">
        <v>444</v>
      </c>
      <c r="F242" s="14" t="s">
        <v>587</v>
      </c>
      <c r="G242" s="14">
        <v>0</v>
      </c>
      <c r="H242" s="14" t="s">
        <v>618</v>
      </c>
      <c r="I242" s="14">
        <v>2.2000000000000002</v>
      </c>
      <c r="J242" s="14">
        <v>3</v>
      </c>
      <c r="K242" s="14">
        <v>2</v>
      </c>
      <c r="L242" s="14">
        <v>5</v>
      </c>
      <c r="M242" s="14" t="s">
        <v>845</v>
      </c>
      <c r="N242">
        <v>2.0099999999999998</v>
      </c>
      <c r="O242">
        <v>2.0099999999999998</v>
      </c>
      <c r="P242">
        <v>2.0099999999999998</v>
      </c>
      <c r="Q242">
        <v>2.0099999999999998</v>
      </c>
      <c r="R242">
        <v>2.0099999999999998</v>
      </c>
      <c r="S242" s="14"/>
    </row>
    <row r="243" spans="1:19" x14ac:dyDescent="0.25">
      <c r="A243" t="s">
        <v>1129</v>
      </c>
      <c r="B243" t="s">
        <v>10</v>
      </c>
      <c r="C243" t="s">
        <v>122</v>
      </c>
      <c r="D243" s="14" t="s">
        <v>845</v>
      </c>
      <c r="E243" s="14" t="s">
        <v>306</v>
      </c>
      <c r="F243" s="14" t="s">
        <v>647</v>
      </c>
      <c r="G243" s="14">
        <v>1</v>
      </c>
      <c r="H243" s="14" t="s">
        <v>618</v>
      </c>
      <c r="I243" s="14">
        <v>2.0099999999999998</v>
      </c>
      <c r="J243" s="14">
        <v>3</v>
      </c>
      <c r="K243" s="14">
        <v>2</v>
      </c>
      <c r="L243" s="14">
        <v>5</v>
      </c>
      <c r="M243" s="14" t="str">
        <f>VLOOKUP(VALUE(E243),[1]cc12_tranline_4p_routeCSV!$A:$G,7,FALSE)</f>
        <v>F</v>
      </c>
      <c r="N243">
        <v>2.0099999999999998</v>
      </c>
      <c r="O243">
        <v>2.0099999999999998</v>
      </c>
      <c r="P243">
        <v>2.0099999999999998</v>
      </c>
      <c r="Q243">
        <v>2.0099999999999998</v>
      </c>
      <c r="R243">
        <v>2.0099999999999998</v>
      </c>
      <c r="S243" s="14"/>
    </row>
    <row r="244" spans="1:19" x14ac:dyDescent="0.25">
      <c r="A244" t="s">
        <v>1130</v>
      </c>
      <c r="B244" t="s">
        <v>10</v>
      </c>
      <c r="C244" t="s">
        <v>122</v>
      </c>
      <c r="D244" s="14" t="s">
        <v>845</v>
      </c>
      <c r="E244" s="14" t="s">
        <v>306</v>
      </c>
      <c r="F244" s="14" t="s">
        <v>647</v>
      </c>
      <c r="G244" s="14">
        <v>1</v>
      </c>
      <c r="H244" s="14" t="s">
        <v>618</v>
      </c>
      <c r="I244" s="14">
        <v>2.0099999999999998</v>
      </c>
      <c r="J244" s="14">
        <v>3</v>
      </c>
      <c r="K244" s="14">
        <v>2</v>
      </c>
      <c r="L244" s="14">
        <v>5</v>
      </c>
      <c r="M244" s="14" t="str">
        <f>VLOOKUP(VALUE(E244),[1]cc12_tranline_4p_routeCSV!$A:$G,7,FALSE)</f>
        <v>F</v>
      </c>
      <c r="N244">
        <v>2.0099999999999998</v>
      </c>
      <c r="O244">
        <v>2.0099999999999998</v>
      </c>
      <c r="P244">
        <v>2.0099999999999998</v>
      </c>
      <c r="Q244">
        <v>2.0099999999999998</v>
      </c>
      <c r="R244">
        <v>2.0099999999999998</v>
      </c>
      <c r="S244" s="14"/>
    </row>
    <row r="245" spans="1:19" x14ac:dyDescent="0.25">
      <c r="A245" t="s">
        <v>1131</v>
      </c>
      <c r="B245" t="s">
        <v>10</v>
      </c>
      <c r="C245" t="s">
        <v>123</v>
      </c>
      <c r="D245" s="14" t="s">
        <v>846</v>
      </c>
      <c r="E245" s="14" t="s">
        <v>307</v>
      </c>
      <c r="F245" s="14" t="s">
        <v>648</v>
      </c>
      <c r="G245" s="14">
        <v>0</v>
      </c>
      <c r="H245" s="14" t="s">
        <v>618</v>
      </c>
      <c r="I245" s="14">
        <v>2.0099999999999998</v>
      </c>
      <c r="J245" s="14">
        <v>3</v>
      </c>
      <c r="K245" s="14">
        <v>2</v>
      </c>
      <c r="L245" s="14">
        <v>5</v>
      </c>
      <c r="M245" s="14" t="str">
        <f>VLOOKUP(VALUE(E245),[1]cc12_tranline_4p_routeCSV!$A:$G,7,FALSE)</f>
        <v>F</v>
      </c>
      <c r="N245">
        <v>2.0099999999999998</v>
      </c>
      <c r="O245">
        <v>2.0099999999999998</v>
      </c>
      <c r="P245">
        <v>2.0099999999999998</v>
      </c>
      <c r="Q245">
        <v>2.0099999999999998</v>
      </c>
      <c r="R245">
        <v>2.0099999999999998</v>
      </c>
      <c r="S245" s="14"/>
    </row>
    <row r="246" spans="1:19" x14ac:dyDescent="0.25">
      <c r="A246" t="s">
        <v>1132</v>
      </c>
      <c r="B246" t="s">
        <v>10</v>
      </c>
      <c r="C246" t="s">
        <v>123</v>
      </c>
      <c r="D246" s="14" t="s">
        <v>846</v>
      </c>
      <c r="E246" s="14" t="s">
        <v>307</v>
      </c>
      <c r="F246" s="14" t="s">
        <v>648</v>
      </c>
      <c r="G246" s="14">
        <v>0</v>
      </c>
      <c r="H246" s="14" t="s">
        <v>618</v>
      </c>
      <c r="I246" s="14">
        <v>2.0099999999999998</v>
      </c>
      <c r="J246" s="14">
        <v>3</v>
      </c>
      <c r="K246" s="14">
        <v>2</v>
      </c>
      <c r="L246" s="14">
        <v>5</v>
      </c>
      <c r="M246" s="14" t="str">
        <f>VLOOKUP(VALUE(E246),[1]cc12_tranline_4p_routeCSV!$A:$G,7,FALSE)</f>
        <v>F</v>
      </c>
      <c r="N246">
        <v>2.0099999999999998</v>
      </c>
      <c r="O246">
        <v>2.0099999999999998</v>
      </c>
      <c r="P246">
        <v>2.0099999999999998</v>
      </c>
      <c r="Q246">
        <v>2.0099999999999998</v>
      </c>
      <c r="R246">
        <v>2.0099999999999998</v>
      </c>
      <c r="S246" s="14"/>
    </row>
    <row r="247" spans="1:19" x14ac:dyDescent="0.25">
      <c r="A247" t="s">
        <v>1133</v>
      </c>
      <c r="B247" t="s">
        <v>10</v>
      </c>
      <c r="C247" t="s">
        <v>124</v>
      </c>
      <c r="D247" s="14" t="s">
        <v>846</v>
      </c>
      <c r="E247" s="14" t="s">
        <v>308</v>
      </c>
      <c r="F247" s="14" t="s">
        <v>649</v>
      </c>
      <c r="G247" s="14">
        <v>0</v>
      </c>
      <c r="H247" s="14" t="s">
        <v>618</v>
      </c>
      <c r="I247" s="14">
        <v>2.0099999999999998</v>
      </c>
      <c r="J247" s="14">
        <v>3</v>
      </c>
      <c r="K247" s="14">
        <v>2</v>
      </c>
      <c r="L247" s="14">
        <v>5</v>
      </c>
      <c r="M247" s="14" t="str">
        <f>VLOOKUP(VALUE(E247),[1]cc12_tranline_4p_routeCSV!$A:$G,7,FALSE)</f>
        <v>F</v>
      </c>
      <c r="N247">
        <v>2.0099999999999998</v>
      </c>
      <c r="O247">
        <v>2.0099999999999998</v>
      </c>
      <c r="P247">
        <v>2.0099999999999998</v>
      </c>
      <c r="Q247">
        <v>2.0099999999999998</v>
      </c>
      <c r="R247">
        <v>2.0099999999999998</v>
      </c>
      <c r="S247" s="14"/>
    </row>
    <row r="248" spans="1:19" x14ac:dyDescent="0.25">
      <c r="A248" t="s">
        <v>1134</v>
      </c>
      <c r="B248" t="s">
        <v>10</v>
      </c>
      <c r="C248" t="s">
        <v>124</v>
      </c>
      <c r="D248" s="14" t="s">
        <v>846</v>
      </c>
      <c r="E248" s="14" t="s">
        <v>308</v>
      </c>
      <c r="F248" s="14" t="s">
        <v>649</v>
      </c>
      <c r="G248" s="14">
        <v>0</v>
      </c>
      <c r="H248" s="14" t="s">
        <v>618</v>
      </c>
      <c r="I248" s="14">
        <v>2.0099999999999998</v>
      </c>
      <c r="J248" s="14">
        <v>3</v>
      </c>
      <c r="K248" s="14">
        <v>2</v>
      </c>
      <c r="L248" s="14">
        <v>5</v>
      </c>
      <c r="M248" s="14" t="str">
        <f>VLOOKUP(VALUE(E248),[1]cc12_tranline_4p_routeCSV!$A:$G,7,FALSE)</f>
        <v>F</v>
      </c>
      <c r="N248">
        <v>2.0099999999999998</v>
      </c>
      <c r="O248">
        <v>2.0099999999999998</v>
      </c>
      <c r="P248">
        <v>2.0099999999999998</v>
      </c>
      <c r="Q248">
        <v>2.0099999999999998</v>
      </c>
      <c r="R248">
        <v>2.0099999999999998</v>
      </c>
      <c r="S248" s="14"/>
    </row>
    <row r="249" spans="1:19" x14ac:dyDescent="0.25">
      <c r="A249" t="s">
        <v>1135</v>
      </c>
      <c r="B249" t="s">
        <v>10</v>
      </c>
      <c r="C249" t="s">
        <v>97</v>
      </c>
      <c r="D249" s="14" t="s">
        <v>846</v>
      </c>
      <c r="E249" s="8" t="s">
        <v>419</v>
      </c>
      <c r="F249" s="14" t="s">
        <v>577</v>
      </c>
      <c r="G249" s="14">
        <v>0</v>
      </c>
      <c r="H249" s="14" t="s">
        <v>618</v>
      </c>
      <c r="I249" s="14">
        <v>2.0099999999999998</v>
      </c>
      <c r="J249" s="14">
        <v>3</v>
      </c>
      <c r="K249" s="14">
        <v>2</v>
      </c>
      <c r="L249" s="14">
        <v>5</v>
      </c>
      <c r="M249" s="14" t="s">
        <v>845</v>
      </c>
      <c r="N249">
        <v>2.0099999999999998</v>
      </c>
      <c r="O249">
        <v>2.0099999999999998</v>
      </c>
      <c r="P249">
        <v>2.0099999999999998</v>
      </c>
      <c r="Q249">
        <v>2.0099999999999998</v>
      </c>
      <c r="R249">
        <v>2.0099999999999998</v>
      </c>
      <c r="S249" s="14"/>
    </row>
    <row r="250" spans="1:19" x14ac:dyDescent="0.25">
      <c r="A250" t="s">
        <v>1136</v>
      </c>
      <c r="B250" t="s">
        <v>10</v>
      </c>
      <c r="C250" t="s">
        <v>97</v>
      </c>
      <c r="D250" s="14" t="s">
        <v>846</v>
      </c>
      <c r="E250" s="8" t="s">
        <v>420</v>
      </c>
      <c r="F250" s="14" t="s">
        <v>577</v>
      </c>
      <c r="G250" s="14">
        <v>0</v>
      </c>
      <c r="H250" s="14" t="s">
        <v>618</v>
      </c>
      <c r="I250" s="14">
        <v>2.25</v>
      </c>
      <c r="J250" s="14">
        <v>3</v>
      </c>
      <c r="K250" s="14">
        <v>2</v>
      </c>
      <c r="L250" s="14">
        <v>5</v>
      </c>
      <c r="M250" s="14" t="s">
        <v>845</v>
      </c>
      <c r="N250">
        <v>2.0099999999999998</v>
      </c>
      <c r="O250">
        <v>2.0099999999999998</v>
      </c>
      <c r="P250">
        <v>2.0099999999999998</v>
      </c>
      <c r="Q250">
        <v>2.0099999999999998</v>
      </c>
      <c r="R250">
        <v>2.0099999999999998</v>
      </c>
      <c r="S250" s="14"/>
    </row>
    <row r="251" spans="1:19" x14ac:dyDescent="0.25">
      <c r="A251" t="s">
        <v>1137</v>
      </c>
      <c r="B251" t="s">
        <v>10</v>
      </c>
      <c r="C251" t="s">
        <v>125</v>
      </c>
      <c r="D251" s="14" t="s">
        <v>845</v>
      </c>
      <c r="E251" s="14" t="s">
        <v>309</v>
      </c>
      <c r="F251" s="14" t="s">
        <v>650</v>
      </c>
      <c r="G251" s="14">
        <v>1</v>
      </c>
      <c r="H251" s="14" t="s">
        <v>618</v>
      </c>
      <c r="I251" s="14">
        <v>2.0099999999999998</v>
      </c>
      <c r="J251" s="14">
        <v>3</v>
      </c>
      <c r="K251" s="14">
        <v>2</v>
      </c>
      <c r="L251" s="14">
        <v>5</v>
      </c>
      <c r="M251" s="14" t="str">
        <f>VLOOKUP(VALUE(E251),[1]cc12_tranline_4p_routeCSV!$A:$G,7,FALSE)</f>
        <v>F</v>
      </c>
      <c r="N251">
        <v>2.0099999999999998</v>
      </c>
      <c r="O251">
        <v>2.0099999999999998</v>
      </c>
      <c r="P251">
        <v>2.0099999999999998</v>
      </c>
      <c r="Q251">
        <v>2.0099999999999998</v>
      </c>
      <c r="R251">
        <v>2.0099999999999998</v>
      </c>
      <c r="S251" s="14"/>
    </row>
    <row r="252" spans="1:19" x14ac:dyDescent="0.25">
      <c r="A252" t="s">
        <v>1138</v>
      </c>
      <c r="B252" t="s">
        <v>10</v>
      </c>
      <c r="C252" t="s">
        <v>125</v>
      </c>
      <c r="D252" s="14" t="s">
        <v>845</v>
      </c>
      <c r="E252" s="14" t="s">
        <v>309</v>
      </c>
      <c r="F252" s="14" t="s">
        <v>650</v>
      </c>
      <c r="G252" s="14">
        <v>1</v>
      </c>
      <c r="H252" s="14" t="s">
        <v>618</v>
      </c>
      <c r="I252" s="14">
        <v>2.0099999999999998</v>
      </c>
      <c r="J252" s="14">
        <v>3</v>
      </c>
      <c r="K252" s="14">
        <v>2</v>
      </c>
      <c r="L252" s="14">
        <v>5</v>
      </c>
      <c r="M252" s="14" t="str">
        <f>VLOOKUP(VALUE(E252),[1]cc12_tranline_4p_routeCSV!$A:$G,7,FALSE)</f>
        <v>F</v>
      </c>
      <c r="N252">
        <v>2.0099999999999998</v>
      </c>
      <c r="O252">
        <v>2.0099999999999998</v>
      </c>
      <c r="P252">
        <v>2.0099999999999998</v>
      </c>
      <c r="Q252">
        <v>2.0099999999999998</v>
      </c>
      <c r="R252">
        <v>2.0099999999999998</v>
      </c>
      <c r="S252" s="14"/>
    </row>
    <row r="253" spans="1:19" x14ac:dyDescent="0.25">
      <c r="A253" t="s">
        <v>1139</v>
      </c>
      <c r="B253" t="s">
        <v>10</v>
      </c>
      <c r="C253" t="s">
        <v>126</v>
      </c>
      <c r="D253" s="14" t="s">
        <v>845</v>
      </c>
      <c r="E253" s="14" t="s">
        <v>310</v>
      </c>
      <c r="F253" s="14" t="s">
        <v>651</v>
      </c>
      <c r="G253" s="14">
        <v>1</v>
      </c>
      <c r="H253" s="14" t="s">
        <v>618</v>
      </c>
      <c r="I253" s="14">
        <v>2.0099999999999998</v>
      </c>
      <c r="J253" s="14">
        <v>3</v>
      </c>
      <c r="K253" s="14">
        <v>2</v>
      </c>
      <c r="L253" s="14">
        <v>5</v>
      </c>
      <c r="M253" s="14" t="str">
        <f>VLOOKUP(VALUE(E253),[1]cc12_tranline_4p_routeCSV!$A:$G,7,FALSE)</f>
        <v>F</v>
      </c>
      <c r="N253">
        <v>2.0099999999999998</v>
      </c>
      <c r="O253">
        <v>2.0099999999999998</v>
      </c>
      <c r="P253">
        <v>2.0099999999999998</v>
      </c>
      <c r="Q253">
        <v>2.0099999999999998</v>
      </c>
      <c r="R253">
        <v>2.0099999999999998</v>
      </c>
      <c r="S253" s="14"/>
    </row>
    <row r="254" spans="1:19" x14ac:dyDescent="0.25">
      <c r="A254" t="s">
        <v>1140</v>
      </c>
      <c r="B254" t="s">
        <v>10</v>
      </c>
      <c r="C254" t="s">
        <v>126</v>
      </c>
      <c r="D254" s="14" t="s">
        <v>845</v>
      </c>
      <c r="E254" s="14" t="s">
        <v>310</v>
      </c>
      <c r="F254" s="14" t="s">
        <v>651</v>
      </c>
      <c r="G254" s="14">
        <v>1</v>
      </c>
      <c r="H254" s="14" t="s">
        <v>618</v>
      </c>
      <c r="I254" s="14">
        <v>2.0099999999999998</v>
      </c>
      <c r="J254" s="14">
        <v>3</v>
      </c>
      <c r="K254" s="14">
        <v>2</v>
      </c>
      <c r="L254" s="14">
        <v>5</v>
      </c>
      <c r="M254" s="14" t="str">
        <f>VLOOKUP(VALUE(E254),[1]cc12_tranline_4p_routeCSV!$A:$G,7,FALSE)</f>
        <v>F</v>
      </c>
      <c r="N254">
        <v>2.0099999999999998</v>
      </c>
      <c r="O254">
        <v>2.0099999999999998</v>
      </c>
      <c r="P254">
        <v>2.0099999999999998</v>
      </c>
      <c r="Q254">
        <v>2.0099999999999998</v>
      </c>
      <c r="R254">
        <v>2.0099999999999998</v>
      </c>
      <c r="S254" s="14"/>
    </row>
    <row r="255" spans="1:19" x14ac:dyDescent="0.25">
      <c r="A255" t="s">
        <v>1141</v>
      </c>
      <c r="B255" t="s">
        <v>10</v>
      </c>
      <c r="C255" t="s">
        <v>127</v>
      </c>
      <c r="D255" s="14" t="s">
        <v>845</v>
      </c>
      <c r="E255" s="14" t="s">
        <v>311</v>
      </c>
      <c r="F255" s="14" t="s">
        <v>652</v>
      </c>
      <c r="G255" s="14">
        <v>1</v>
      </c>
      <c r="H255" s="14" t="s">
        <v>618</v>
      </c>
      <c r="I255" s="14">
        <v>2.0099999999999998</v>
      </c>
      <c r="J255" s="14">
        <v>3</v>
      </c>
      <c r="K255" s="14">
        <v>2</v>
      </c>
      <c r="L255" s="14">
        <v>5</v>
      </c>
      <c r="M255" s="14" t="str">
        <f>VLOOKUP(VALUE(E255),[1]cc12_tranline_4p_routeCSV!$A:$G,7,FALSE)</f>
        <v>F</v>
      </c>
      <c r="N255">
        <v>2.0099999999999998</v>
      </c>
      <c r="O255">
        <v>2.0099999999999998</v>
      </c>
      <c r="P255">
        <v>2.0099999999999998</v>
      </c>
      <c r="Q255">
        <v>2.0099999999999998</v>
      </c>
      <c r="R255">
        <v>2.0099999999999998</v>
      </c>
      <c r="S255" s="14"/>
    </row>
    <row r="256" spans="1:19" x14ac:dyDescent="0.25">
      <c r="A256" t="s">
        <v>1142</v>
      </c>
      <c r="B256" t="s">
        <v>10</v>
      </c>
      <c r="C256" t="s">
        <v>98</v>
      </c>
      <c r="D256" s="14" t="s">
        <v>846</v>
      </c>
      <c r="E256" s="8" t="s">
        <v>421</v>
      </c>
      <c r="F256" s="14" t="s">
        <v>578</v>
      </c>
      <c r="G256" s="14">
        <v>0</v>
      </c>
      <c r="H256" s="14" t="s">
        <v>618</v>
      </c>
      <c r="I256" s="14">
        <v>2.0099999999999998</v>
      </c>
      <c r="J256" s="14">
        <v>2</v>
      </c>
      <c r="K256" s="14">
        <v>2</v>
      </c>
      <c r="L256" s="14">
        <v>3</v>
      </c>
      <c r="M256" s="14" t="s">
        <v>845</v>
      </c>
      <c r="N256">
        <v>2.0099999999999998</v>
      </c>
      <c r="O256">
        <v>2.0099999999999998</v>
      </c>
      <c r="P256">
        <v>2.0099999999999998</v>
      </c>
      <c r="Q256">
        <v>2.0099999999999998</v>
      </c>
      <c r="R256">
        <v>2.0099999999999998</v>
      </c>
      <c r="S256" s="14"/>
    </row>
    <row r="257" spans="1:19" x14ac:dyDescent="0.25">
      <c r="A257" t="s">
        <v>1143</v>
      </c>
      <c r="B257" t="s">
        <v>10</v>
      </c>
      <c r="C257" t="s">
        <v>98</v>
      </c>
      <c r="D257" s="14" t="s">
        <v>846</v>
      </c>
      <c r="E257" s="8" t="s">
        <v>422</v>
      </c>
      <c r="F257" s="14" t="s">
        <v>578</v>
      </c>
      <c r="G257" s="14">
        <v>0</v>
      </c>
      <c r="H257" s="14" t="s">
        <v>618</v>
      </c>
      <c r="I257" s="14">
        <v>2.0099999999999998</v>
      </c>
      <c r="J257" s="14">
        <v>2</v>
      </c>
      <c r="K257" s="14">
        <v>2</v>
      </c>
      <c r="L257" s="14">
        <v>3</v>
      </c>
      <c r="M257" s="14" t="s">
        <v>845</v>
      </c>
      <c r="N257">
        <v>2.0099999999999998</v>
      </c>
      <c r="O257">
        <v>2.0099999999999998</v>
      </c>
      <c r="P257">
        <v>2.0099999999999998</v>
      </c>
      <c r="Q257">
        <v>2.0099999999999998</v>
      </c>
      <c r="R257">
        <v>2.0099999999999998</v>
      </c>
      <c r="S257" s="14"/>
    </row>
    <row r="258" spans="1:19" x14ac:dyDescent="0.25">
      <c r="A258" t="s">
        <v>1144</v>
      </c>
      <c r="B258" t="s">
        <v>10</v>
      </c>
      <c r="C258" t="s">
        <v>128</v>
      </c>
      <c r="D258" s="14" t="s">
        <v>846</v>
      </c>
      <c r="E258" s="8" t="s">
        <v>445</v>
      </c>
      <c r="F258" s="14" t="s">
        <v>588</v>
      </c>
      <c r="G258" s="14">
        <v>0</v>
      </c>
      <c r="H258" s="14" t="s">
        <v>618</v>
      </c>
      <c r="I258" s="14">
        <v>2.0099999999999998</v>
      </c>
      <c r="J258" s="14">
        <v>3</v>
      </c>
      <c r="K258" s="14">
        <v>2</v>
      </c>
      <c r="L258" s="14">
        <v>5</v>
      </c>
      <c r="M258" s="14" t="s">
        <v>845</v>
      </c>
      <c r="N258">
        <v>2.0099999999999998</v>
      </c>
      <c r="O258">
        <v>2.0099999999999998</v>
      </c>
      <c r="P258">
        <v>2.0099999999999998</v>
      </c>
      <c r="Q258">
        <v>2.0099999999999998</v>
      </c>
      <c r="R258">
        <v>2.0099999999999998</v>
      </c>
      <c r="S258" s="14"/>
    </row>
    <row r="259" spans="1:19" x14ac:dyDescent="0.25">
      <c r="A259" t="s">
        <v>1145</v>
      </c>
      <c r="B259" t="s">
        <v>10</v>
      </c>
      <c r="C259" t="s">
        <v>128</v>
      </c>
      <c r="D259" s="14" t="s">
        <v>846</v>
      </c>
      <c r="E259" s="8" t="s">
        <v>446</v>
      </c>
      <c r="F259" s="14" t="s">
        <v>588</v>
      </c>
      <c r="G259" s="14">
        <v>0</v>
      </c>
      <c r="H259" s="14" t="s">
        <v>618</v>
      </c>
      <c r="I259" s="14">
        <v>2.0099999999999998</v>
      </c>
      <c r="J259" s="14">
        <v>3</v>
      </c>
      <c r="K259" s="14">
        <v>2</v>
      </c>
      <c r="L259" s="14">
        <v>5</v>
      </c>
      <c r="M259" s="14" t="s">
        <v>845</v>
      </c>
      <c r="N259">
        <v>2.0099999999999998</v>
      </c>
      <c r="O259">
        <v>2.0099999999999998</v>
      </c>
      <c r="P259">
        <v>2.0099999999999998</v>
      </c>
      <c r="Q259">
        <v>2.0099999999999998</v>
      </c>
      <c r="R259">
        <v>2.0099999999999998</v>
      </c>
      <c r="S259" s="14"/>
    </row>
    <row r="260" spans="1:19" x14ac:dyDescent="0.25">
      <c r="A260" t="s">
        <v>1146</v>
      </c>
      <c r="B260" t="s">
        <v>10</v>
      </c>
      <c r="C260" t="s">
        <v>129</v>
      </c>
      <c r="D260" s="14" t="s">
        <v>845</v>
      </c>
      <c r="E260" s="14" t="s">
        <v>312</v>
      </c>
      <c r="F260" s="14" t="s">
        <v>653</v>
      </c>
      <c r="G260" s="14">
        <v>1</v>
      </c>
      <c r="H260" s="14" t="s">
        <v>618</v>
      </c>
      <c r="I260" s="14">
        <v>2.0099999999999998</v>
      </c>
      <c r="J260" s="14">
        <v>3</v>
      </c>
      <c r="K260" s="14">
        <v>2</v>
      </c>
      <c r="L260" s="14">
        <v>5</v>
      </c>
      <c r="M260" s="14" t="str">
        <f>VLOOKUP(VALUE(E260),[1]cc12_tranline_4p_routeCSV!$A:$G,7,FALSE)</f>
        <v>F</v>
      </c>
      <c r="N260">
        <v>2.0099999999999998</v>
      </c>
      <c r="O260">
        <v>2.0099999999999998</v>
      </c>
      <c r="P260">
        <v>2.0099999999999998</v>
      </c>
      <c r="Q260">
        <v>2.0099999999999998</v>
      </c>
      <c r="R260">
        <v>2.0099999999999998</v>
      </c>
      <c r="S260" s="14"/>
    </row>
    <row r="261" spans="1:19" x14ac:dyDescent="0.25">
      <c r="A261" t="s">
        <v>1147</v>
      </c>
      <c r="B261" t="s">
        <v>10</v>
      </c>
      <c r="C261" t="s">
        <v>129</v>
      </c>
      <c r="D261" s="14" t="s">
        <v>845</v>
      </c>
      <c r="E261" s="14" t="s">
        <v>312</v>
      </c>
      <c r="F261" s="14" t="s">
        <v>653</v>
      </c>
      <c r="G261" s="14">
        <v>1</v>
      </c>
      <c r="H261" s="14" t="s">
        <v>618</v>
      </c>
      <c r="I261" s="14">
        <v>2.0099999999999998</v>
      </c>
      <c r="J261" s="14">
        <v>3</v>
      </c>
      <c r="K261" s="14">
        <v>2</v>
      </c>
      <c r="L261" s="14">
        <v>5</v>
      </c>
      <c r="M261" s="14" t="str">
        <f>VLOOKUP(VALUE(E261),[1]cc12_tranline_4p_routeCSV!$A:$G,7,FALSE)</f>
        <v>F</v>
      </c>
      <c r="N261">
        <v>2.0099999999999998</v>
      </c>
      <c r="O261">
        <v>2.0099999999999998</v>
      </c>
      <c r="P261">
        <v>2.0099999999999998</v>
      </c>
      <c r="Q261">
        <v>2.0099999999999998</v>
      </c>
      <c r="R261">
        <v>2.0099999999999998</v>
      </c>
      <c r="S261" s="14"/>
    </row>
    <row r="262" spans="1:19" x14ac:dyDescent="0.25">
      <c r="A262" t="s">
        <v>1148</v>
      </c>
      <c r="B262" t="s">
        <v>10</v>
      </c>
      <c r="C262" t="s">
        <v>130</v>
      </c>
      <c r="D262" s="14" t="s">
        <v>845</v>
      </c>
      <c r="E262" s="14" t="s">
        <v>313</v>
      </c>
      <c r="F262" s="14" t="s">
        <v>654</v>
      </c>
      <c r="G262" s="14">
        <v>1</v>
      </c>
      <c r="H262" s="14" t="s">
        <v>618</v>
      </c>
      <c r="I262" s="14">
        <v>2.0099999999999998</v>
      </c>
      <c r="J262" s="14">
        <v>3</v>
      </c>
      <c r="K262" s="14">
        <v>2</v>
      </c>
      <c r="L262" s="14">
        <v>5</v>
      </c>
      <c r="M262" s="14" t="str">
        <f>VLOOKUP(VALUE(E262),[1]cc12_tranline_4p_routeCSV!$A:$G,7,FALSE)</f>
        <v>F</v>
      </c>
      <c r="N262">
        <v>2.0099999999999998</v>
      </c>
      <c r="O262">
        <v>2.0099999999999998</v>
      </c>
      <c r="P262">
        <v>2.0099999999999998</v>
      </c>
      <c r="Q262">
        <v>2.0099999999999998</v>
      </c>
      <c r="R262">
        <v>2.0099999999999998</v>
      </c>
      <c r="S262" s="14"/>
    </row>
    <row r="263" spans="1:19" x14ac:dyDescent="0.25">
      <c r="A263" t="s">
        <v>1149</v>
      </c>
      <c r="B263" t="s">
        <v>10</v>
      </c>
      <c r="C263" t="s">
        <v>130</v>
      </c>
      <c r="D263" s="14" t="s">
        <v>845</v>
      </c>
      <c r="E263" s="14" t="s">
        <v>313</v>
      </c>
      <c r="F263" s="14" t="s">
        <v>654</v>
      </c>
      <c r="G263" s="14">
        <v>1</v>
      </c>
      <c r="H263" s="14" t="s">
        <v>618</v>
      </c>
      <c r="I263" s="14">
        <v>2.0099999999999998</v>
      </c>
      <c r="J263" s="14">
        <v>3</v>
      </c>
      <c r="K263" s="14">
        <v>2</v>
      </c>
      <c r="L263" s="14">
        <v>5</v>
      </c>
      <c r="M263" s="14" t="str">
        <f>VLOOKUP(VALUE(E263),[1]cc12_tranline_4p_routeCSV!$A:$G,7,FALSE)</f>
        <v>F</v>
      </c>
      <c r="N263">
        <v>2.0099999999999998</v>
      </c>
      <c r="O263">
        <v>2.0099999999999998</v>
      </c>
      <c r="P263">
        <v>2.0099999999999998</v>
      </c>
      <c r="Q263">
        <v>2.0099999999999998</v>
      </c>
      <c r="R263">
        <v>2.0099999999999998</v>
      </c>
      <c r="S263" s="14"/>
    </row>
    <row r="264" spans="1:19" x14ac:dyDescent="0.25">
      <c r="A264" t="s">
        <v>1150</v>
      </c>
      <c r="B264" t="s">
        <v>10</v>
      </c>
      <c r="C264" t="s">
        <v>131</v>
      </c>
      <c r="D264" s="14" t="s">
        <v>846</v>
      </c>
      <c r="E264" s="8" t="s">
        <v>447</v>
      </c>
      <c r="F264" s="14" t="s">
        <v>589</v>
      </c>
      <c r="G264" s="14">
        <v>0</v>
      </c>
      <c r="H264" s="14" t="s">
        <v>618</v>
      </c>
      <c r="I264" s="14">
        <v>2.0099999999999998</v>
      </c>
      <c r="J264" s="14">
        <v>3</v>
      </c>
      <c r="K264" s="14">
        <v>2</v>
      </c>
      <c r="L264" s="14">
        <v>5</v>
      </c>
      <c r="M264" s="14" t="s">
        <v>845</v>
      </c>
      <c r="N264">
        <v>2.0099999999999998</v>
      </c>
      <c r="O264">
        <v>2.0099999999999998</v>
      </c>
      <c r="P264">
        <v>2.0099999999999998</v>
      </c>
      <c r="Q264">
        <v>2.0099999999999998</v>
      </c>
      <c r="R264">
        <v>2.0099999999999998</v>
      </c>
      <c r="S264" s="14"/>
    </row>
    <row r="265" spans="1:19" x14ac:dyDescent="0.25">
      <c r="A265" t="s">
        <v>1151</v>
      </c>
      <c r="B265" t="s">
        <v>10</v>
      </c>
      <c r="C265" t="s">
        <v>131</v>
      </c>
      <c r="D265" s="14" t="s">
        <v>846</v>
      </c>
      <c r="E265" s="8" t="s">
        <v>448</v>
      </c>
      <c r="F265" s="14" t="s">
        <v>589</v>
      </c>
      <c r="G265" s="14">
        <v>0</v>
      </c>
      <c r="H265" s="14" t="s">
        <v>618</v>
      </c>
      <c r="I265" s="14">
        <v>2.0099999999999998</v>
      </c>
      <c r="J265" s="14">
        <v>3</v>
      </c>
      <c r="K265" s="14">
        <v>2</v>
      </c>
      <c r="L265" s="14">
        <v>5</v>
      </c>
      <c r="M265" s="14" t="s">
        <v>845</v>
      </c>
      <c r="N265">
        <v>2.0099999999999998</v>
      </c>
      <c r="O265">
        <v>2.0099999999999998</v>
      </c>
      <c r="P265">
        <v>2.0099999999999998</v>
      </c>
      <c r="Q265">
        <v>2.0099999999999998</v>
      </c>
      <c r="R265">
        <v>2.0099999999999998</v>
      </c>
      <c r="S265" s="14"/>
    </row>
    <row r="266" spans="1:19" x14ac:dyDescent="0.25">
      <c r="A266" t="s">
        <v>1152</v>
      </c>
      <c r="B266" t="s">
        <v>10</v>
      </c>
      <c r="C266" t="s">
        <v>132</v>
      </c>
      <c r="D266" s="14" t="s">
        <v>13</v>
      </c>
      <c r="E266" s="14" t="s">
        <v>13</v>
      </c>
      <c r="F266" s="14" t="s">
        <v>13</v>
      </c>
      <c r="G266" s="14" t="s">
        <v>13</v>
      </c>
      <c r="H266" s="14" t="s">
        <v>618</v>
      </c>
      <c r="I266" s="14">
        <v>2.0099999999999998</v>
      </c>
      <c r="J266" s="14">
        <v>3</v>
      </c>
      <c r="K266" s="14">
        <v>2</v>
      </c>
      <c r="L266" s="14">
        <v>5</v>
      </c>
      <c r="M266" s="14" t="s">
        <v>845</v>
      </c>
      <c r="N266">
        <v>2.0099999999999998</v>
      </c>
      <c r="O266">
        <v>2.0099999999999998</v>
      </c>
      <c r="P266">
        <v>2.0099999999999998</v>
      </c>
      <c r="Q266">
        <v>2.0099999999999998</v>
      </c>
      <c r="R266">
        <v>2.0099999999999998</v>
      </c>
      <c r="S266" s="14"/>
    </row>
    <row r="267" spans="1:19" x14ac:dyDescent="0.25">
      <c r="A267" t="s">
        <v>1153</v>
      </c>
      <c r="B267" t="s">
        <v>10</v>
      </c>
      <c r="C267" t="s">
        <v>133</v>
      </c>
      <c r="D267" s="14" t="s">
        <v>846</v>
      </c>
      <c r="E267" s="8" t="s">
        <v>449</v>
      </c>
      <c r="F267" s="14" t="s">
        <v>590</v>
      </c>
      <c r="G267" s="14">
        <v>0</v>
      </c>
      <c r="H267" s="14" t="s">
        <v>618</v>
      </c>
      <c r="I267" s="14">
        <v>2.0099999999999998</v>
      </c>
      <c r="J267" s="14">
        <v>3</v>
      </c>
      <c r="K267" s="14">
        <v>2</v>
      </c>
      <c r="L267" s="14">
        <v>5</v>
      </c>
      <c r="M267" s="14" t="s">
        <v>845</v>
      </c>
      <c r="N267">
        <v>2.0099999999999998</v>
      </c>
      <c r="O267">
        <v>2.0099999999999998</v>
      </c>
      <c r="P267">
        <v>2.0099999999999998</v>
      </c>
      <c r="Q267">
        <v>2.0099999999999998</v>
      </c>
      <c r="R267">
        <v>2.0099999999999998</v>
      </c>
      <c r="S267" s="14"/>
    </row>
    <row r="268" spans="1:19" x14ac:dyDescent="0.25">
      <c r="A268" t="s">
        <v>1154</v>
      </c>
      <c r="B268" t="s">
        <v>10</v>
      </c>
      <c r="C268" t="s">
        <v>133</v>
      </c>
      <c r="D268" s="14" t="s">
        <v>846</v>
      </c>
      <c r="E268" s="8" t="s">
        <v>450</v>
      </c>
      <c r="F268" s="14" t="s">
        <v>590</v>
      </c>
      <c r="G268" s="14">
        <v>0</v>
      </c>
      <c r="H268" s="14" t="s">
        <v>618</v>
      </c>
      <c r="I268" s="14">
        <v>2.0099999999999998</v>
      </c>
      <c r="J268" s="14">
        <v>3</v>
      </c>
      <c r="K268" s="14">
        <v>2</v>
      </c>
      <c r="L268" s="14">
        <v>5</v>
      </c>
      <c r="M268" s="14" t="s">
        <v>845</v>
      </c>
      <c r="N268">
        <v>2.0099999999999998</v>
      </c>
      <c r="O268">
        <v>2.0099999999999998</v>
      </c>
      <c r="P268">
        <v>2.0099999999999998</v>
      </c>
      <c r="Q268">
        <v>2.0099999999999998</v>
      </c>
      <c r="R268">
        <v>2.0099999999999998</v>
      </c>
      <c r="S268" s="14"/>
    </row>
    <row r="269" spans="1:19" x14ac:dyDescent="0.25">
      <c r="A269" t="s">
        <v>1155</v>
      </c>
      <c r="B269" t="s">
        <v>10</v>
      </c>
      <c r="C269" t="s">
        <v>134</v>
      </c>
      <c r="D269" s="14" t="s">
        <v>845</v>
      </c>
      <c r="E269" s="8" t="s">
        <v>314</v>
      </c>
      <c r="F269" s="14" t="s">
        <v>655</v>
      </c>
      <c r="G269" s="14">
        <v>1</v>
      </c>
      <c r="H269" s="14" t="s">
        <v>618</v>
      </c>
      <c r="I269" s="14">
        <v>2.0099999999999998</v>
      </c>
      <c r="J269" s="14">
        <v>3</v>
      </c>
      <c r="K269" s="14">
        <v>2</v>
      </c>
      <c r="L269" s="14">
        <v>5</v>
      </c>
      <c r="M269" s="14" t="str">
        <f>VLOOKUP(VALUE(E269),[1]cc12_tranline_4p_routeCSV!$A:$G,7,FALSE)</f>
        <v>F</v>
      </c>
      <c r="N269">
        <v>2.0099999999999998</v>
      </c>
      <c r="O269">
        <v>2.0099999999999998</v>
      </c>
      <c r="P269">
        <v>2.0099999999999998</v>
      </c>
      <c r="Q269">
        <v>2.0099999999999998</v>
      </c>
      <c r="R269">
        <v>2.0099999999999998</v>
      </c>
      <c r="S269" s="14"/>
    </row>
    <row r="270" spans="1:19" x14ac:dyDescent="0.25">
      <c r="A270" t="s">
        <v>1156</v>
      </c>
      <c r="B270" t="s">
        <v>10</v>
      </c>
      <c r="C270" t="s">
        <v>134</v>
      </c>
      <c r="D270" s="14" t="s">
        <v>845</v>
      </c>
      <c r="E270" s="8" t="s">
        <v>314</v>
      </c>
      <c r="F270" s="14" t="s">
        <v>655</v>
      </c>
      <c r="G270" s="14">
        <v>1</v>
      </c>
      <c r="H270" s="14" t="s">
        <v>618</v>
      </c>
      <c r="I270" s="14">
        <v>2.0099999999999998</v>
      </c>
      <c r="J270" s="14">
        <v>3</v>
      </c>
      <c r="K270" s="14">
        <v>2</v>
      </c>
      <c r="L270" s="14">
        <v>5</v>
      </c>
      <c r="M270" s="14" t="str">
        <f>VLOOKUP(VALUE(E270),[1]cc12_tranline_4p_routeCSV!$A:$G,7,FALSE)</f>
        <v>F</v>
      </c>
      <c r="N270">
        <v>2.0099999999999998</v>
      </c>
      <c r="O270">
        <v>2.0099999999999998</v>
      </c>
      <c r="P270">
        <v>2.0099999999999998</v>
      </c>
      <c r="Q270">
        <v>2.0099999999999998</v>
      </c>
      <c r="R270">
        <v>2.0099999999999998</v>
      </c>
      <c r="S270" s="14"/>
    </row>
    <row r="271" spans="1:19" x14ac:dyDescent="0.25">
      <c r="A271" t="s">
        <v>1157</v>
      </c>
      <c r="B271" t="s">
        <v>10</v>
      </c>
      <c r="C271" t="s">
        <v>135</v>
      </c>
      <c r="D271" s="14" t="s">
        <v>846</v>
      </c>
      <c r="E271" s="8" t="s">
        <v>451</v>
      </c>
      <c r="F271" s="14" t="s">
        <v>591</v>
      </c>
      <c r="G271" s="14">
        <v>0</v>
      </c>
      <c r="H271" s="14" t="s">
        <v>618</v>
      </c>
      <c r="I271" s="14">
        <v>2.0099999999999998</v>
      </c>
      <c r="J271" s="14">
        <v>3</v>
      </c>
      <c r="K271" s="14">
        <v>2</v>
      </c>
      <c r="L271" s="14">
        <v>5</v>
      </c>
      <c r="M271" s="14" t="s">
        <v>845</v>
      </c>
      <c r="N271">
        <v>2.0099999999999998</v>
      </c>
      <c r="O271">
        <v>2.0099999999999998</v>
      </c>
      <c r="P271">
        <v>2.0099999999999998</v>
      </c>
      <c r="Q271">
        <v>2.0099999999999998</v>
      </c>
      <c r="R271">
        <v>2.0099999999999998</v>
      </c>
      <c r="S271" s="14"/>
    </row>
    <row r="272" spans="1:19" x14ac:dyDescent="0.25">
      <c r="A272" t="s">
        <v>1158</v>
      </c>
      <c r="B272" t="s">
        <v>10</v>
      </c>
      <c r="C272" t="s">
        <v>135</v>
      </c>
      <c r="D272" s="14" t="s">
        <v>846</v>
      </c>
      <c r="E272" s="8" t="s">
        <v>452</v>
      </c>
      <c r="F272" s="14" t="s">
        <v>591</v>
      </c>
      <c r="G272" s="14">
        <v>0</v>
      </c>
      <c r="H272" s="14" t="s">
        <v>618</v>
      </c>
      <c r="I272" s="14">
        <v>2.0099999999999998</v>
      </c>
      <c r="J272" s="14">
        <v>3</v>
      </c>
      <c r="K272" s="14">
        <v>2</v>
      </c>
      <c r="L272" s="14">
        <v>5</v>
      </c>
      <c r="M272" s="14" t="s">
        <v>845</v>
      </c>
      <c r="N272">
        <v>2.0099999999999998</v>
      </c>
      <c r="O272">
        <v>2.0099999999999998</v>
      </c>
      <c r="P272">
        <v>2.0099999999999998</v>
      </c>
      <c r="Q272">
        <v>2.0099999999999998</v>
      </c>
      <c r="R272">
        <v>2.0099999999999998</v>
      </c>
      <c r="S272" s="14"/>
    </row>
    <row r="273" spans="1:19" x14ac:dyDescent="0.25">
      <c r="A273" t="s">
        <v>1159</v>
      </c>
      <c r="B273" t="s">
        <v>10</v>
      </c>
      <c r="C273" t="s">
        <v>136</v>
      </c>
      <c r="D273" s="14" t="s">
        <v>845</v>
      </c>
      <c r="E273" s="8" t="s">
        <v>315</v>
      </c>
      <c r="F273" s="14" t="s">
        <v>656</v>
      </c>
      <c r="G273" s="14">
        <v>1</v>
      </c>
      <c r="H273" s="14" t="s">
        <v>618</v>
      </c>
      <c r="I273" s="14">
        <v>2.0099999999999998</v>
      </c>
      <c r="J273" s="14">
        <v>3</v>
      </c>
      <c r="K273" s="14">
        <v>2</v>
      </c>
      <c r="L273" s="14">
        <v>5</v>
      </c>
      <c r="M273" s="14" t="str">
        <f>VLOOKUP(VALUE(E273),[1]cc12_tranline_4p_routeCSV!$A:$G,7,FALSE)</f>
        <v>F</v>
      </c>
      <c r="N273">
        <v>2.0099999999999998</v>
      </c>
      <c r="O273">
        <v>2.0099999999999998</v>
      </c>
      <c r="P273">
        <v>2.0099999999999998</v>
      </c>
      <c r="Q273">
        <v>2.0099999999999998</v>
      </c>
      <c r="R273">
        <v>2.0099999999999998</v>
      </c>
      <c r="S273" s="14"/>
    </row>
    <row r="274" spans="1:19" x14ac:dyDescent="0.25">
      <c r="A274" t="s">
        <v>1160</v>
      </c>
      <c r="B274" t="s">
        <v>10</v>
      </c>
      <c r="C274" t="s">
        <v>136</v>
      </c>
      <c r="D274" s="14" t="s">
        <v>845</v>
      </c>
      <c r="E274" s="8" t="s">
        <v>315</v>
      </c>
      <c r="F274" s="14" t="s">
        <v>656</v>
      </c>
      <c r="G274" s="14">
        <v>1</v>
      </c>
      <c r="H274" s="14" t="s">
        <v>618</v>
      </c>
      <c r="I274" s="14">
        <v>2.0099999999999998</v>
      </c>
      <c r="J274" s="14">
        <v>3</v>
      </c>
      <c r="K274" s="14">
        <v>2</v>
      </c>
      <c r="L274" s="14">
        <v>5</v>
      </c>
      <c r="M274" s="14" t="str">
        <f>VLOOKUP(VALUE(E274),[1]cc12_tranline_4p_routeCSV!$A:$G,7,FALSE)</f>
        <v>F</v>
      </c>
      <c r="N274">
        <v>2.0099999999999998</v>
      </c>
      <c r="O274">
        <v>2.0099999999999998</v>
      </c>
      <c r="P274">
        <v>2.0099999999999998</v>
      </c>
      <c r="Q274">
        <v>2.0099999999999998</v>
      </c>
      <c r="R274">
        <v>2.0099999999999998</v>
      </c>
      <c r="S274" s="14"/>
    </row>
    <row r="275" spans="1:19" x14ac:dyDescent="0.25">
      <c r="A275" t="s">
        <v>1161</v>
      </c>
      <c r="B275" t="s">
        <v>10</v>
      </c>
      <c r="C275" t="s">
        <v>137</v>
      </c>
      <c r="D275" s="14" t="s">
        <v>845</v>
      </c>
      <c r="E275" s="14" t="s">
        <v>316</v>
      </c>
      <c r="F275" s="14" t="s">
        <v>657</v>
      </c>
      <c r="G275" s="14">
        <v>1</v>
      </c>
      <c r="H275" s="14" t="s">
        <v>618</v>
      </c>
      <c r="I275" s="14">
        <v>2.0099999999999998</v>
      </c>
      <c r="J275" s="14">
        <v>3</v>
      </c>
      <c r="K275" s="14">
        <v>2</v>
      </c>
      <c r="L275" s="14">
        <v>5</v>
      </c>
      <c r="M275" s="14" t="str">
        <f>VLOOKUP(VALUE(E275),[1]cc12_tranline_4p_routeCSV!$A:$G,7,FALSE)</f>
        <v>F</v>
      </c>
      <c r="N275">
        <v>2.0099999999999998</v>
      </c>
      <c r="O275">
        <v>2.0099999999999998</v>
      </c>
      <c r="P275">
        <v>2.0099999999999998</v>
      </c>
      <c r="Q275">
        <v>2.0099999999999998</v>
      </c>
      <c r="R275">
        <v>2.0099999999999998</v>
      </c>
      <c r="S275" s="14"/>
    </row>
    <row r="276" spans="1:19" x14ac:dyDescent="0.25">
      <c r="A276" t="s">
        <v>1162</v>
      </c>
      <c r="B276" t="s">
        <v>10</v>
      </c>
      <c r="C276" t="s">
        <v>137</v>
      </c>
      <c r="D276" s="14" t="s">
        <v>845</v>
      </c>
      <c r="E276" s="14" t="s">
        <v>316</v>
      </c>
      <c r="F276" s="14" t="s">
        <v>657</v>
      </c>
      <c r="G276" s="14">
        <v>1</v>
      </c>
      <c r="H276" s="14" t="s">
        <v>618</v>
      </c>
      <c r="I276" s="14">
        <v>2.0099999999999998</v>
      </c>
      <c r="J276" s="14">
        <v>3</v>
      </c>
      <c r="K276" s="14">
        <v>2</v>
      </c>
      <c r="L276" s="14">
        <v>5</v>
      </c>
      <c r="M276" s="14" t="str">
        <f>VLOOKUP(VALUE(E276),[1]cc12_tranline_4p_routeCSV!$A:$G,7,FALSE)</f>
        <v>F</v>
      </c>
      <c r="N276">
        <v>2.0099999999999998</v>
      </c>
      <c r="O276">
        <v>2.0099999999999998</v>
      </c>
      <c r="P276">
        <v>2.0099999999999998</v>
      </c>
      <c r="Q276">
        <v>2.0099999999999998</v>
      </c>
      <c r="R276">
        <v>2.0099999999999998</v>
      </c>
      <c r="S276" s="14"/>
    </row>
    <row r="277" spans="1:19" x14ac:dyDescent="0.25">
      <c r="A277" t="s">
        <v>1163</v>
      </c>
      <c r="B277" t="s">
        <v>184</v>
      </c>
      <c r="C277" t="s">
        <v>185</v>
      </c>
      <c r="D277" s="14" t="s">
        <v>845</v>
      </c>
      <c r="E277" t="s">
        <v>320</v>
      </c>
      <c r="F277" s="14" t="s">
        <v>685</v>
      </c>
      <c r="G277" s="14">
        <v>1</v>
      </c>
      <c r="H277" s="14" t="s">
        <v>618</v>
      </c>
      <c r="I277" s="14">
        <v>2.0099999999999998</v>
      </c>
      <c r="J277" s="14">
        <v>3</v>
      </c>
      <c r="K277" s="14">
        <v>13</v>
      </c>
      <c r="L277" s="14">
        <v>7</v>
      </c>
      <c r="M277" s="14" t="s">
        <v>845</v>
      </c>
      <c r="N277">
        <v>2.0099999999999998</v>
      </c>
      <c r="O277">
        <v>2.0099999999999998</v>
      </c>
      <c r="P277">
        <v>2.0099999999999998</v>
      </c>
      <c r="Q277">
        <v>2.0099999999999998</v>
      </c>
      <c r="R277">
        <v>2.0099999999999998</v>
      </c>
      <c r="S277" s="14"/>
    </row>
    <row r="278" spans="1:19" x14ac:dyDescent="0.25">
      <c r="A278" t="s">
        <v>1164</v>
      </c>
      <c r="B278" t="s">
        <v>184</v>
      </c>
      <c r="C278" t="s">
        <v>185</v>
      </c>
      <c r="D278" s="14" t="s">
        <v>845</v>
      </c>
      <c r="E278" t="s">
        <v>320</v>
      </c>
      <c r="F278" s="14" t="s">
        <v>685</v>
      </c>
      <c r="G278" s="14">
        <v>1</v>
      </c>
      <c r="H278" s="14" t="s">
        <v>618</v>
      </c>
      <c r="I278" s="14">
        <v>2.0099999999999998</v>
      </c>
      <c r="J278" s="14">
        <v>3</v>
      </c>
      <c r="K278" s="14">
        <v>13</v>
      </c>
      <c r="L278" s="14">
        <v>7</v>
      </c>
      <c r="M278" s="14" t="s">
        <v>845</v>
      </c>
      <c r="N278">
        <v>2.0099999999999998</v>
      </c>
      <c r="O278">
        <v>2.0099999999999998</v>
      </c>
      <c r="P278">
        <v>2.0099999999999998</v>
      </c>
      <c r="Q278">
        <v>2.0099999999999998</v>
      </c>
      <c r="R278">
        <v>2.0099999999999998</v>
      </c>
      <c r="S278" s="14"/>
    </row>
    <row r="279" spans="1:19" x14ac:dyDescent="0.25">
      <c r="A279" t="s">
        <v>1165</v>
      </c>
      <c r="B279" t="s">
        <v>184</v>
      </c>
      <c r="C279" t="s">
        <v>187</v>
      </c>
      <c r="D279" s="14" t="s">
        <v>845</v>
      </c>
      <c r="E279" t="s">
        <v>321</v>
      </c>
      <c r="F279" s="14" t="s">
        <v>686</v>
      </c>
      <c r="G279" s="14">
        <v>0</v>
      </c>
      <c r="H279" s="14" t="s">
        <v>618</v>
      </c>
      <c r="I279" s="14">
        <v>2.0099999999999998</v>
      </c>
      <c r="J279" s="14">
        <v>3</v>
      </c>
      <c r="K279" s="14">
        <v>13</v>
      </c>
      <c r="L279" s="14">
        <v>7</v>
      </c>
      <c r="M279" s="14" t="s">
        <v>845</v>
      </c>
      <c r="N279">
        <v>2.0099999999999998</v>
      </c>
      <c r="O279">
        <v>2.0099999999999998</v>
      </c>
      <c r="P279">
        <v>2.0099999999999998</v>
      </c>
      <c r="Q279">
        <v>2.0099999999999998</v>
      </c>
      <c r="R279">
        <v>2.0099999999999998</v>
      </c>
      <c r="S279" s="14" t="s">
        <v>851</v>
      </c>
    </row>
    <row r="280" spans="1:19" x14ac:dyDescent="0.25">
      <c r="A280" t="s">
        <v>1166</v>
      </c>
      <c r="B280" t="s">
        <v>184</v>
      </c>
      <c r="C280" t="s">
        <v>186</v>
      </c>
      <c r="D280" s="14" t="s">
        <v>845</v>
      </c>
      <c r="E280" t="s">
        <v>322</v>
      </c>
      <c r="F280" s="14" t="s">
        <v>687</v>
      </c>
      <c r="G280" s="14">
        <v>0</v>
      </c>
      <c r="H280" s="14" t="s">
        <v>618</v>
      </c>
      <c r="I280" s="14">
        <v>2.0099999999999998</v>
      </c>
      <c r="J280" s="14">
        <v>3</v>
      </c>
      <c r="K280" s="14">
        <v>13</v>
      </c>
      <c r="L280" s="14">
        <v>7</v>
      </c>
      <c r="M280" s="14" t="s">
        <v>845</v>
      </c>
      <c r="N280">
        <v>2.0099999999999998</v>
      </c>
      <c r="O280">
        <v>2.0099999999999998</v>
      </c>
      <c r="P280">
        <v>2.0099999999999998</v>
      </c>
      <c r="Q280">
        <v>2.0099999999999998</v>
      </c>
      <c r="R280">
        <v>2.0099999999999998</v>
      </c>
      <c r="S280" s="14" t="s">
        <v>851</v>
      </c>
    </row>
    <row r="281" spans="1:19" x14ac:dyDescent="0.25">
      <c r="A281" t="s">
        <v>1167</v>
      </c>
      <c r="B281" t="s">
        <v>184</v>
      </c>
      <c r="C281" t="s">
        <v>189</v>
      </c>
      <c r="D281" s="14" t="s">
        <v>846</v>
      </c>
      <c r="E281" t="s">
        <v>323</v>
      </c>
      <c r="F281" s="14" t="s">
        <v>688</v>
      </c>
      <c r="G281" s="14">
        <v>0</v>
      </c>
      <c r="H281" s="14" t="s">
        <v>618</v>
      </c>
      <c r="I281" s="14">
        <v>2.0099999999999998</v>
      </c>
      <c r="J281" s="14">
        <v>3</v>
      </c>
      <c r="K281" s="14">
        <v>13</v>
      </c>
      <c r="L281" s="14">
        <v>7</v>
      </c>
      <c r="M281" s="14" t="s">
        <v>846</v>
      </c>
      <c r="N281">
        <v>2.0099999999999998</v>
      </c>
      <c r="O281">
        <v>2.0099999999999998</v>
      </c>
      <c r="P281">
        <v>2.0099999999999998</v>
      </c>
      <c r="Q281">
        <v>2.0099999999999998</v>
      </c>
      <c r="R281">
        <v>2.0099999999999998</v>
      </c>
      <c r="S281" s="14"/>
    </row>
    <row r="282" spans="1:19" x14ac:dyDescent="0.25">
      <c r="A282" t="s">
        <v>1168</v>
      </c>
      <c r="B282" t="s">
        <v>184</v>
      </c>
      <c r="C282" t="s">
        <v>188</v>
      </c>
      <c r="D282" s="14" t="s">
        <v>845</v>
      </c>
      <c r="E282" t="s">
        <v>324</v>
      </c>
      <c r="F282" s="14" t="s">
        <v>689</v>
      </c>
      <c r="G282" s="14">
        <v>0</v>
      </c>
      <c r="H282" s="14" t="s">
        <v>618</v>
      </c>
      <c r="I282" s="14">
        <v>2.0099999999999998</v>
      </c>
      <c r="J282" s="14">
        <v>3</v>
      </c>
      <c r="K282" s="14">
        <v>13</v>
      </c>
      <c r="L282" s="14">
        <v>7</v>
      </c>
      <c r="M282" s="14" t="s">
        <v>845</v>
      </c>
      <c r="N282">
        <v>2.0099999999999998</v>
      </c>
      <c r="O282">
        <v>2.0099999999999998</v>
      </c>
      <c r="P282">
        <v>2.0099999999999998</v>
      </c>
      <c r="Q282">
        <v>2.0099999999999998</v>
      </c>
      <c r="R282">
        <v>2.0099999999999998</v>
      </c>
      <c r="S282" s="14" t="s">
        <v>851</v>
      </c>
    </row>
    <row r="283" spans="1:19" x14ac:dyDescent="0.25">
      <c r="A283" t="s">
        <v>1169</v>
      </c>
      <c r="B283" t="s">
        <v>184</v>
      </c>
      <c r="C283" t="s">
        <v>191</v>
      </c>
      <c r="D283" s="14" t="s">
        <v>845</v>
      </c>
      <c r="E283" t="s">
        <v>325</v>
      </c>
      <c r="F283" s="14" t="s">
        <v>690</v>
      </c>
      <c r="G283" s="14">
        <v>0</v>
      </c>
      <c r="H283" s="14" t="s">
        <v>618</v>
      </c>
      <c r="I283" s="14">
        <v>2.0099999999999998</v>
      </c>
      <c r="J283" s="14">
        <v>3</v>
      </c>
      <c r="K283" s="14">
        <v>13</v>
      </c>
      <c r="L283" s="14">
        <v>7</v>
      </c>
      <c r="M283" s="14" t="s">
        <v>845</v>
      </c>
      <c r="N283">
        <v>2.0099999999999998</v>
      </c>
      <c r="O283">
        <v>2.0099999999999998</v>
      </c>
      <c r="P283">
        <v>2.0099999999999998</v>
      </c>
      <c r="Q283">
        <v>2.0099999999999998</v>
      </c>
      <c r="R283">
        <v>2.0099999999999998</v>
      </c>
      <c r="S283" s="14" t="s">
        <v>851</v>
      </c>
    </row>
    <row r="284" spans="1:19" x14ac:dyDescent="0.25">
      <c r="A284" t="s">
        <v>1170</v>
      </c>
      <c r="B284" t="s">
        <v>184</v>
      </c>
      <c r="C284" t="s">
        <v>190</v>
      </c>
      <c r="D284" s="14" t="s">
        <v>845</v>
      </c>
      <c r="E284" t="s">
        <v>326</v>
      </c>
      <c r="F284" s="14" t="s">
        <v>691</v>
      </c>
      <c r="G284" s="14">
        <v>0</v>
      </c>
      <c r="H284" s="14" t="s">
        <v>618</v>
      </c>
      <c r="I284" s="14">
        <v>2.0099999999999998</v>
      </c>
      <c r="J284" s="14">
        <v>3</v>
      </c>
      <c r="K284" s="14">
        <v>13</v>
      </c>
      <c r="L284" s="14">
        <v>7</v>
      </c>
      <c r="M284" s="14" t="s">
        <v>845</v>
      </c>
      <c r="N284">
        <v>2.0099999999999998</v>
      </c>
      <c r="O284">
        <v>2.0099999999999998</v>
      </c>
      <c r="P284">
        <v>2.0099999999999998</v>
      </c>
      <c r="Q284">
        <v>2.0099999999999998</v>
      </c>
      <c r="R284">
        <v>2.0099999999999998</v>
      </c>
      <c r="S284" s="14" t="s">
        <v>851</v>
      </c>
    </row>
    <row r="285" spans="1:19" x14ac:dyDescent="0.25">
      <c r="A285" t="s">
        <v>1171</v>
      </c>
      <c r="B285" t="s">
        <v>184</v>
      </c>
      <c r="C285" t="s">
        <v>190</v>
      </c>
      <c r="D285" s="14" t="s">
        <v>845</v>
      </c>
      <c r="E285" t="s">
        <v>327</v>
      </c>
      <c r="F285" s="14" t="s">
        <v>692</v>
      </c>
      <c r="G285" s="14">
        <v>0</v>
      </c>
      <c r="H285" s="14" t="s">
        <v>618</v>
      </c>
      <c r="I285" s="14">
        <v>2.0099999999999998</v>
      </c>
      <c r="J285" s="14">
        <v>3</v>
      </c>
      <c r="K285" s="14">
        <v>13</v>
      </c>
      <c r="L285" s="14">
        <v>7</v>
      </c>
      <c r="M285" s="14" t="s">
        <v>845</v>
      </c>
      <c r="N285">
        <v>2.0099999999999998</v>
      </c>
      <c r="O285">
        <v>2.0099999999999998</v>
      </c>
      <c r="P285">
        <v>2.0099999999999998</v>
      </c>
      <c r="Q285">
        <v>2.0099999999999998</v>
      </c>
      <c r="R285">
        <v>2.0099999999999998</v>
      </c>
      <c r="S285" s="14" t="s">
        <v>851</v>
      </c>
    </row>
    <row r="286" spans="1:19" x14ac:dyDescent="0.25">
      <c r="A286" t="s">
        <v>1172</v>
      </c>
      <c r="B286" t="s">
        <v>184</v>
      </c>
      <c r="C286" t="s">
        <v>189</v>
      </c>
      <c r="D286" s="14" t="s">
        <v>845</v>
      </c>
      <c r="E286" t="s">
        <v>328</v>
      </c>
      <c r="F286" s="14" t="s">
        <v>693</v>
      </c>
      <c r="G286" s="14">
        <v>0</v>
      </c>
      <c r="H286" s="14" t="s">
        <v>618</v>
      </c>
      <c r="I286" s="14">
        <v>2.0099999999999998</v>
      </c>
      <c r="J286" s="14">
        <v>3</v>
      </c>
      <c r="K286" s="14">
        <v>13</v>
      </c>
      <c r="L286" s="14">
        <v>7</v>
      </c>
      <c r="M286" s="14" t="s">
        <v>845</v>
      </c>
      <c r="N286">
        <v>2.0099999999999998</v>
      </c>
      <c r="O286">
        <v>2.0099999999999998</v>
      </c>
      <c r="P286">
        <v>2.0099999999999998</v>
      </c>
      <c r="Q286">
        <v>2.0099999999999998</v>
      </c>
      <c r="R286">
        <v>2.0099999999999998</v>
      </c>
      <c r="S286" s="14" t="s">
        <v>851</v>
      </c>
    </row>
    <row r="287" spans="1:19" x14ac:dyDescent="0.25">
      <c r="A287" t="s">
        <v>1173</v>
      </c>
      <c r="B287" t="s">
        <v>184</v>
      </c>
      <c r="C287" t="s">
        <v>193</v>
      </c>
      <c r="D287" s="14" t="s">
        <v>845</v>
      </c>
      <c r="E287" t="s">
        <v>329</v>
      </c>
      <c r="F287" s="14" t="s">
        <v>694</v>
      </c>
      <c r="G287" s="14">
        <v>0</v>
      </c>
      <c r="H287" s="14" t="s">
        <v>618</v>
      </c>
      <c r="I287" s="14">
        <v>2.0099999999999998</v>
      </c>
      <c r="J287" s="14">
        <v>3</v>
      </c>
      <c r="K287" s="14">
        <v>13</v>
      </c>
      <c r="L287" s="14">
        <v>7</v>
      </c>
      <c r="M287" s="14" t="s">
        <v>845</v>
      </c>
      <c r="N287">
        <v>2.0099999999999998</v>
      </c>
      <c r="O287">
        <v>2.0099999999999998</v>
      </c>
      <c r="P287">
        <v>2.0099999999999998</v>
      </c>
      <c r="Q287">
        <v>2.0099999999999998</v>
      </c>
      <c r="R287">
        <v>2.0099999999999998</v>
      </c>
      <c r="S287" s="14" t="s">
        <v>851</v>
      </c>
    </row>
    <row r="288" spans="1:19" x14ac:dyDescent="0.25">
      <c r="A288" t="s">
        <v>1174</v>
      </c>
      <c r="B288" t="s">
        <v>184</v>
      </c>
      <c r="C288" t="s">
        <v>192</v>
      </c>
      <c r="D288" s="14" t="s">
        <v>846</v>
      </c>
      <c r="E288" t="s">
        <v>330</v>
      </c>
      <c r="F288" s="14" t="s">
        <v>695</v>
      </c>
      <c r="G288" s="14">
        <v>0</v>
      </c>
      <c r="H288" s="14" t="s">
        <v>618</v>
      </c>
      <c r="I288" s="14">
        <v>2.0099999999999998</v>
      </c>
      <c r="J288" s="14">
        <v>3</v>
      </c>
      <c r="K288" s="14">
        <v>13</v>
      </c>
      <c r="L288" s="14">
        <v>3</v>
      </c>
      <c r="M288" s="14" t="s">
        <v>846</v>
      </c>
      <c r="N288">
        <v>2.0099999999999998</v>
      </c>
      <c r="O288">
        <v>2.0099999999999998</v>
      </c>
      <c r="P288">
        <v>2.0099999999999998</v>
      </c>
      <c r="Q288">
        <v>2.0099999999999998</v>
      </c>
      <c r="R288">
        <v>2.0099999999999998</v>
      </c>
      <c r="S288" s="14"/>
    </row>
    <row r="289" spans="1:19" x14ac:dyDescent="0.25">
      <c r="A289" t="s">
        <v>1175</v>
      </c>
      <c r="B289" t="s">
        <v>184</v>
      </c>
      <c r="C289" t="s">
        <v>195</v>
      </c>
      <c r="D289" s="14" t="s">
        <v>846</v>
      </c>
      <c r="E289" t="s">
        <v>331</v>
      </c>
      <c r="F289" s="14" t="s">
        <v>696</v>
      </c>
      <c r="G289" s="14">
        <v>0</v>
      </c>
      <c r="H289" s="14" t="s">
        <v>618</v>
      </c>
      <c r="I289" s="14">
        <v>2.0099999999999998</v>
      </c>
      <c r="J289" s="14">
        <v>3</v>
      </c>
      <c r="K289" s="14">
        <v>13</v>
      </c>
      <c r="L289" s="14">
        <v>7</v>
      </c>
      <c r="M289" s="14" t="s">
        <v>846</v>
      </c>
      <c r="N289">
        <v>2.0099999999999998</v>
      </c>
      <c r="O289">
        <v>2.0099999999999998</v>
      </c>
      <c r="P289">
        <v>2.0099999999999998</v>
      </c>
      <c r="Q289">
        <v>2.0099999999999998</v>
      </c>
      <c r="R289">
        <v>2.0099999999999998</v>
      </c>
      <c r="S289" s="14"/>
    </row>
    <row r="290" spans="1:19" x14ac:dyDescent="0.25">
      <c r="A290" t="s">
        <v>1176</v>
      </c>
      <c r="B290" t="s">
        <v>184</v>
      </c>
      <c r="C290" t="s">
        <v>194</v>
      </c>
      <c r="D290" s="14" t="s">
        <v>846</v>
      </c>
      <c r="E290" t="s">
        <v>332</v>
      </c>
      <c r="F290" s="14" t="s">
        <v>697</v>
      </c>
      <c r="G290" s="14">
        <v>0</v>
      </c>
      <c r="H290" s="14" t="s">
        <v>618</v>
      </c>
      <c r="I290" s="14">
        <v>2.0099999999999998</v>
      </c>
      <c r="J290" s="14">
        <v>3</v>
      </c>
      <c r="K290" s="14">
        <v>13</v>
      </c>
      <c r="L290" s="14">
        <v>7</v>
      </c>
      <c r="M290" s="14" t="s">
        <v>846</v>
      </c>
      <c r="N290">
        <v>2.0099999999999998</v>
      </c>
      <c r="O290">
        <v>2.0099999999999998</v>
      </c>
      <c r="P290">
        <v>2.0099999999999998</v>
      </c>
      <c r="Q290">
        <v>2.0099999999999998</v>
      </c>
      <c r="R290">
        <v>2.0099999999999998</v>
      </c>
      <c r="S290" s="14"/>
    </row>
    <row r="291" spans="1:19" x14ac:dyDescent="0.25">
      <c r="A291" t="s">
        <v>1177</v>
      </c>
      <c r="B291" t="s">
        <v>184</v>
      </c>
      <c r="C291" t="s">
        <v>196</v>
      </c>
      <c r="D291" s="14" t="s">
        <v>845</v>
      </c>
      <c r="E291" t="s">
        <v>333</v>
      </c>
      <c r="F291" s="14" t="s">
        <v>698</v>
      </c>
      <c r="G291" s="14">
        <v>1</v>
      </c>
      <c r="H291" s="14" t="s">
        <v>618</v>
      </c>
      <c r="I291" s="14">
        <v>2.0099999999999998</v>
      </c>
      <c r="J291" s="14">
        <v>3</v>
      </c>
      <c r="K291" s="14">
        <v>13</v>
      </c>
      <c r="L291" s="14">
        <v>7</v>
      </c>
      <c r="M291" s="14" t="s">
        <v>845</v>
      </c>
      <c r="N291">
        <v>2.0099999999999998</v>
      </c>
      <c r="O291">
        <v>2.0099999999999998</v>
      </c>
      <c r="P291">
        <v>2.0099999999999998</v>
      </c>
      <c r="Q291">
        <v>2.0099999999999998</v>
      </c>
      <c r="R291">
        <v>2.0099999999999998</v>
      </c>
      <c r="S291" s="14"/>
    </row>
    <row r="292" spans="1:19" x14ac:dyDescent="0.25">
      <c r="A292" t="s">
        <v>1178</v>
      </c>
      <c r="B292" t="s">
        <v>184</v>
      </c>
      <c r="C292" t="s">
        <v>196</v>
      </c>
      <c r="D292" s="14" t="s">
        <v>845</v>
      </c>
      <c r="E292" t="s">
        <v>333</v>
      </c>
      <c r="F292" s="14" t="s">
        <v>698</v>
      </c>
      <c r="G292" s="14">
        <v>1</v>
      </c>
      <c r="H292" s="14" t="s">
        <v>618</v>
      </c>
      <c r="I292" s="14">
        <v>2.0099999999999998</v>
      </c>
      <c r="J292" s="14">
        <v>3</v>
      </c>
      <c r="K292" s="14">
        <v>13</v>
      </c>
      <c r="L292" s="14">
        <v>7</v>
      </c>
      <c r="M292" s="14" t="s">
        <v>845</v>
      </c>
      <c r="N292">
        <v>2.0099999999999998</v>
      </c>
      <c r="O292">
        <v>2.0099999999999998</v>
      </c>
      <c r="P292">
        <v>2.0099999999999998</v>
      </c>
      <c r="Q292">
        <v>2.0099999999999998</v>
      </c>
      <c r="R292">
        <v>2.0099999999999998</v>
      </c>
      <c r="S292" s="14"/>
    </row>
    <row r="293" spans="1:19" x14ac:dyDescent="0.25">
      <c r="A293" t="s">
        <v>1179</v>
      </c>
      <c r="B293" t="s">
        <v>184</v>
      </c>
      <c r="C293" t="s">
        <v>198</v>
      </c>
      <c r="D293" s="14" t="s">
        <v>845</v>
      </c>
      <c r="E293" t="s">
        <v>334</v>
      </c>
      <c r="F293" s="14" t="s">
        <v>336</v>
      </c>
      <c r="G293" s="14">
        <v>1</v>
      </c>
      <c r="H293" s="14" t="s">
        <v>618</v>
      </c>
      <c r="I293" s="14">
        <v>2.0099999999999998</v>
      </c>
      <c r="J293" s="14">
        <v>3</v>
      </c>
      <c r="K293" s="14">
        <v>13</v>
      </c>
      <c r="L293" s="14">
        <v>7</v>
      </c>
      <c r="M293" s="14" t="s">
        <v>845</v>
      </c>
      <c r="N293">
        <v>2.0099999999999998</v>
      </c>
      <c r="O293">
        <v>2.0099999999999998</v>
      </c>
      <c r="P293">
        <v>2.0099999999999998</v>
      </c>
      <c r="Q293">
        <v>2.0099999999999998</v>
      </c>
      <c r="R293">
        <v>2.0099999999999998</v>
      </c>
      <c r="S293" s="14"/>
    </row>
    <row r="294" spans="1:19" x14ac:dyDescent="0.25">
      <c r="A294" t="s">
        <v>1180</v>
      </c>
      <c r="B294" t="s">
        <v>184</v>
      </c>
      <c r="C294" t="s">
        <v>198</v>
      </c>
      <c r="D294" s="14" t="s">
        <v>845</v>
      </c>
      <c r="E294" t="s">
        <v>334</v>
      </c>
      <c r="F294" s="14" t="s">
        <v>336</v>
      </c>
      <c r="G294" s="14">
        <v>1</v>
      </c>
      <c r="H294" s="14" t="s">
        <v>618</v>
      </c>
      <c r="I294" s="14">
        <v>2.0099999999999998</v>
      </c>
      <c r="J294" s="14">
        <v>3</v>
      </c>
      <c r="K294" s="14">
        <v>13</v>
      </c>
      <c r="L294" s="14">
        <v>7</v>
      </c>
      <c r="M294" s="14" t="s">
        <v>845</v>
      </c>
      <c r="N294">
        <v>2.0099999999999998</v>
      </c>
      <c r="O294">
        <v>2.0099999999999998</v>
      </c>
      <c r="P294">
        <v>2.0099999999999998</v>
      </c>
      <c r="Q294">
        <v>2.0099999999999998</v>
      </c>
      <c r="R294">
        <v>2.0099999999999998</v>
      </c>
      <c r="S294" s="14"/>
    </row>
    <row r="295" spans="1:19" x14ac:dyDescent="0.25">
      <c r="A295" t="s">
        <v>1181</v>
      </c>
      <c r="B295" t="s">
        <v>184</v>
      </c>
      <c r="C295" t="s">
        <v>197</v>
      </c>
      <c r="D295" s="14" t="s">
        <v>845</v>
      </c>
      <c r="E295" t="s">
        <v>335</v>
      </c>
      <c r="F295" s="14" t="s">
        <v>699</v>
      </c>
      <c r="G295" s="14">
        <v>1</v>
      </c>
      <c r="H295" s="14" t="s">
        <v>618</v>
      </c>
      <c r="I295" s="14">
        <v>2.0099999999999998</v>
      </c>
      <c r="J295" s="14">
        <v>3</v>
      </c>
      <c r="K295" s="14">
        <v>13</v>
      </c>
      <c r="L295" s="14">
        <v>7</v>
      </c>
      <c r="M295" s="14" t="s">
        <v>845</v>
      </c>
      <c r="N295">
        <v>2.0099999999999998</v>
      </c>
      <c r="O295">
        <v>2.0099999999999998</v>
      </c>
      <c r="P295">
        <v>2.0099999999999998</v>
      </c>
      <c r="Q295">
        <v>2.0099999999999998</v>
      </c>
      <c r="R295">
        <v>2.0099999999999998</v>
      </c>
      <c r="S295" s="14" t="s">
        <v>851</v>
      </c>
    </row>
    <row r="296" spans="1:19" x14ac:dyDescent="0.25">
      <c r="A296" t="s">
        <v>1182</v>
      </c>
      <c r="B296" t="s">
        <v>184</v>
      </c>
      <c r="C296" t="s">
        <v>199</v>
      </c>
      <c r="D296" s="14" t="s">
        <v>13</v>
      </c>
      <c r="E296" s="14" t="s">
        <v>13</v>
      </c>
      <c r="F296" s="14" t="s">
        <v>13</v>
      </c>
      <c r="G296" s="14" t="s">
        <v>13</v>
      </c>
      <c r="H296" s="14" t="s">
        <v>618</v>
      </c>
      <c r="I296" s="14">
        <v>2.0099999999999998</v>
      </c>
      <c r="J296" s="14">
        <v>3</v>
      </c>
      <c r="K296" s="14">
        <v>13</v>
      </c>
      <c r="L296" s="14">
        <v>5</v>
      </c>
      <c r="M296" s="14" t="s">
        <v>845</v>
      </c>
      <c r="N296">
        <v>2.0099999999999998</v>
      </c>
      <c r="O296">
        <v>2.0099999999999998</v>
      </c>
      <c r="P296">
        <v>2.0099999999999998</v>
      </c>
      <c r="Q296">
        <v>2.0099999999999998</v>
      </c>
      <c r="R296">
        <v>2.0099999999999998</v>
      </c>
      <c r="S296" s="14"/>
    </row>
    <row r="297" spans="1:19" x14ac:dyDescent="0.25">
      <c r="A297" s="14" t="s">
        <v>13</v>
      </c>
      <c r="B297" s="14" t="s">
        <v>13</v>
      </c>
      <c r="C297" s="14" t="s">
        <v>13</v>
      </c>
      <c r="D297" s="14" t="s">
        <v>846</v>
      </c>
      <c r="E297" s="14" t="s">
        <v>319</v>
      </c>
      <c r="F297" s="33" t="s">
        <v>337</v>
      </c>
      <c r="G297" s="14" t="s">
        <v>13</v>
      </c>
      <c r="H297" s="14" t="s">
        <v>13</v>
      </c>
      <c r="I297" s="14">
        <v>2.0099999999999998</v>
      </c>
      <c r="J297" s="14">
        <v>3</v>
      </c>
      <c r="K297" s="14">
        <v>13</v>
      </c>
      <c r="L297" s="14">
        <v>7</v>
      </c>
      <c r="M297" s="14" t="s">
        <v>845</v>
      </c>
      <c r="N297">
        <v>2.0099999999999998</v>
      </c>
      <c r="O297">
        <v>2.0099999999999998</v>
      </c>
      <c r="P297">
        <v>2.0099999999999998</v>
      </c>
      <c r="Q297">
        <v>2.0099999999999998</v>
      </c>
      <c r="R297">
        <v>2.0099999999999998</v>
      </c>
      <c r="S297" s="14"/>
    </row>
    <row r="298" spans="1:19" x14ac:dyDescent="0.25">
      <c r="A298" s="14" t="s">
        <v>13</v>
      </c>
      <c r="B298" s="14" t="s">
        <v>13</v>
      </c>
      <c r="C298" s="14" t="s">
        <v>13</v>
      </c>
      <c r="D298" s="14" t="s">
        <v>845</v>
      </c>
      <c r="E298" s="14" t="s">
        <v>553</v>
      </c>
      <c r="F298" s="33" t="s">
        <v>338</v>
      </c>
      <c r="G298" s="14" t="s">
        <v>13</v>
      </c>
      <c r="H298" s="14" t="s">
        <v>13</v>
      </c>
      <c r="I298" s="14">
        <v>2.0099999999999998</v>
      </c>
      <c r="J298" s="14">
        <v>3</v>
      </c>
      <c r="K298" s="14">
        <v>13</v>
      </c>
      <c r="L298" s="14">
        <v>7</v>
      </c>
      <c r="M298" s="14" t="s">
        <v>845</v>
      </c>
      <c r="N298">
        <v>2.0099999999999998</v>
      </c>
      <c r="O298">
        <v>2.0099999999999998</v>
      </c>
      <c r="P298">
        <v>2.0099999999999998</v>
      </c>
      <c r="Q298">
        <v>2.0099999999999998</v>
      </c>
      <c r="R298">
        <v>2.0099999999999998</v>
      </c>
      <c r="S298" s="14"/>
    </row>
    <row r="299" spans="1:19" x14ac:dyDescent="0.25">
      <c r="A299" s="14" t="s">
        <v>13</v>
      </c>
      <c r="B299" s="14" t="s">
        <v>13</v>
      </c>
      <c r="C299" s="14" t="s">
        <v>13</v>
      </c>
      <c r="D299" s="14" t="s">
        <v>845</v>
      </c>
      <c r="E299" s="14" t="s">
        <v>554</v>
      </c>
      <c r="F299" s="33" t="s">
        <v>338</v>
      </c>
      <c r="G299" s="14" t="s">
        <v>13</v>
      </c>
      <c r="H299" s="14" t="s">
        <v>13</v>
      </c>
      <c r="I299" s="14">
        <v>2.0099999999999998</v>
      </c>
      <c r="J299" s="14">
        <v>3</v>
      </c>
      <c r="K299" s="14">
        <v>13</v>
      </c>
      <c r="L299" s="14">
        <v>7</v>
      </c>
      <c r="M299" s="14" t="s">
        <v>845</v>
      </c>
      <c r="N299">
        <v>2.0099999999999998</v>
      </c>
      <c r="O299">
        <v>2.0099999999999998</v>
      </c>
      <c r="P299">
        <v>2.0099999999999998</v>
      </c>
      <c r="Q299">
        <v>2.0099999999999998</v>
      </c>
      <c r="R299">
        <v>2.0099999999999998</v>
      </c>
      <c r="S299" s="14"/>
    </row>
    <row r="300" spans="1:19" x14ac:dyDescent="0.25">
      <c r="A300" t="s">
        <v>907</v>
      </c>
      <c r="B300" t="s">
        <v>11</v>
      </c>
      <c r="C300" t="s">
        <v>227</v>
      </c>
      <c r="D300" s="14" t="s">
        <v>846</v>
      </c>
      <c r="E300" s="14" t="s">
        <v>342</v>
      </c>
      <c r="F300" s="14" t="s">
        <v>700</v>
      </c>
      <c r="G300" s="14">
        <v>1</v>
      </c>
      <c r="H300" s="14" t="s">
        <v>618</v>
      </c>
      <c r="I300" s="14">
        <v>2.0099999999999998</v>
      </c>
      <c r="J300" s="14">
        <v>3</v>
      </c>
      <c r="K300" s="14">
        <v>4</v>
      </c>
      <c r="L300" s="14">
        <v>5</v>
      </c>
      <c r="M300" s="14" t="s">
        <v>846</v>
      </c>
      <c r="N300">
        <v>2.0099999999999998</v>
      </c>
      <c r="O300">
        <v>2.0099999999999998</v>
      </c>
      <c r="P300">
        <v>2.0099999999999998</v>
      </c>
      <c r="Q300">
        <v>2.0099999999999998</v>
      </c>
      <c r="R300">
        <v>2.0099999999999998</v>
      </c>
      <c r="S300" s="14"/>
    </row>
    <row r="301" spans="1:19" x14ac:dyDescent="0.25">
      <c r="A301" t="s">
        <v>908</v>
      </c>
      <c r="B301" t="s">
        <v>11</v>
      </c>
      <c r="C301" t="s">
        <v>211</v>
      </c>
      <c r="D301" s="14" t="s">
        <v>846</v>
      </c>
      <c r="E301" s="14" t="s">
        <v>343</v>
      </c>
      <c r="F301" s="14" t="s">
        <v>701</v>
      </c>
      <c r="G301" s="14">
        <v>0</v>
      </c>
      <c r="H301" s="14" t="s">
        <v>618</v>
      </c>
      <c r="I301" s="14">
        <v>2.0099999999999998</v>
      </c>
      <c r="J301" s="14">
        <v>3</v>
      </c>
      <c r="K301" s="14">
        <v>4</v>
      </c>
      <c r="L301" s="14">
        <v>5</v>
      </c>
      <c r="M301" s="14" t="s">
        <v>845</v>
      </c>
      <c r="N301">
        <v>2.0099999999999998</v>
      </c>
      <c r="O301">
        <v>2.0099999999999998</v>
      </c>
      <c r="P301">
        <v>2.0099999999999998</v>
      </c>
      <c r="Q301">
        <v>2.0099999999999998</v>
      </c>
      <c r="R301">
        <v>2.0099999999999998</v>
      </c>
      <c r="S301" s="14"/>
    </row>
    <row r="302" spans="1:19" x14ac:dyDescent="0.25">
      <c r="A302" t="s">
        <v>909</v>
      </c>
      <c r="B302" t="s">
        <v>11</v>
      </c>
      <c r="C302" t="s">
        <v>213</v>
      </c>
      <c r="D302" s="14" t="s">
        <v>846</v>
      </c>
      <c r="E302" s="14" t="s">
        <v>344</v>
      </c>
      <c r="F302" s="14" t="s">
        <v>702</v>
      </c>
      <c r="G302" s="14">
        <v>0</v>
      </c>
      <c r="H302" s="14" t="s">
        <v>618</v>
      </c>
      <c r="I302" s="14">
        <v>2.0099999999999998</v>
      </c>
      <c r="J302" s="14">
        <v>3</v>
      </c>
      <c r="K302" s="14">
        <v>4</v>
      </c>
      <c r="L302" s="14">
        <v>5</v>
      </c>
      <c r="M302" s="14" t="s">
        <v>846</v>
      </c>
      <c r="N302">
        <v>2.0099999999999998</v>
      </c>
      <c r="O302">
        <v>2.0099999999999998</v>
      </c>
      <c r="P302">
        <v>2.0099999999999998</v>
      </c>
      <c r="Q302">
        <v>2.0099999999999998</v>
      </c>
      <c r="R302">
        <v>2.0099999999999998</v>
      </c>
      <c r="S302" s="14"/>
    </row>
    <row r="303" spans="1:19" x14ac:dyDescent="0.25">
      <c r="A303" t="s">
        <v>910</v>
      </c>
      <c r="B303" t="s">
        <v>11</v>
      </c>
      <c r="C303" t="s">
        <v>209</v>
      </c>
      <c r="D303" s="14" t="s">
        <v>846</v>
      </c>
      <c r="E303" s="14" t="s">
        <v>345</v>
      </c>
      <c r="F303" s="14" t="s">
        <v>703</v>
      </c>
      <c r="G303" s="14">
        <v>0</v>
      </c>
      <c r="H303" s="14" t="s">
        <v>618</v>
      </c>
      <c r="I303" s="14">
        <v>2.0099999999999998</v>
      </c>
      <c r="J303" s="14">
        <v>3</v>
      </c>
      <c r="K303" s="14">
        <v>4</v>
      </c>
      <c r="L303" s="14">
        <v>5</v>
      </c>
      <c r="M303" s="14" t="s">
        <v>846</v>
      </c>
      <c r="N303">
        <v>2.0099999999999998</v>
      </c>
      <c r="O303">
        <v>2.0099999999999998</v>
      </c>
      <c r="P303">
        <v>2.0099999999999998</v>
      </c>
      <c r="Q303">
        <v>2.0099999999999998</v>
      </c>
      <c r="R303">
        <v>2.0099999999999998</v>
      </c>
      <c r="S303" s="14"/>
    </row>
    <row r="304" spans="1:19" x14ac:dyDescent="0.25">
      <c r="A304" t="s">
        <v>911</v>
      </c>
      <c r="B304" t="s">
        <v>11</v>
      </c>
      <c r="C304" t="s">
        <v>225</v>
      </c>
      <c r="D304" s="14" t="s">
        <v>845</v>
      </c>
      <c r="E304" s="14" t="s">
        <v>346</v>
      </c>
      <c r="F304" s="14" t="s">
        <v>704</v>
      </c>
      <c r="G304" s="14">
        <v>1</v>
      </c>
      <c r="H304" s="14" t="s">
        <v>618</v>
      </c>
      <c r="I304" s="14">
        <v>1.62</v>
      </c>
      <c r="J304" s="14">
        <v>3</v>
      </c>
      <c r="K304" s="14">
        <v>4</v>
      </c>
      <c r="L304" s="14">
        <v>5</v>
      </c>
      <c r="M304" s="14" t="s">
        <v>845</v>
      </c>
      <c r="N304">
        <v>1.62</v>
      </c>
      <c r="O304">
        <v>1.62</v>
      </c>
      <c r="P304">
        <v>1.62</v>
      </c>
      <c r="Q304">
        <v>1.62</v>
      </c>
      <c r="R304">
        <v>1.62</v>
      </c>
      <c r="S304" s="14"/>
    </row>
    <row r="305" spans="1:19" x14ac:dyDescent="0.25">
      <c r="A305" t="s">
        <v>912</v>
      </c>
      <c r="B305" t="s">
        <v>11</v>
      </c>
      <c r="C305" t="s">
        <v>226</v>
      </c>
      <c r="D305" s="14" t="s">
        <v>845</v>
      </c>
      <c r="E305" s="14" t="s">
        <v>346</v>
      </c>
      <c r="F305" s="14" t="s">
        <v>704</v>
      </c>
      <c r="G305" s="14">
        <v>1</v>
      </c>
      <c r="H305" s="14" t="s">
        <v>618</v>
      </c>
      <c r="I305" s="14">
        <v>1.62</v>
      </c>
      <c r="J305" s="14">
        <v>3</v>
      </c>
      <c r="K305" s="14">
        <v>4</v>
      </c>
      <c r="L305" s="14">
        <v>5</v>
      </c>
      <c r="M305" s="14" t="s">
        <v>845</v>
      </c>
      <c r="N305">
        <v>1.62</v>
      </c>
      <c r="O305">
        <v>1.62</v>
      </c>
      <c r="P305">
        <v>1.62</v>
      </c>
      <c r="Q305">
        <v>1.62</v>
      </c>
      <c r="R305">
        <v>1.62</v>
      </c>
      <c r="S305" s="14"/>
    </row>
    <row r="306" spans="1:19" x14ac:dyDescent="0.25">
      <c r="A306" t="s">
        <v>913</v>
      </c>
      <c r="B306" t="s">
        <v>11</v>
      </c>
      <c r="C306" t="s">
        <v>263</v>
      </c>
      <c r="D306" s="14" t="s">
        <v>13</v>
      </c>
      <c r="E306" s="14" t="s">
        <v>13</v>
      </c>
      <c r="F306" s="14" t="s">
        <v>13</v>
      </c>
      <c r="G306" s="14">
        <v>0</v>
      </c>
      <c r="H306" s="14" t="s">
        <v>618</v>
      </c>
      <c r="I306" s="14">
        <v>2.0099999999999998</v>
      </c>
      <c r="J306" s="14">
        <v>3</v>
      </c>
      <c r="K306" s="14">
        <v>4</v>
      </c>
      <c r="L306" s="14">
        <v>5</v>
      </c>
      <c r="M306" s="14" t="s">
        <v>845</v>
      </c>
      <c r="N306">
        <v>1.62</v>
      </c>
      <c r="O306">
        <v>1.62</v>
      </c>
      <c r="P306">
        <v>1.62</v>
      </c>
      <c r="Q306">
        <v>1.62</v>
      </c>
      <c r="R306">
        <v>1.62</v>
      </c>
      <c r="S306" s="14"/>
    </row>
    <row r="307" spans="1:19" x14ac:dyDescent="0.25">
      <c r="A307" t="s">
        <v>914</v>
      </c>
      <c r="B307" t="s">
        <v>11</v>
      </c>
      <c r="C307" t="s">
        <v>251</v>
      </c>
      <c r="D307" s="14" t="s">
        <v>13</v>
      </c>
      <c r="E307" s="14" t="s">
        <v>13</v>
      </c>
      <c r="F307" s="14" t="s">
        <v>13</v>
      </c>
      <c r="G307" s="14">
        <v>0</v>
      </c>
      <c r="H307" s="14" t="s">
        <v>618</v>
      </c>
      <c r="I307" s="14">
        <v>2.0099999999999998</v>
      </c>
      <c r="J307" s="14">
        <v>3</v>
      </c>
      <c r="K307" s="14">
        <v>4</v>
      </c>
      <c r="L307" s="14">
        <v>5</v>
      </c>
      <c r="M307" s="14" t="s">
        <v>845</v>
      </c>
      <c r="N307">
        <v>1.62</v>
      </c>
      <c r="O307">
        <v>1.62</v>
      </c>
      <c r="P307">
        <v>1.62</v>
      </c>
      <c r="Q307">
        <v>1.62</v>
      </c>
      <c r="R307">
        <v>1.62</v>
      </c>
      <c r="S307" s="14"/>
    </row>
    <row r="308" spans="1:19" x14ac:dyDescent="0.25">
      <c r="A308" t="s">
        <v>915</v>
      </c>
      <c r="B308" t="s">
        <v>11</v>
      </c>
      <c r="C308" t="s">
        <v>208</v>
      </c>
      <c r="D308" s="14" t="s">
        <v>13</v>
      </c>
      <c r="E308" s="14" t="s">
        <v>13</v>
      </c>
      <c r="F308" s="14" t="s">
        <v>13</v>
      </c>
      <c r="G308" s="14">
        <v>0</v>
      </c>
      <c r="H308" s="14" t="s">
        <v>618</v>
      </c>
      <c r="I308" s="14">
        <v>2.0099999999999998</v>
      </c>
      <c r="J308" s="14">
        <v>3</v>
      </c>
      <c r="K308" s="14">
        <v>4</v>
      </c>
      <c r="L308" s="14">
        <v>5</v>
      </c>
      <c r="M308" s="14" t="s">
        <v>845</v>
      </c>
      <c r="N308">
        <v>1.62</v>
      </c>
      <c r="O308">
        <v>1.62</v>
      </c>
      <c r="P308">
        <v>1.62</v>
      </c>
      <c r="Q308">
        <v>1.62</v>
      </c>
      <c r="R308">
        <v>1.62</v>
      </c>
      <c r="S308" s="14"/>
    </row>
    <row r="309" spans="1:19" x14ac:dyDescent="0.25">
      <c r="A309" t="s">
        <v>916</v>
      </c>
      <c r="B309" t="s">
        <v>11</v>
      </c>
      <c r="C309" t="s">
        <v>260</v>
      </c>
      <c r="D309" s="14" t="s">
        <v>13</v>
      </c>
      <c r="E309" s="14" t="s">
        <v>13</v>
      </c>
      <c r="F309" s="14" t="s">
        <v>13</v>
      </c>
      <c r="G309" s="14">
        <v>0</v>
      </c>
      <c r="H309" s="14" t="s">
        <v>618</v>
      </c>
      <c r="I309" s="14">
        <v>2.0099999999999998</v>
      </c>
      <c r="J309" s="14">
        <v>3</v>
      </c>
      <c r="K309" s="14">
        <v>4</v>
      </c>
      <c r="L309" s="14">
        <v>5</v>
      </c>
      <c r="M309" s="14" t="s">
        <v>845</v>
      </c>
      <c r="N309">
        <v>1.62</v>
      </c>
      <c r="O309">
        <v>1.62</v>
      </c>
      <c r="P309">
        <v>1.62</v>
      </c>
      <c r="Q309">
        <v>1.62</v>
      </c>
      <c r="R309">
        <v>1.62</v>
      </c>
      <c r="S309" s="14"/>
    </row>
    <row r="310" spans="1:19" x14ac:dyDescent="0.25">
      <c r="A310" t="s">
        <v>917</v>
      </c>
      <c r="B310" t="s">
        <v>11</v>
      </c>
      <c r="C310" t="s">
        <v>230</v>
      </c>
      <c r="D310" s="9" t="s">
        <v>13</v>
      </c>
      <c r="E310" s="9" t="s">
        <v>13</v>
      </c>
      <c r="F310" s="9" t="s">
        <v>13</v>
      </c>
      <c r="G310" s="14" t="s">
        <v>13</v>
      </c>
      <c r="H310" s="14" t="s">
        <v>618</v>
      </c>
      <c r="I310" s="14">
        <v>2.0099999999999998</v>
      </c>
      <c r="J310" s="9">
        <v>3</v>
      </c>
      <c r="K310" s="14">
        <v>4</v>
      </c>
      <c r="L310" s="14">
        <v>5</v>
      </c>
      <c r="M310" s="14" t="s">
        <v>845</v>
      </c>
      <c r="N310">
        <v>1.62</v>
      </c>
      <c r="O310">
        <v>1.62</v>
      </c>
      <c r="P310">
        <v>1.62</v>
      </c>
      <c r="Q310">
        <v>1.62</v>
      </c>
      <c r="R310">
        <v>1.62</v>
      </c>
      <c r="S310" s="14"/>
    </row>
    <row r="311" spans="1:19" x14ac:dyDescent="0.25">
      <c r="A311" t="s">
        <v>918</v>
      </c>
      <c r="B311" t="s">
        <v>11</v>
      </c>
      <c r="C311" t="s">
        <v>250</v>
      </c>
      <c r="D311" s="9" t="s">
        <v>13</v>
      </c>
      <c r="E311" s="9" t="s">
        <v>13</v>
      </c>
      <c r="F311" s="9" t="s">
        <v>13</v>
      </c>
      <c r="G311" s="14" t="s">
        <v>13</v>
      </c>
      <c r="H311" s="14" t="s">
        <v>618</v>
      </c>
      <c r="I311" s="14">
        <v>2.0099999999999998</v>
      </c>
      <c r="J311" s="9">
        <v>3</v>
      </c>
      <c r="K311" s="14">
        <v>4</v>
      </c>
      <c r="L311" s="14">
        <v>5</v>
      </c>
      <c r="M311" s="14" t="s">
        <v>845</v>
      </c>
      <c r="N311">
        <v>1.62</v>
      </c>
      <c r="O311">
        <v>1.62</v>
      </c>
      <c r="P311">
        <v>1.62</v>
      </c>
      <c r="Q311">
        <v>1.62</v>
      </c>
      <c r="R311">
        <v>1.62</v>
      </c>
      <c r="S311" s="14"/>
    </row>
    <row r="312" spans="1:19" x14ac:dyDescent="0.25">
      <c r="A312" t="s">
        <v>919</v>
      </c>
      <c r="B312" t="s">
        <v>11</v>
      </c>
      <c r="C312" t="s">
        <v>249</v>
      </c>
      <c r="D312" s="14" t="s">
        <v>845</v>
      </c>
      <c r="E312" s="14" t="s">
        <v>347</v>
      </c>
      <c r="F312" s="14" t="s">
        <v>705</v>
      </c>
      <c r="G312" s="14">
        <v>1</v>
      </c>
      <c r="H312" s="14" t="s">
        <v>618</v>
      </c>
      <c r="I312" s="14">
        <v>1.62</v>
      </c>
      <c r="J312" s="14">
        <v>3</v>
      </c>
      <c r="K312" s="14">
        <v>4</v>
      </c>
      <c r="L312" s="14">
        <v>5</v>
      </c>
      <c r="M312" s="14" t="s">
        <v>845</v>
      </c>
      <c r="N312">
        <v>1.62</v>
      </c>
      <c r="O312">
        <v>1.62</v>
      </c>
      <c r="P312">
        <v>1.62</v>
      </c>
      <c r="Q312">
        <v>1.62</v>
      </c>
      <c r="R312">
        <v>1.62</v>
      </c>
      <c r="S312" s="14"/>
    </row>
    <row r="313" spans="1:19" x14ac:dyDescent="0.25">
      <c r="A313" t="s">
        <v>920</v>
      </c>
      <c r="B313" t="s">
        <v>11</v>
      </c>
      <c r="C313" t="s">
        <v>217</v>
      </c>
      <c r="D313" s="14" t="s">
        <v>845</v>
      </c>
      <c r="E313" s="14" t="s">
        <v>347</v>
      </c>
      <c r="F313" s="14" t="s">
        <v>705</v>
      </c>
      <c r="G313" s="14">
        <v>1</v>
      </c>
      <c r="H313" s="14" t="s">
        <v>618</v>
      </c>
      <c r="I313" s="14">
        <v>1.62</v>
      </c>
      <c r="J313" s="14">
        <v>3</v>
      </c>
      <c r="K313" s="14">
        <v>4</v>
      </c>
      <c r="L313" s="14">
        <v>5</v>
      </c>
      <c r="M313" s="14" t="s">
        <v>845</v>
      </c>
      <c r="N313">
        <v>1.62</v>
      </c>
      <c r="O313">
        <v>1.62</v>
      </c>
      <c r="P313">
        <v>1.62</v>
      </c>
      <c r="Q313">
        <v>1.62</v>
      </c>
      <c r="R313">
        <v>1.62</v>
      </c>
      <c r="S313" s="14"/>
    </row>
    <row r="314" spans="1:19" x14ac:dyDescent="0.25">
      <c r="A314" t="s">
        <v>921</v>
      </c>
      <c r="B314" t="s">
        <v>11</v>
      </c>
      <c r="C314" t="s">
        <v>212</v>
      </c>
      <c r="D314" s="14" t="s">
        <v>846</v>
      </c>
      <c r="E314" s="14" t="s">
        <v>557</v>
      </c>
      <c r="F314" s="14" t="s">
        <v>706</v>
      </c>
      <c r="G314" s="14">
        <v>0</v>
      </c>
      <c r="H314" s="14" t="s">
        <v>618</v>
      </c>
      <c r="I314" s="14">
        <v>2.0099999999999998</v>
      </c>
      <c r="J314" s="14">
        <v>2</v>
      </c>
      <c r="K314" s="14">
        <v>3</v>
      </c>
      <c r="L314" s="14">
        <v>3</v>
      </c>
      <c r="M314" s="14" t="s">
        <v>845</v>
      </c>
      <c r="N314">
        <v>2.0099999999999998</v>
      </c>
      <c r="O314">
        <v>2.0099999999999998</v>
      </c>
      <c r="P314">
        <v>2.0099999999999998</v>
      </c>
      <c r="Q314">
        <v>2.0099999999999998</v>
      </c>
      <c r="R314">
        <v>2.0099999999999998</v>
      </c>
      <c r="S314" s="14"/>
    </row>
    <row r="315" spans="1:19" x14ac:dyDescent="0.25">
      <c r="A315" t="s">
        <v>922</v>
      </c>
      <c r="B315" t="s">
        <v>11</v>
      </c>
      <c r="C315" t="s">
        <v>254</v>
      </c>
      <c r="D315" s="14" t="s">
        <v>846</v>
      </c>
      <c r="E315" s="14" t="s">
        <v>558</v>
      </c>
      <c r="F315" s="14" t="s">
        <v>706</v>
      </c>
      <c r="G315" s="14">
        <v>0</v>
      </c>
      <c r="H315" s="14" t="s">
        <v>618</v>
      </c>
      <c r="I315" s="14">
        <v>2.0099999999999998</v>
      </c>
      <c r="J315" s="14">
        <v>2</v>
      </c>
      <c r="K315" s="14">
        <v>3</v>
      </c>
      <c r="L315" s="14">
        <v>3</v>
      </c>
      <c r="M315" s="14" t="s">
        <v>845</v>
      </c>
      <c r="N315">
        <v>2.0099999999999998</v>
      </c>
      <c r="O315">
        <v>2.0099999999999998</v>
      </c>
      <c r="P315">
        <v>2.0099999999999998</v>
      </c>
      <c r="Q315">
        <v>2.0099999999999998</v>
      </c>
      <c r="R315">
        <v>2.0099999999999998</v>
      </c>
      <c r="S315" s="14"/>
    </row>
    <row r="316" spans="1:19" x14ac:dyDescent="0.25">
      <c r="A316" t="s">
        <v>923</v>
      </c>
      <c r="B316" t="s">
        <v>11</v>
      </c>
      <c r="C316" t="s">
        <v>262</v>
      </c>
      <c r="D316" s="14" t="s">
        <v>846</v>
      </c>
      <c r="E316" s="14" t="s">
        <v>348</v>
      </c>
      <c r="F316" s="14" t="s">
        <v>13</v>
      </c>
      <c r="G316" s="14">
        <v>0</v>
      </c>
      <c r="H316" s="14" t="s">
        <v>618</v>
      </c>
      <c r="I316" s="14">
        <v>2.0099999999999998</v>
      </c>
      <c r="J316" s="14">
        <v>2</v>
      </c>
      <c r="K316" s="14">
        <v>3</v>
      </c>
      <c r="L316" s="14">
        <v>3</v>
      </c>
      <c r="M316" s="14" t="s">
        <v>845</v>
      </c>
      <c r="N316">
        <v>2.0099999999999998</v>
      </c>
      <c r="O316">
        <v>2.0099999999999998</v>
      </c>
      <c r="P316">
        <v>2.0099999999999998</v>
      </c>
      <c r="Q316">
        <v>2.0099999999999998</v>
      </c>
      <c r="R316">
        <v>2.0099999999999998</v>
      </c>
      <c r="S316" s="14"/>
    </row>
    <row r="317" spans="1:19" x14ac:dyDescent="0.25">
      <c r="A317" t="s">
        <v>924</v>
      </c>
      <c r="B317" t="s">
        <v>11</v>
      </c>
      <c r="C317" t="s">
        <v>223</v>
      </c>
      <c r="D317" s="14" t="s">
        <v>846</v>
      </c>
      <c r="E317" s="14" t="s">
        <v>559</v>
      </c>
      <c r="F317" s="14" t="s">
        <v>707</v>
      </c>
      <c r="G317" s="14">
        <v>0</v>
      </c>
      <c r="H317" s="14" t="s">
        <v>618</v>
      </c>
      <c r="I317" s="14">
        <v>2.0099999999999998</v>
      </c>
      <c r="J317" s="14">
        <v>2</v>
      </c>
      <c r="K317" s="14">
        <v>3</v>
      </c>
      <c r="L317" s="14">
        <v>3</v>
      </c>
      <c r="M317" s="14" t="s">
        <v>845</v>
      </c>
      <c r="N317">
        <v>2.0099999999999998</v>
      </c>
      <c r="O317">
        <v>2.0099999999999998</v>
      </c>
      <c r="P317">
        <v>2.0099999999999998</v>
      </c>
      <c r="Q317">
        <v>2.0099999999999998</v>
      </c>
      <c r="R317">
        <v>2.0099999999999998</v>
      </c>
      <c r="S317" s="14"/>
    </row>
    <row r="318" spans="1:19" x14ac:dyDescent="0.25">
      <c r="A318" t="s">
        <v>925</v>
      </c>
      <c r="B318" t="s">
        <v>11</v>
      </c>
      <c r="C318" t="s">
        <v>252</v>
      </c>
      <c r="D318" s="14" t="s">
        <v>846</v>
      </c>
      <c r="E318" s="14" t="s">
        <v>560</v>
      </c>
      <c r="F318" s="14" t="s">
        <v>707</v>
      </c>
      <c r="G318" s="14">
        <v>0</v>
      </c>
      <c r="H318" s="14" t="s">
        <v>618</v>
      </c>
      <c r="I318" s="14">
        <v>2.0099999999999998</v>
      </c>
      <c r="J318" s="14">
        <v>2</v>
      </c>
      <c r="K318" s="14">
        <v>3</v>
      </c>
      <c r="L318" s="14">
        <v>3</v>
      </c>
      <c r="M318" s="14" t="s">
        <v>845</v>
      </c>
      <c r="N318">
        <v>2.0099999999999998</v>
      </c>
      <c r="O318">
        <v>2.0099999999999998</v>
      </c>
      <c r="P318">
        <v>2.0099999999999998</v>
      </c>
      <c r="Q318">
        <v>2.0099999999999998</v>
      </c>
      <c r="R318">
        <v>2.0099999999999998</v>
      </c>
      <c r="S318" s="14"/>
    </row>
    <row r="319" spans="1:19" x14ac:dyDescent="0.25">
      <c r="A319" t="s">
        <v>926</v>
      </c>
      <c r="B319" t="s">
        <v>11</v>
      </c>
      <c r="C319" t="s">
        <v>219</v>
      </c>
      <c r="D319" s="14" t="s">
        <v>846</v>
      </c>
      <c r="E319" s="14" t="s">
        <v>350</v>
      </c>
      <c r="F319" s="14" t="s">
        <v>708</v>
      </c>
      <c r="G319" s="14">
        <v>0</v>
      </c>
      <c r="H319" s="14" t="s">
        <v>618</v>
      </c>
      <c r="I319" s="14">
        <v>2.0099999999999998</v>
      </c>
      <c r="J319" s="14">
        <v>3</v>
      </c>
      <c r="K319" s="14">
        <v>4</v>
      </c>
      <c r="L319" s="14">
        <v>5</v>
      </c>
      <c r="M319" s="14" t="s">
        <v>845</v>
      </c>
      <c r="N319">
        <v>2.0099999999999998</v>
      </c>
      <c r="O319">
        <v>2.0099999999999998</v>
      </c>
      <c r="P319">
        <v>2.0099999999999998</v>
      </c>
      <c r="Q319">
        <v>2.0099999999999998</v>
      </c>
      <c r="R319">
        <v>2.0099999999999998</v>
      </c>
      <c r="S319" s="14"/>
    </row>
    <row r="320" spans="1:19" x14ac:dyDescent="0.25">
      <c r="A320" t="s">
        <v>927</v>
      </c>
      <c r="B320" t="s">
        <v>11</v>
      </c>
      <c r="C320" t="s">
        <v>215</v>
      </c>
      <c r="D320" s="14" t="s">
        <v>846</v>
      </c>
      <c r="E320" s="14" t="s">
        <v>349</v>
      </c>
      <c r="F320" s="14" t="s">
        <v>709</v>
      </c>
      <c r="G320" s="14">
        <v>0</v>
      </c>
      <c r="H320" s="14" t="s">
        <v>618</v>
      </c>
      <c r="I320" s="14">
        <v>2.0099999999999998</v>
      </c>
      <c r="J320" s="14">
        <v>3</v>
      </c>
      <c r="K320" s="14">
        <v>4</v>
      </c>
      <c r="L320" s="14">
        <v>5</v>
      </c>
      <c r="M320" s="14" t="s">
        <v>845</v>
      </c>
      <c r="N320">
        <v>2.0099999999999998</v>
      </c>
      <c r="O320">
        <v>2.0099999999999998</v>
      </c>
      <c r="P320">
        <v>2.0099999999999998</v>
      </c>
      <c r="Q320">
        <v>2.0099999999999998</v>
      </c>
      <c r="R320">
        <v>2.0099999999999998</v>
      </c>
      <c r="S320" s="14"/>
    </row>
    <row r="321" spans="1:19" x14ac:dyDescent="0.25">
      <c r="A321" t="s">
        <v>928</v>
      </c>
      <c r="B321" t="s">
        <v>11</v>
      </c>
      <c r="C321" t="s">
        <v>261</v>
      </c>
      <c r="D321" s="14" t="s">
        <v>846</v>
      </c>
      <c r="E321" s="14" t="s">
        <v>349</v>
      </c>
      <c r="F321" s="14" t="s">
        <v>709</v>
      </c>
      <c r="G321" s="14">
        <v>0</v>
      </c>
      <c r="H321" s="14" t="s">
        <v>618</v>
      </c>
      <c r="I321" s="14">
        <v>2.0099999999999998</v>
      </c>
      <c r="J321" s="14">
        <v>3</v>
      </c>
      <c r="K321" s="14">
        <v>4</v>
      </c>
      <c r="L321" s="14">
        <v>5</v>
      </c>
      <c r="M321" s="14" t="s">
        <v>845</v>
      </c>
      <c r="N321">
        <v>2.0099999999999998</v>
      </c>
      <c r="O321">
        <v>2.0099999999999998</v>
      </c>
      <c r="P321">
        <v>2.0099999999999998</v>
      </c>
      <c r="Q321">
        <v>2.0099999999999998</v>
      </c>
      <c r="R321">
        <v>2.0099999999999998</v>
      </c>
      <c r="S321" s="14"/>
    </row>
    <row r="322" spans="1:19" x14ac:dyDescent="0.25">
      <c r="A322" t="s">
        <v>929</v>
      </c>
      <c r="B322" t="s">
        <v>11</v>
      </c>
      <c r="C322" t="s">
        <v>222</v>
      </c>
      <c r="D322" s="14" t="s">
        <v>846</v>
      </c>
      <c r="E322" s="14" t="s">
        <v>561</v>
      </c>
      <c r="F322" s="14" t="s">
        <v>710</v>
      </c>
      <c r="G322" s="14">
        <v>0</v>
      </c>
      <c r="H322" s="14" t="s">
        <v>618</v>
      </c>
      <c r="I322" s="14">
        <v>2.0099999999999998</v>
      </c>
      <c r="J322" s="14">
        <v>2</v>
      </c>
      <c r="K322" s="14">
        <v>3</v>
      </c>
      <c r="L322" s="14">
        <v>3</v>
      </c>
      <c r="M322" s="14" t="s">
        <v>845</v>
      </c>
      <c r="N322">
        <v>2.0099999999999998</v>
      </c>
      <c r="O322">
        <v>2.0099999999999998</v>
      </c>
      <c r="P322">
        <v>2.0099999999999998</v>
      </c>
      <c r="Q322">
        <v>2.0099999999999998</v>
      </c>
      <c r="R322">
        <v>2.0099999999999998</v>
      </c>
      <c r="S322" s="14"/>
    </row>
    <row r="323" spans="1:19" x14ac:dyDescent="0.25">
      <c r="A323" t="s">
        <v>930</v>
      </c>
      <c r="B323" t="s">
        <v>11</v>
      </c>
      <c r="C323" t="s">
        <v>257</v>
      </c>
      <c r="D323" s="14" t="s">
        <v>846</v>
      </c>
      <c r="E323" s="14" t="s">
        <v>562</v>
      </c>
      <c r="F323" s="14" t="s">
        <v>710</v>
      </c>
      <c r="G323" s="14">
        <v>0</v>
      </c>
      <c r="H323" s="14" t="s">
        <v>618</v>
      </c>
      <c r="I323" s="14">
        <v>2.0099999999999998</v>
      </c>
      <c r="J323" s="14">
        <v>2</v>
      </c>
      <c r="K323" s="14">
        <v>3</v>
      </c>
      <c r="L323" s="14">
        <v>3</v>
      </c>
      <c r="M323" s="14" t="s">
        <v>845</v>
      </c>
      <c r="N323">
        <v>2.0099999999999998</v>
      </c>
      <c r="O323">
        <v>2.0099999999999998</v>
      </c>
      <c r="P323">
        <v>2.0099999999999998</v>
      </c>
      <c r="Q323">
        <v>2.0099999999999998</v>
      </c>
      <c r="R323">
        <v>2.0099999999999998</v>
      </c>
      <c r="S323" s="14"/>
    </row>
    <row r="324" spans="1:19" x14ac:dyDescent="0.25">
      <c r="A324" t="s">
        <v>931</v>
      </c>
      <c r="B324" t="s">
        <v>11</v>
      </c>
      <c r="C324" t="s">
        <v>216</v>
      </c>
      <c r="D324" s="14" t="s">
        <v>13</v>
      </c>
      <c r="E324" s="14" t="s">
        <v>13</v>
      </c>
      <c r="F324" s="14" t="s">
        <v>13</v>
      </c>
      <c r="G324" s="14">
        <v>0</v>
      </c>
      <c r="H324" s="14" t="s">
        <v>618</v>
      </c>
      <c r="I324" s="14">
        <v>2.0099999999999998</v>
      </c>
      <c r="J324" s="14">
        <v>2</v>
      </c>
      <c r="K324" s="14">
        <v>3</v>
      </c>
      <c r="L324" s="14">
        <v>3</v>
      </c>
      <c r="M324" s="14" t="s">
        <v>845</v>
      </c>
      <c r="N324">
        <v>2.0099999999999998</v>
      </c>
      <c r="O324">
        <v>2.0099999999999998</v>
      </c>
      <c r="P324">
        <v>2.0099999999999998</v>
      </c>
      <c r="Q324">
        <v>2.0099999999999998</v>
      </c>
      <c r="R324">
        <v>2.0099999999999998</v>
      </c>
      <c r="S324" s="14"/>
    </row>
    <row r="325" spans="1:19" x14ac:dyDescent="0.25">
      <c r="A325" t="s">
        <v>932</v>
      </c>
      <c r="B325" t="s">
        <v>11</v>
      </c>
      <c r="C325" t="s">
        <v>258</v>
      </c>
      <c r="D325" s="14" t="s">
        <v>13</v>
      </c>
      <c r="E325" s="14" t="s">
        <v>13</v>
      </c>
      <c r="F325" s="14" t="s">
        <v>13</v>
      </c>
      <c r="G325" s="14">
        <v>0</v>
      </c>
      <c r="H325" s="14" t="s">
        <v>618</v>
      </c>
      <c r="I325" s="14">
        <v>2.0099999999999998</v>
      </c>
      <c r="J325" s="14">
        <v>2</v>
      </c>
      <c r="K325" s="14">
        <v>3</v>
      </c>
      <c r="L325" s="14">
        <v>3</v>
      </c>
      <c r="M325" s="14" t="s">
        <v>845</v>
      </c>
      <c r="N325">
        <v>2.0099999999999998</v>
      </c>
      <c r="O325">
        <v>2.0099999999999998</v>
      </c>
      <c r="P325">
        <v>2.0099999999999998</v>
      </c>
      <c r="Q325">
        <v>2.0099999999999998</v>
      </c>
      <c r="R325">
        <v>2.0099999999999998</v>
      </c>
      <c r="S325" s="14"/>
    </row>
    <row r="326" spans="1:19" x14ac:dyDescent="0.25">
      <c r="A326" t="s">
        <v>934</v>
      </c>
      <c r="B326" t="s">
        <v>11</v>
      </c>
      <c r="C326" t="s">
        <v>214</v>
      </c>
      <c r="D326" s="14" t="s">
        <v>13</v>
      </c>
      <c r="E326" s="14" t="s">
        <v>13</v>
      </c>
      <c r="F326" s="14" t="s">
        <v>13</v>
      </c>
      <c r="G326" s="14">
        <v>0</v>
      </c>
      <c r="H326" s="14" t="s">
        <v>618</v>
      </c>
      <c r="I326" s="14">
        <v>2.0099999999999998</v>
      </c>
      <c r="J326" s="14">
        <v>3</v>
      </c>
      <c r="K326" s="14">
        <v>4</v>
      </c>
      <c r="L326" s="14">
        <v>5</v>
      </c>
      <c r="M326" s="14" t="s">
        <v>846</v>
      </c>
      <c r="N326">
        <v>2.0099999999999998</v>
      </c>
      <c r="O326">
        <v>2.0099999999999998</v>
      </c>
      <c r="P326">
        <v>2.0099999999999998</v>
      </c>
      <c r="Q326">
        <v>2.0099999999999998</v>
      </c>
      <c r="R326">
        <v>2.0099999999999998</v>
      </c>
      <c r="S326" s="14"/>
    </row>
    <row r="327" spans="1:19" x14ac:dyDescent="0.25">
      <c r="A327" t="s">
        <v>933</v>
      </c>
      <c r="B327" t="s">
        <v>11</v>
      </c>
      <c r="C327" t="s">
        <v>231</v>
      </c>
      <c r="D327" s="14" t="s">
        <v>13</v>
      </c>
      <c r="E327" s="14" t="s">
        <v>13</v>
      </c>
      <c r="F327" s="14" t="s">
        <v>13</v>
      </c>
      <c r="G327" s="14">
        <v>0</v>
      </c>
      <c r="H327" s="14" t="s">
        <v>618</v>
      </c>
      <c r="I327" s="14">
        <v>2.0099999999999998</v>
      </c>
      <c r="J327" s="14">
        <v>3</v>
      </c>
      <c r="K327" s="14">
        <v>4</v>
      </c>
      <c r="L327" s="14">
        <v>5</v>
      </c>
      <c r="M327" s="14" t="s">
        <v>846</v>
      </c>
      <c r="N327">
        <v>2.0099999999999998</v>
      </c>
      <c r="O327">
        <v>2.0099999999999998</v>
      </c>
      <c r="P327">
        <v>2.0099999999999998</v>
      </c>
      <c r="Q327">
        <v>2.0099999999999998</v>
      </c>
      <c r="R327">
        <v>2.0099999999999998</v>
      </c>
      <c r="S327" s="14"/>
    </row>
    <row r="328" spans="1:19" x14ac:dyDescent="0.25">
      <c r="A328" s="9" t="s">
        <v>935</v>
      </c>
      <c r="B328" s="9" t="s">
        <v>11</v>
      </c>
      <c r="C328" s="9" t="s">
        <v>221</v>
      </c>
      <c r="D328" s="9" t="s">
        <v>845</v>
      </c>
      <c r="E328" s="9" t="s">
        <v>339</v>
      </c>
      <c r="F328" s="9" t="s">
        <v>711</v>
      </c>
      <c r="G328" s="9">
        <v>0</v>
      </c>
      <c r="H328" s="14" t="s">
        <v>618</v>
      </c>
      <c r="I328" s="14">
        <v>2.0099999999999998</v>
      </c>
      <c r="J328" s="9">
        <v>3</v>
      </c>
      <c r="K328" s="9">
        <v>4</v>
      </c>
      <c r="L328" s="14">
        <v>3</v>
      </c>
      <c r="M328" s="14" t="s">
        <v>845</v>
      </c>
      <c r="N328">
        <v>2.0099999999999998</v>
      </c>
      <c r="O328">
        <v>2.0099999999999998</v>
      </c>
      <c r="P328">
        <v>2.0099999999999998</v>
      </c>
      <c r="Q328">
        <v>2.0099999999999998</v>
      </c>
      <c r="R328">
        <v>2.0099999999999998</v>
      </c>
      <c r="S328" s="14"/>
    </row>
    <row r="329" spans="1:19" x14ac:dyDescent="0.25">
      <c r="A329" t="s">
        <v>936</v>
      </c>
      <c r="B329" t="s">
        <v>11</v>
      </c>
      <c r="C329" t="s">
        <v>207</v>
      </c>
      <c r="D329" s="14" t="s">
        <v>846</v>
      </c>
      <c r="E329" s="14" t="s">
        <v>555</v>
      </c>
      <c r="F329" s="14" t="s">
        <v>712</v>
      </c>
      <c r="G329" s="14">
        <v>0</v>
      </c>
      <c r="H329" s="14" t="s">
        <v>618</v>
      </c>
      <c r="I329" s="14">
        <v>2.0099999999999998</v>
      </c>
      <c r="J329" s="14">
        <v>3</v>
      </c>
      <c r="K329" s="14">
        <v>3</v>
      </c>
      <c r="L329" s="14">
        <v>3</v>
      </c>
      <c r="M329" s="14" t="s">
        <v>845</v>
      </c>
      <c r="N329">
        <v>2.0099999999999998</v>
      </c>
      <c r="O329">
        <v>2.0099999999999998</v>
      </c>
      <c r="P329">
        <v>2.0099999999999998</v>
      </c>
      <c r="Q329">
        <v>2.0099999999999998</v>
      </c>
      <c r="R329">
        <v>2.0099999999999998</v>
      </c>
      <c r="S329" s="14"/>
    </row>
    <row r="330" spans="1:19" x14ac:dyDescent="0.25">
      <c r="A330" t="s">
        <v>937</v>
      </c>
      <c r="B330" t="s">
        <v>11</v>
      </c>
      <c r="C330" t="s">
        <v>255</v>
      </c>
      <c r="D330" s="14" t="s">
        <v>846</v>
      </c>
      <c r="E330" s="14" t="s">
        <v>556</v>
      </c>
      <c r="F330" s="14" t="s">
        <v>712</v>
      </c>
      <c r="G330" s="14">
        <v>0</v>
      </c>
      <c r="H330" s="14" t="s">
        <v>618</v>
      </c>
      <c r="I330" s="14">
        <v>2.0099999999999998</v>
      </c>
      <c r="J330" s="14">
        <v>3</v>
      </c>
      <c r="K330" s="14">
        <v>3</v>
      </c>
      <c r="L330" s="14">
        <v>3</v>
      </c>
      <c r="M330" s="14" t="s">
        <v>845</v>
      </c>
      <c r="N330">
        <v>2.0099999999999998</v>
      </c>
      <c r="O330">
        <v>2.0099999999999998</v>
      </c>
      <c r="P330">
        <v>2.0099999999999998</v>
      </c>
      <c r="Q330">
        <v>2.0099999999999998</v>
      </c>
      <c r="R330">
        <v>2.0099999999999998</v>
      </c>
      <c r="S330" s="14"/>
    </row>
    <row r="331" spans="1:19" x14ac:dyDescent="0.25">
      <c r="A331" t="s">
        <v>938</v>
      </c>
      <c r="B331" t="s">
        <v>11</v>
      </c>
      <c r="C331" t="s">
        <v>232</v>
      </c>
      <c r="D331" s="14" t="s">
        <v>846</v>
      </c>
      <c r="E331" s="14" t="s">
        <v>340</v>
      </c>
      <c r="F331" s="14" t="s">
        <v>713</v>
      </c>
      <c r="G331" s="14">
        <v>0</v>
      </c>
      <c r="H331" s="14" t="s">
        <v>618</v>
      </c>
      <c r="I331" s="14">
        <v>2.0099999999999998</v>
      </c>
      <c r="J331" s="14">
        <v>3</v>
      </c>
      <c r="K331" s="14">
        <v>4</v>
      </c>
      <c r="L331" s="14">
        <v>5</v>
      </c>
      <c r="M331" s="14" t="s">
        <v>845</v>
      </c>
      <c r="N331">
        <v>2.0099999999999998</v>
      </c>
      <c r="O331">
        <v>2.0099999999999998</v>
      </c>
      <c r="P331">
        <v>2.0099999999999998</v>
      </c>
      <c r="Q331">
        <v>2.0099999999999998</v>
      </c>
      <c r="R331">
        <v>2.0099999999999998</v>
      </c>
      <c r="S331" s="14"/>
    </row>
    <row r="332" spans="1:19" x14ac:dyDescent="0.25">
      <c r="A332" t="s">
        <v>939</v>
      </c>
      <c r="B332" t="s">
        <v>11</v>
      </c>
      <c r="C332" t="s">
        <v>220</v>
      </c>
      <c r="D332" s="14" t="s">
        <v>846</v>
      </c>
      <c r="E332" s="14" t="s">
        <v>341</v>
      </c>
      <c r="F332" s="14" t="s">
        <v>713</v>
      </c>
      <c r="G332" s="14">
        <v>0</v>
      </c>
      <c r="H332" s="14" t="s">
        <v>618</v>
      </c>
      <c r="I332" s="14">
        <v>2.0099999999999998</v>
      </c>
      <c r="J332" s="14">
        <v>3</v>
      </c>
      <c r="K332" s="14">
        <v>4</v>
      </c>
      <c r="L332" s="14">
        <v>5</v>
      </c>
      <c r="M332" s="14" t="s">
        <v>845</v>
      </c>
      <c r="N332">
        <v>2.0099999999999998</v>
      </c>
      <c r="O332">
        <v>2.0099999999999998</v>
      </c>
      <c r="P332">
        <v>2.0099999999999998</v>
      </c>
      <c r="Q332">
        <v>2.0099999999999998</v>
      </c>
      <c r="R332">
        <v>2.0099999999999998</v>
      </c>
      <c r="S332" s="14"/>
    </row>
    <row r="333" spans="1:19" x14ac:dyDescent="0.25">
      <c r="A333" t="s">
        <v>940</v>
      </c>
      <c r="B333" t="s">
        <v>11</v>
      </c>
      <c r="C333" t="s">
        <v>210</v>
      </c>
      <c r="D333" s="14" t="s">
        <v>846</v>
      </c>
      <c r="E333" s="14" t="s">
        <v>563</v>
      </c>
      <c r="F333" s="14" t="s">
        <v>714</v>
      </c>
      <c r="G333" s="14">
        <v>0</v>
      </c>
      <c r="H333" s="14" t="s">
        <v>618</v>
      </c>
      <c r="I333" s="14">
        <v>2.0099999999999998</v>
      </c>
      <c r="J333" s="14">
        <v>3</v>
      </c>
      <c r="K333" s="14">
        <v>4</v>
      </c>
      <c r="L333" s="14">
        <v>3</v>
      </c>
      <c r="M333" s="14" t="s">
        <v>846</v>
      </c>
      <c r="N333">
        <v>2.0099999999999998</v>
      </c>
      <c r="O333">
        <v>2.0099999999999998</v>
      </c>
      <c r="P333">
        <v>2.0099999999999998</v>
      </c>
      <c r="Q333">
        <v>2.0099999999999998</v>
      </c>
      <c r="R333">
        <v>2.0099999999999998</v>
      </c>
      <c r="S333" s="14" t="s">
        <v>1223</v>
      </c>
    </row>
    <row r="334" spans="1:19" x14ac:dyDescent="0.25">
      <c r="A334" t="s">
        <v>941</v>
      </c>
      <c r="B334" t="s">
        <v>11</v>
      </c>
      <c r="C334" t="s">
        <v>224</v>
      </c>
      <c r="D334" s="14" t="s">
        <v>846</v>
      </c>
      <c r="E334" s="14" t="s">
        <v>564</v>
      </c>
      <c r="F334" s="14" t="s">
        <v>714</v>
      </c>
      <c r="G334" s="14">
        <v>0</v>
      </c>
      <c r="H334" s="14" t="s">
        <v>618</v>
      </c>
      <c r="I334" s="14">
        <v>2.0099999999999998</v>
      </c>
      <c r="J334" s="14">
        <v>3</v>
      </c>
      <c r="K334" s="14">
        <v>4</v>
      </c>
      <c r="L334" s="14">
        <v>3</v>
      </c>
      <c r="M334" s="14" t="s">
        <v>846</v>
      </c>
      <c r="N334">
        <v>2.0099999999999998</v>
      </c>
      <c r="O334">
        <v>2.0099999999999998</v>
      </c>
      <c r="P334">
        <v>2.0099999999999998</v>
      </c>
      <c r="Q334">
        <v>2.0099999999999998</v>
      </c>
      <c r="R334">
        <v>2.0099999999999998</v>
      </c>
      <c r="S334" s="14" t="s">
        <v>1223</v>
      </c>
    </row>
    <row r="335" spans="1:19" x14ac:dyDescent="0.25">
      <c r="A335" t="s">
        <v>942</v>
      </c>
      <c r="B335" t="s">
        <v>11</v>
      </c>
      <c r="C335" t="s">
        <v>233</v>
      </c>
      <c r="D335" s="14" t="s">
        <v>846</v>
      </c>
      <c r="E335" s="14" t="s">
        <v>565</v>
      </c>
      <c r="F335" s="14" t="s">
        <v>715</v>
      </c>
      <c r="G335" s="14">
        <v>0</v>
      </c>
      <c r="H335" s="14" t="s">
        <v>618</v>
      </c>
      <c r="I335" s="14">
        <v>2.0099999999999998</v>
      </c>
      <c r="J335" s="14">
        <v>2</v>
      </c>
      <c r="K335" s="14">
        <v>3</v>
      </c>
      <c r="L335" s="14">
        <v>3</v>
      </c>
      <c r="M335" s="14" t="s">
        <v>845</v>
      </c>
      <c r="N335">
        <v>2.0099999999999998</v>
      </c>
      <c r="O335">
        <v>2.0099999999999998</v>
      </c>
      <c r="P335">
        <v>2.0099999999999998</v>
      </c>
      <c r="Q335">
        <v>2.0099999999999998</v>
      </c>
      <c r="R335">
        <v>2.0099999999999998</v>
      </c>
      <c r="S335" s="14"/>
    </row>
    <row r="336" spans="1:19" x14ac:dyDescent="0.25">
      <c r="A336" t="s">
        <v>943</v>
      </c>
      <c r="B336" t="s">
        <v>11</v>
      </c>
      <c r="C336" t="s">
        <v>259</v>
      </c>
      <c r="D336" s="14" t="s">
        <v>846</v>
      </c>
      <c r="E336" s="14" t="s">
        <v>566</v>
      </c>
      <c r="F336" s="14" t="s">
        <v>715</v>
      </c>
      <c r="G336" s="14">
        <v>0</v>
      </c>
      <c r="H336" s="14" t="s">
        <v>618</v>
      </c>
      <c r="I336" s="14">
        <v>2.0099999999999998</v>
      </c>
      <c r="J336" s="14">
        <v>2</v>
      </c>
      <c r="K336" s="14">
        <v>3</v>
      </c>
      <c r="L336" s="14">
        <v>3</v>
      </c>
      <c r="M336" s="14" t="s">
        <v>845</v>
      </c>
      <c r="N336">
        <v>2.0099999999999998</v>
      </c>
      <c r="O336">
        <v>2.0099999999999998</v>
      </c>
      <c r="P336">
        <v>2.0099999999999998</v>
      </c>
      <c r="Q336">
        <v>2.0099999999999998</v>
      </c>
      <c r="R336">
        <v>2.0099999999999998</v>
      </c>
      <c r="S336" s="14"/>
    </row>
    <row r="337" spans="1:19" x14ac:dyDescent="0.25">
      <c r="A337" t="s">
        <v>944</v>
      </c>
      <c r="B337" t="s">
        <v>11</v>
      </c>
      <c r="C337" t="s">
        <v>218</v>
      </c>
      <c r="D337" s="14" t="s">
        <v>846</v>
      </c>
      <c r="E337" s="14" t="s">
        <v>567</v>
      </c>
      <c r="F337" s="14" t="s">
        <v>716</v>
      </c>
      <c r="G337" s="14">
        <v>0</v>
      </c>
      <c r="H337" s="14" t="s">
        <v>618</v>
      </c>
      <c r="I337" s="14">
        <v>2.0099999999999998</v>
      </c>
      <c r="J337" s="14">
        <v>2</v>
      </c>
      <c r="K337" s="14">
        <v>3</v>
      </c>
      <c r="L337" s="14">
        <v>3</v>
      </c>
      <c r="M337" s="14" t="s">
        <v>845</v>
      </c>
      <c r="N337">
        <v>2.0099999999999998</v>
      </c>
      <c r="O337">
        <v>2.0099999999999998</v>
      </c>
      <c r="P337">
        <v>2.0099999999999998</v>
      </c>
      <c r="Q337">
        <v>2.0099999999999998</v>
      </c>
      <c r="R337">
        <v>2.0099999999999998</v>
      </c>
      <c r="S337" s="14"/>
    </row>
    <row r="338" spans="1:19" x14ac:dyDescent="0.25">
      <c r="A338" t="s">
        <v>945</v>
      </c>
      <c r="B338" t="s">
        <v>11</v>
      </c>
      <c r="C338" t="s">
        <v>256</v>
      </c>
      <c r="D338" s="14" t="s">
        <v>846</v>
      </c>
      <c r="E338" s="14" t="s">
        <v>568</v>
      </c>
      <c r="F338" s="14" t="s">
        <v>716</v>
      </c>
      <c r="G338" s="14">
        <v>0</v>
      </c>
      <c r="H338" s="14" t="s">
        <v>618</v>
      </c>
      <c r="I338" s="14">
        <v>2.0099999999999998</v>
      </c>
      <c r="J338" s="14">
        <v>2</v>
      </c>
      <c r="K338" s="14">
        <v>3</v>
      </c>
      <c r="L338" s="14">
        <v>3</v>
      </c>
      <c r="M338" s="14" t="s">
        <v>845</v>
      </c>
      <c r="N338">
        <v>2.0099999999999998</v>
      </c>
      <c r="O338">
        <v>2.0099999999999998</v>
      </c>
      <c r="P338">
        <v>2.0099999999999998</v>
      </c>
      <c r="Q338">
        <v>2.0099999999999998</v>
      </c>
      <c r="R338">
        <v>2.0099999999999998</v>
      </c>
      <c r="S338" s="14"/>
    </row>
    <row r="339" spans="1:19" x14ac:dyDescent="0.25">
      <c r="A339" t="s">
        <v>946</v>
      </c>
      <c r="B339" t="s">
        <v>11</v>
      </c>
      <c r="C339" t="s">
        <v>228</v>
      </c>
      <c r="D339" s="14" t="s">
        <v>846</v>
      </c>
      <c r="E339" s="14" t="s">
        <v>569</v>
      </c>
      <c r="F339" s="14" t="s">
        <v>717</v>
      </c>
      <c r="G339" s="14">
        <v>0</v>
      </c>
      <c r="H339" s="14" t="s">
        <v>618</v>
      </c>
      <c r="I339" s="14">
        <v>2.0099999999999998</v>
      </c>
      <c r="J339" s="14">
        <v>2</v>
      </c>
      <c r="K339" s="14">
        <v>3</v>
      </c>
      <c r="L339" s="14">
        <v>3</v>
      </c>
      <c r="M339" s="14" t="s">
        <v>845</v>
      </c>
      <c r="N339">
        <v>2.0099999999999998</v>
      </c>
      <c r="O339">
        <v>2.0099999999999998</v>
      </c>
      <c r="P339">
        <v>2.0099999999999998</v>
      </c>
      <c r="Q339">
        <v>2.0099999999999998</v>
      </c>
      <c r="R339">
        <v>2.0099999999999998</v>
      </c>
      <c r="S339" s="14"/>
    </row>
    <row r="340" spans="1:19" x14ac:dyDescent="0.25">
      <c r="A340" t="s">
        <v>947</v>
      </c>
      <c r="B340" t="s">
        <v>11</v>
      </c>
      <c r="C340" t="s">
        <v>253</v>
      </c>
      <c r="D340" s="14" t="s">
        <v>846</v>
      </c>
      <c r="E340" s="14" t="s">
        <v>570</v>
      </c>
      <c r="F340" s="14" t="s">
        <v>717</v>
      </c>
      <c r="G340" s="14">
        <v>0</v>
      </c>
      <c r="H340" s="14" t="s">
        <v>618</v>
      </c>
      <c r="I340" s="14">
        <v>2.0099999999999998</v>
      </c>
      <c r="J340" s="14">
        <v>2</v>
      </c>
      <c r="K340" s="14">
        <v>3</v>
      </c>
      <c r="L340" s="14">
        <v>3</v>
      </c>
      <c r="M340" s="14" t="s">
        <v>845</v>
      </c>
      <c r="N340">
        <v>2.0099999999999998</v>
      </c>
      <c r="O340">
        <v>2.0099999999999998</v>
      </c>
      <c r="P340">
        <v>2.0099999999999998</v>
      </c>
      <c r="Q340">
        <v>2.0099999999999998</v>
      </c>
      <c r="R340">
        <v>2.0099999999999998</v>
      </c>
      <c r="S340" s="14"/>
    </row>
    <row r="341" spans="1:19" x14ac:dyDescent="0.25">
      <c r="A341" t="s">
        <v>948</v>
      </c>
      <c r="B341" t="s">
        <v>11</v>
      </c>
      <c r="C341" t="s">
        <v>229</v>
      </c>
      <c r="D341" s="14" t="s">
        <v>846</v>
      </c>
      <c r="E341" s="14" t="s">
        <v>571</v>
      </c>
      <c r="F341" s="14" t="s">
        <v>718</v>
      </c>
      <c r="G341" s="14">
        <v>0</v>
      </c>
      <c r="H341" s="14" t="s">
        <v>618</v>
      </c>
      <c r="I341" s="14">
        <v>2.0099999999999998</v>
      </c>
      <c r="J341" s="14">
        <v>2</v>
      </c>
      <c r="K341" s="14">
        <v>3</v>
      </c>
      <c r="L341" s="14">
        <v>3</v>
      </c>
      <c r="M341" s="14" t="s">
        <v>845</v>
      </c>
      <c r="N341">
        <v>2.0099999999999998</v>
      </c>
      <c r="O341">
        <v>2.0099999999999998</v>
      </c>
      <c r="P341">
        <v>2.0099999999999998</v>
      </c>
      <c r="Q341">
        <v>2.0099999999999998</v>
      </c>
      <c r="R341">
        <v>2.0099999999999998</v>
      </c>
      <c r="S341" s="14" t="str">
        <f>VLOOKUP($A341,MasterLookup_old!$B:$L,MATCH(MasterLookup12192017!S$1,MasterLookup_old!$1:$1,0)-1,FALSE)</f>
        <v>A and B directions swapped between 2012 and 2016</v>
      </c>
    </row>
    <row r="342" spans="1:19" x14ac:dyDescent="0.25">
      <c r="A342" t="s">
        <v>949</v>
      </c>
      <c r="B342" t="s">
        <v>11</v>
      </c>
      <c r="C342" t="s">
        <v>248</v>
      </c>
      <c r="D342" s="14" t="s">
        <v>846</v>
      </c>
      <c r="E342" s="14" t="s">
        <v>572</v>
      </c>
      <c r="F342" s="14" t="s">
        <v>718</v>
      </c>
      <c r="G342" s="14">
        <v>0</v>
      </c>
      <c r="H342" s="14" t="s">
        <v>618</v>
      </c>
      <c r="I342" s="14">
        <v>2.0099999999999998</v>
      </c>
      <c r="J342" s="14">
        <v>2</v>
      </c>
      <c r="K342" s="14">
        <v>3</v>
      </c>
      <c r="L342" s="14">
        <v>3</v>
      </c>
      <c r="M342" s="14" t="s">
        <v>845</v>
      </c>
      <c r="N342">
        <v>2.0099999999999998</v>
      </c>
      <c r="O342">
        <v>2.0099999999999998</v>
      </c>
      <c r="P342">
        <v>2.0099999999999998</v>
      </c>
      <c r="Q342">
        <v>2.0099999999999998</v>
      </c>
      <c r="R342">
        <v>2.0099999999999998</v>
      </c>
      <c r="S342" s="14" t="str">
        <f>VLOOKUP($A342,MasterLookup_old!$B:$L,MATCH(MasterLookup12192017!S$1,MasterLookup_old!$1:$1,0)-1,FALSE)</f>
        <v>A and B directions swapped between 2012 and 2016</v>
      </c>
    </row>
    <row r="343" spans="1:19" x14ac:dyDescent="0.25">
      <c r="A343" t="s">
        <v>950</v>
      </c>
      <c r="B343" t="s">
        <v>12</v>
      </c>
      <c r="C343" t="s">
        <v>201</v>
      </c>
      <c r="D343" s="14" t="s">
        <v>845</v>
      </c>
      <c r="E343" s="14" t="s">
        <v>351</v>
      </c>
      <c r="F343" s="14" t="s">
        <v>719</v>
      </c>
      <c r="G343" s="14">
        <v>0</v>
      </c>
      <c r="H343" s="14" t="s">
        <v>618</v>
      </c>
      <c r="I343" s="14">
        <v>2.0099999999999998</v>
      </c>
      <c r="J343" s="14">
        <v>3</v>
      </c>
      <c r="K343" s="14">
        <v>8</v>
      </c>
      <c r="L343" s="14">
        <v>5</v>
      </c>
      <c r="M343" s="14" t="s">
        <v>845</v>
      </c>
      <c r="N343">
        <v>2.0099999999999998</v>
      </c>
      <c r="O343">
        <v>2.0099999999999998</v>
      </c>
      <c r="P343">
        <v>2.0099999999999998</v>
      </c>
      <c r="Q343">
        <v>2.0099999999999998</v>
      </c>
      <c r="R343">
        <v>2.0099999999999998</v>
      </c>
      <c r="S343" s="14" t="str">
        <f>VLOOKUP($A343,MasterLookup_old!$B:$L,MATCH(MasterLookup12192017!S$1,MasterLookup_old!$1:$1,0)-1,FALSE)</f>
        <v>A and B directions swapped between 2012 and 2016</v>
      </c>
    </row>
    <row r="344" spans="1:19" x14ac:dyDescent="0.25">
      <c r="A344" t="s">
        <v>951</v>
      </c>
      <c r="B344" t="s">
        <v>12</v>
      </c>
      <c r="C344" t="s">
        <v>201</v>
      </c>
      <c r="D344" s="14" t="s">
        <v>845</v>
      </c>
      <c r="E344" s="14" t="s">
        <v>351</v>
      </c>
      <c r="F344" s="14" t="s">
        <v>719</v>
      </c>
      <c r="G344" s="14">
        <v>0</v>
      </c>
      <c r="H344" s="14" t="s">
        <v>618</v>
      </c>
      <c r="I344" s="14">
        <v>2.0099999999999998</v>
      </c>
      <c r="J344" s="14">
        <v>3</v>
      </c>
      <c r="K344" s="14">
        <v>8</v>
      </c>
      <c r="L344" s="14">
        <v>5</v>
      </c>
      <c r="M344" s="14" t="s">
        <v>845</v>
      </c>
      <c r="N344">
        <v>2.0099999999999998</v>
      </c>
      <c r="O344">
        <v>2.0099999999999998</v>
      </c>
      <c r="P344">
        <v>2.0099999999999998</v>
      </c>
      <c r="Q344">
        <v>2.0099999999999998</v>
      </c>
      <c r="R344">
        <v>2.0099999999999998</v>
      </c>
      <c r="S344" s="14" t="str">
        <f>VLOOKUP($A344,MasterLookup_old!$B:$L,MATCH(MasterLookup12192017!S$1,MasterLookup_old!$1:$1,0)-1,FALSE)</f>
        <v>A and B directions swapped between 2012 and 2016</v>
      </c>
    </row>
    <row r="345" spans="1:19" x14ac:dyDescent="0.25">
      <c r="A345" t="s">
        <v>952</v>
      </c>
      <c r="B345" t="s">
        <v>12</v>
      </c>
      <c r="C345" t="s">
        <v>200</v>
      </c>
      <c r="D345" s="14" t="s">
        <v>845</v>
      </c>
      <c r="E345" s="14" t="s">
        <v>352</v>
      </c>
      <c r="F345" s="14" t="s">
        <v>720</v>
      </c>
      <c r="G345" s="14">
        <v>0</v>
      </c>
      <c r="H345" s="14" t="s">
        <v>618</v>
      </c>
      <c r="I345" s="14">
        <v>2.0099999999999998</v>
      </c>
      <c r="J345" s="14">
        <v>3</v>
      </c>
      <c r="K345" s="14">
        <v>8</v>
      </c>
      <c r="L345" s="14">
        <v>5</v>
      </c>
      <c r="M345" s="14" t="s">
        <v>846</v>
      </c>
      <c r="N345">
        <v>2.0099999999999998</v>
      </c>
      <c r="O345">
        <v>2.0099999999999998</v>
      </c>
      <c r="P345">
        <v>2.0099999999999998</v>
      </c>
      <c r="Q345">
        <v>2.0099999999999998</v>
      </c>
      <c r="R345">
        <v>2.0099999999999998</v>
      </c>
      <c r="S345" s="14"/>
    </row>
    <row r="346" spans="1:19" x14ac:dyDescent="0.25">
      <c r="A346" t="s">
        <v>953</v>
      </c>
      <c r="B346" t="s">
        <v>12</v>
      </c>
      <c r="C346" t="s">
        <v>200</v>
      </c>
      <c r="D346" s="14" t="s">
        <v>845</v>
      </c>
      <c r="E346" s="14" t="s">
        <v>352</v>
      </c>
      <c r="F346" s="14" t="s">
        <v>720</v>
      </c>
      <c r="G346" s="14">
        <v>0</v>
      </c>
      <c r="H346" s="14" t="s">
        <v>618</v>
      </c>
      <c r="I346" s="14">
        <v>2.0099999999999998</v>
      </c>
      <c r="J346" s="14">
        <v>3</v>
      </c>
      <c r="K346" s="14">
        <v>8</v>
      </c>
      <c r="L346" s="14">
        <v>5</v>
      </c>
      <c r="M346" s="14" t="s">
        <v>846</v>
      </c>
      <c r="N346">
        <v>2.0099999999999998</v>
      </c>
      <c r="O346">
        <v>2.0099999999999998</v>
      </c>
      <c r="P346">
        <v>2.0099999999999998</v>
      </c>
      <c r="Q346">
        <v>2.0099999999999998</v>
      </c>
      <c r="R346">
        <v>2.0099999999999998</v>
      </c>
      <c r="S346" s="14"/>
    </row>
    <row r="347" spans="1:19" x14ac:dyDescent="0.25">
      <c r="A347" t="s">
        <v>954</v>
      </c>
      <c r="B347" t="s">
        <v>12</v>
      </c>
      <c r="C347" t="s">
        <v>205</v>
      </c>
      <c r="D347" s="14" t="s">
        <v>845</v>
      </c>
      <c r="E347" s="14" t="s">
        <v>353</v>
      </c>
      <c r="F347" s="14" t="s">
        <v>721</v>
      </c>
      <c r="G347" s="14">
        <v>1</v>
      </c>
      <c r="H347" s="14" t="s">
        <v>618</v>
      </c>
      <c r="I347" s="14">
        <v>2.0099999999999998</v>
      </c>
      <c r="J347" s="14">
        <v>3</v>
      </c>
      <c r="K347" s="14">
        <v>8</v>
      </c>
      <c r="L347" s="14">
        <v>5</v>
      </c>
      <c r="M347" s="14" t="s">
        <v>845</v>
      </c>
      <c r="N347">
        <v>2.0099999999999998</v>
      </c>
      <c r="O347">
        <v>2.0099999999999998</v>
      </c>
      <c r="P347">
        <v>2.0099999999999998</v>
      </c>
      <c r="Q347">
        <v>2.0099999999999998</v>
      </c>
      <c r="R347">
        <v>2.0099999999999998</v>
      </c>
      <c r="S347" s="14"/>
    </row>
    <row r="348" spans="1:19" x14ac:dyDescent="0.25">
      <c r="A348" t="s">
        <v>955</v>
      </c>
      <c r="B348" t="s">
        <v>12</v>
      </c>
      <c r="C348" t="s">
        <v>205</v>
      </c>
      <c r="D348" s="14" t="s">
        <v>845</v>
      </c>
      <c r="E348" s="14" t="s">
        <v>353</v>
      </c>
      <c r="F348" s="14" t="s">
        <v>721</v>
      </c>
      <c r="G348" s="14">
        <v>1</v>
      </c>
      <c r="H348" s="14" t="s">
        <v>618</v>
      </c>
      <c r="I348" s="14">
        <v>2.0099999999999998</v>
      </c>
      <c r="J348" s="14">
        <v>3</v>
      </c>
      <c r="K348" s="14">
        <v>8</v>
      </c>
      <c r="L348" s="14">
        <v>5</v>
      </c>
      <c r="M348" s="14" t="s">
        <v>845</v>
      </c>
      <c r="N348">
        <v>2.0099999999999998</v>
      </c>
      <c r="O348">
        <v>2.0099999999999998</v>
      </c>
      <c r="P348">
        <v>2.0099999999999998</v>
      </c>
      <c r="Q348">
        <v>2.0099999999999998</v>
      </c>
      <c r="R348">
        <v>2.0099999999999998</v>
      </c>
      <c r="S348" s="14"/>
    </row>
    <row r="349" spans="1:19" x14ac:dyDescent="0.25">
      <c r="A349" t="s">
        <v>956</v>
      </c>
      <c r="B349" t="s">
        <v>12</v>
      </c>
      <c r="C349" t="s">
        <v>204</v>
      </c>
      <c r="D349" s="14" t="s">
        <v>845</v>
      </c>
      <c r="E349" s="14" t="s">
        <v>354</v>
      </c>
      <c r="F349" s="14" t="s">
        <v>722</v>
      </c>
      <c r="G349" s="14">
        <v>0</v>
      </c>
      <c r="H349" s="14" t="s">
        <v>618</v>
      </c>
      <c r="I349" s="14">
        <v>2.0099999999999998</v>
      </c>
      <c r="J349" s="14">
        <v>3</v>
      </c>
      <c r="K349" s="14">
        <v>8</v>
      </c>
      <c r="L349" s="14">
        <v>5</v>
      </c>
      <c r="M349" s="14" t="s">
        <v>846</v>
      </c>
      <c r="N349">
        <v>2.0099999999999998</v>
      </c>
      <c r="O349">
        <v>2.0099999999999998</v>
      </c>
      <c r="P349">
        <v>2.0099999999999998</v>
      </c>
      <c r="Q349">
        <v>2.0099999999999998</v>
      </c>
      <c r="R349">
        <v>2.0099999999999998</v>
      </c>
      <c r="S349" s="14"/>
    </row>
    <row r="350" spans="1:19" x14ac:dyDescent="0.25">
      <c r="A350" t="s">
        <v>957</v>
      </c>
      <c r="B350" t="s">
        <v>12</v>
      </c>
      <c r="C350" t="s">
        <v>204</v>
      </c>
      <c r="D350" s="14" t="s">
        <v>845</v>
      </c>
      <c r="E350" s="14" t="s">
        <v>354</v>
      </c>
      <c r="F350" s="14" t="s">
        <v>722</v>
      </c>
      <c r="G350" s="14">
        <v>0</v>
      </c>
      <c r="H350" s="14" t="s">
        <v>618</v>
      </c>
      <c r="I350" s="14">
        <v>2.0099999999999998</v>
      </c>
      <c r="J350" s="14">
        <v>3</v>
      </c>
      <c r="K350" s="14">
        <v>8</v>
      </c>
      <c r="L350" s="14">
        <v>5</v>
      </c>
      <c r="M350" s="14" t="s">
        <v>846</v>
      </c>
      <c r="N350">
        <v>2.0099999999999998</v>
      </c>
      <c r="O350">
        <v>2.0099999999999998</v>
      </c>
      <c r="P350">
        <v>2.0099999999999998</v>
      </c>
      <c r="Q350">
        <v>2.0099999999999998</v>
      </c>
      <c r="R350">
        <v>2.0099999999999998</v>
      </c>
      <c r="S350" s="14"/>
    </row>
    <row r="351" spans="1:19" x14ac:dyDescent="0.25">
      <c r="A351" t="s">
        <v>958</v>
      </c>
      <c r="B351" t="s">
        <v>12</v>
      </c>
      <c r="C351" t="s">
        <v>206</v>
      </c>
      <c r="D351" s="14" t="s">
        <v>846</v>
      </c>
      <c r="E351" s="14" t="s">
        <v>355</v>
      </c>
      <c r="F351" s="14" t="s">
        <v>723</v>
      </c>
      <c r="G351" s="14">
        <v>0</v>
      </c>
      <c r="H351" s="14" t="s">
        <v>618</v>
      </c>
      <c r="I351" s="14">
        <v>2.0099999999999998</v>
      </c>
      <c r="J351" s="14">
        <v>3</v>
      </c>
      <c r="K351" s="14">
        <v>8</v>
      </c>
      <c r="L351" s="14">
        <v>5</v>
      </c>
      <c r="M351" s="14" t="s">
        <v>845</v>
      </c>
      <c r="N351">
        <v>2.0099999999999998</v>
      </c>
      <c r="O351">
        <v>2.0099999999999998</v>
      </c>
      <c r="P351">
        <v>2.0099999999999998</v>
      </c>
      <c r="Q351">
        <v>2.0099999999999998</v>
      </c>
      <c r="R351">
        <v>2.0099999999999998</v>
      </c>
      <c r="S351" s="14"/>
    </row>
    <row r="352" spans="1:19" x14ac:dyDescent="0.25">
      <c r="A352" t="s">
        <v>959</v>
      </c>
      <c r="B352" t="s">
        <v>12</v>
      </c>
      <c r="C352" t="s">
        <v>206</v>
      </c>
      <c r="D352" s="14" t="s">
        <v>846</v>
      </c>
      <c r="E352" s="14" t="s">
        <v>355</v>
      </c>
      <c r="F352" s="14" t="s">
        <v>723</v>
      </c>
      <c r="G352" s="14">
        <v>0</v>
      </c>
      <c r="H352" s="14" t="s">
        <v>618</v>
      </c>
      <c r="I352" s="14">
        <v>2.0099999999999998</v>
      </c>
      <c r="J352" s="14">
        <v>3</v>
      </c>
      <c r="K352" s="14">
        <v>8</v>
      </c>
      <c r="L352" s="14">
        <v>5</v>
      </c>
      <c r="M352" s="14" t="s">
        <v>845</v>
      </c>
      <c r="N352">
        <v>2.0099999999999998</v>
      </c>
      <c r="O352">
        <v>2.0099999999999998</v>
      </c>
      <c r="P352">
        <v>2.0099999999999998</v>
      </c>
      <c r="Q352">
        <v>2.0099999999999998</v>
      </c>
      <c r="R352">
        <v>2.0099999999999998</v>
      </c>
      <c r="S352" s="14"/>
    </row>
    <row r="353" spans="1:19" x14ac:dyDescent="0.25">
      <c r="A353" t="s">
        <v>960</v>
      </c>
      <c r="B353" t="s">
        <v>12</v>
      </c>
      <c r="C353" t="s">
        <v>203</v>
      </c>
      <c r="D353" s="14" t="s">
        <v>846</v>
      </c>
      <c r="E353" s="14" t="s">
        <v>356</v>
      </c>
      <c r="F353" s="14" t="s">
        <v>724</v>
      </c>
      <c r="G353" s="14">
        <v>0</v>
      </c>
      <c r="H353" s="14" t="s">
        <v>618</v>
      </c>
      <c r="I353" s="14">
        <v>2.0099999999999998</v>
      </c>
      <c r="J353" s="14">
        <v>3</v>
      </c>
      <c r="K353" s="14">
        <v>8</v>
      </c>
      <c r="L353" s="14">
        <v>5</v>
      </c>
      <c r="M353" s="14" t="s">
        <v>845</v>
      </c>
      <c r="N353">
        <v>2.0099999999999998</v>
      </c>
      <c r="O353">
        <v>2.0099999999999998</v>
      </c>
      <c r="P353">
        <v>2.0099999999999998</v>
      </c>
      <c r="Q353">
        <v>2.0099999999999998</v>
      </c>
      <c r="R353">
        <v>2.0099999999999998</v>
      </c>
      <c r="S353" s="14"/>
    </row>
    <row r="354" spans="1:19" x14ac:dyDescent="0.25">
      <c r="A354" t="s">
        <v>961</v>
      </c>
      <c r="B354" t="s">
        <v>12</v>
      </c>
      <c r="C354" t="s">
        <v>358</v>
      </c>
      <c r="D354" s="14" t="s">
        <v>846</v>
      </c>
      <c r="E354" s="14" t="s">
        <v>548</v>
      </c>
      <c r="F354" s="14" t="s">
        <v>725</v>
      </c>
      <c r="G354" s="14">
        <v>0</v>
      </c>
      <c r="H354" s="14" t="s">
        <v>618</v>
      </c>
      <c r="I354" s="14">
        <v>1.62</v>
      </c>
      <c r="J354" s="14">
        <v>2</v>
      </c>
      <c r="K354" s="14">
        <v>7</v>
      </c>
      <c r="L354" s="14">
        <v>3</v>
      </c>
      <c r="M354" s="14" t="s">
        <v>845</v>
      </c>
      <c r="N354">
        <v>1.62</v>
      </c>
      <c r="O354">
        <v>1.62</v>
      </c>
      <c r="P354">
        <v>1.62</v>
      </c>
      <c r="Q354">
        <v>1.62</v>
      </c>
      <c r="R354">
        <v>1.62</v>
      </c>
      <c r="S354" s="14"/>
    </row>
    <row r="355" spans="1:19" x14ac:dyDescent="0.25">
      <c r="A355" t="s">
        <v>962</v>
      </c>
      <c r="B355" t="s">
        <v>12</v>
      </c>
      <c r="C355" t="s">
        <v>358</v>
      </c>
      <c r="D355" s="14" t="s">
        <v>846</v>
      </c>
      <c r="E355" s="14" t="s">
        <v>547</v>
      </c>
      <c r="F355" s="14" t="s">
        <v>725</v>
      </c>
      <c r="G355" s="14">
        <v>0</v>
      </c>
      <c r="H355" s="14" t="s">
        <v>618</v>
      </c>
      <c r="I355" s="14">
        <v>1.62</v>
      </c>
      <c r="J355" s="14">
        <v>2</v>
      </c>
      <c r="K355" s="14">
        <v>7</v>
      </c>
      <c r="L355" s="14">
        <v>3</v>
      </c>
      <c r="M355" s="14" t="s">
        <v>845</v>
      </c>
      <c r="N355">
        <v>1.62</v>
      </c>
      <c r="O355">
        <v>1.62</v>
      </c>
      <c r="P355">
        <v>1.62</v>
      </c>
      <c r="Q355">
        <v>1.62</v>
      </c>
      <c r="R355">
        <v>1.62</v>
      </c>
      <c r="S355" s="14"/>
    </row>
    <row r="356" spans="1:19" x14ac:dyDescent="0.25">
      <c r="A356" t="s">
        <v>963</v>
      </c>
      <c r="B356" t="s">
        <v>12</v>
      </c>
      <c r="C356" t="s">
        <v>359</v>
      </c>
      <c r="D356" s="14" t="s">
        <v>846</v>
      </c>
      <c r="E356" s="14" t="s">
        <v>550</v>
      </c>
      <c r="F356" s="14" t="s">
        <v>726</v>
      </c>
      <c r="G356" s="14">
        <v>0</v>
      </c>
      <c r="H356" s="14" t="s">
        <v>618</v>
      </c>
      <c r="I356" s="14">
        <v>2.0099999999999998</v>
      </c>
      <c r="J356" s="14">
        <v>2</v>
      </c>
      <c r="K356" s="14">
        <v>7</v>
      </c>
      <c r="L356" s="14">
        <v>3</v>
      </c>
      <c r="M356" s="14" t="s">
        <v>845</v>
      </c>
      <c r="N356">
        <v>2.0099999999999998</v>
      </c>
      <c r="O356">
        <v>2.0099999999999998</v>
      </c>
      <c r="P356">
        <v>2.0099999999999998</v>
      </c>
      <c r="Q356">
        <v>2.0099999999999998</v>
      </c>
      <c r="R356">
        <v>2.0099999999999998</v>
      </c>
      <c r="S356" s="14"/>
    </row>
    <row r="357" spans="1:19" x14ac:dyDescent="0.25">
      <c r="A357" t="s">
        <v>964</v>
      </c>
      <c r="B357" t="s">
        <v>12</v>
      </c>
      <c r="C357" t="s">
        <v>359</v>
      </c>
      <c r="D357" s="14" t="s">
        <v>846</v>
      </c>
      <c r="E357" s="14" t="s">
        <v>549</v>
      </c>
      <c r="F357" s="14" t="s">
        <v>726</v>
      </c>
      <c r="G357" s="14">
        <v>0</v>
      </c>
      <c r="H357" s="14" t="s">
        <v>618</v>
      </c>
      <c r="I357" s="14">
        <v>1.62</v>
      </c>
      <c r="J357" s="14">
        <v>2</v>
      </c>
      <c r="K357" s="14">
        <v>7</v>
      </c>
      <c r="L357" s="14">
        <v>3</v>
      </c>
      <c r="M357" s="14" t="s">
        <v>845</v>
      </c>
      <c r="N357">
        <v>1.62</v>
      </c>
      <c r="O357">
        <v>1.62</v>
      </c>
      <c r="P357">
        <v>1.62</v>
      </c>
      <c r="Q357">
        <v>1.62</v>
      </c>
      <c r="R357">
        <v>1.62</v>
      </c>
      <c r="S357" s="14"/>
    </row>
    <row r="358" spans="1:19" x14ac:dyDescent="0.25">
      <c r="A358" t="s">
        <v>1229</v>
      </c>
      <c r="B358" t="s">
        <v>12</v>
      </c>
      <c r="C358" t="s">
        <v>202</v>
      </c>
      <c r="D358" s="14" t="s">
        <v>13</v>
      </c>
      <c r="E358" s="14" t="s">
        <v>13</v>
      </c>
      <c r="F358" s="14" t="s">
        <v>13</v>
      </c>
      <c r="G358" s="14">
        <v>0</v>
      </c>
      <c r="H358" s="14" t="s">
        <v>618</v>
      </c>
      <c r="I358" s="14">
        <v>2.0099999999999998</v>
      </c>
      <c r="J358" s="14">
        <v>3</v>
      </c>
      <c r="K358" s="14">
        <v>8</v>
      </c>
      <c r="L358" s="14">
        <v>5</v>
      </c>
      <c r="M358" s="14" t="s">
        <v>845</v>
      </c>
      <c r="N358">
        <v>1.62</v>
      </c>
      <c r="O358">
        <v>1.62</v>
      </c>
      <c r="P358">
        <v>1.62</v>
      </c>
      <c r="Q358">
        <v>1.62</v>
      </c>
      <c r="R358">
        <v>1.62</v>
      </c>
      <c r="S358" s="14"/>
    </row>
    <row r="359" spans="1:19" x14ac:dyDescent="0.25">
      <c r="A359" t="s">
        <v>1230</v>
      </c>
      <c r="B359" t="s">
        <v>12</v>
      </c>
      <c r="C359" t="s">
        <v>202</v>
      </c>
      <c r="D359" s="14" t="s">
        <v>13</v>
      </c>
      <c r="E359" s="14" t="s">
        <v>13</v>
      </c>
      <c r="F359" s="14" t="s">
        <v>13</v>
      </c>
      <c r="G359" s="14">
        <v>1</v>
      </c>
      <c r="H359" s="14" t="s">
        <v>618</v>
      </c>
      <c r="I359" s="14">
        <v>2.0099999999999998</v>
      </c>
      <c r="J359" s="14">
        <v>3</v>
      </c>
      <c r="K359" s="14">
        <v>8</v>
      </c>
      <c r="L359" s="14">
        <v>5</v>
      </c>
      <c r="M359" s="14" t="s">
        <v>845</v>
      </c>
      <c r="N359">
        <v>1.62</v>
      </c>
      <c r="O359">
        <v>1.62</v>
      </c>
      <c r="P359">
        <v>1.62</v>
      </c>
      <c r="Q359">
        <v>1.62</v>
      </c>
      <c r="R359">
        <v>1.62</v>
      </c>
      <c r="S359" s="14"/>
    </row>
    <row r="360" spans="1:19" x14ac:dyDescent="0.25">
      <c r="A360" t="s">
        <v>967</v>
      </c>
      <c r="B360" t="s">
        <v>12</v>
      </c>
      <c r="C360" t="s">
        <v>360</v>
      </c>
      <c r="D360" s="14" t="s">
        <v>845</v>
      </c>
      <c r="E360" s="14" t="s">
        <v>357</v>
      </c>
      <c r="F360" s="14" t="s">
        <v>727</v>
      </c>
      <c r="G360" s="14">
        <v>1</v>
      </c>
      <c r="H360" s="14" t="s">
        <v>618</v>
      </c>
      <c r="I360" s="14">
        <v>1.62</v>
      </c>
      <c r="J360" s="14">
        <v>2</v>
      </c>
      <c r="K360" s="14">
        <v>7</v>
      </c>
      <c r="L360" s="14">
        <v>3</v>
      </c>
      <c r="M360" s="14" t="s">
        <v>845</v>
      </c>
      <c r="N360">
        <v>1.62</v>
      </c>
      <c r="O360">
        <v>1.62</v>
      </c>
      <c r="P360">
        <v>1.62</v>
      </c>
      <c r="Q360">
        <v>1.62</v>
      </c>
      <c r="R360">
        <v>1.62</v>
      </c>
      <c r="S360" s="14"/>
    </row>
    <row r="361" spans="1:19" x14ac:dyDescent="0.25">
      <c r="A361" t="s">
        <v>968</v>
      </c>
      <c r="B361" t="s">
        <v>12</v>
      </c>
      <c r="C361" t="s">
        <v>360</v>
      </c>
      <c r="D361" s="14" t="s">
        <v>845</v>
      </c>
      <c r="E361" s="14" t="s">
        <v>357</v>
      </c>
      <c r="F361" s="14" t="s">
        <v>727</v>
      </c>
      <c r="G361" s="14">
        <v>0</v>
      </c>
      <c r="H361" s="14" t="s">
        <v>618</v>
      </c>
      <c r="I361" s="14">
        <v>1.62</v>
      </c>
      <c r="J361" s="14">
        <v>2</v>
      </c>
      <c r="K361" s="14">
        <v>7</v>
      </c>
      <c r="L361" s="14">
        <v>3</v>
      </c>
      <c r="M361" s="14" t="s">
        <v>845</v>
      </c>
      <c r="N361">
        <v>1.62</v>
      </c>
      <c r="O361">
        <v>1.62</v>
      </c>
      <c r="P361">
        <v>1.62</v>
      </c>
      <c r="Q361">
        <v>1.62</v>
      </c>
      <c r="R361">
        <v>1.62</v>
      </c>
      <c r="S361" s="14"/>
    </row>
    <row r="362" spans="1:19" x14ac:dyDescent="0.25">
      <c r="A362" t="s">
        <v>1231</v>
      </c>
      <c r="B362" t="s">
        <v>12</v>
      </c>
      <c r="C362" t="s">
        <v>247</v>
      </c>
      <c r="D362" s="14" t="s">
        <v>13</v>
      </c>
      <c r="E362" s="14" t="s">
        <v>13</v>
      </c>
      <c r="F362" s="14" t="s">
        <v>13</v>
      </c>
      <c r="G362" s="14">
        <v>0</v>
      </c>
      <c r="H362" s="14" t="s">
        <v>618</v>
      </c>
      <c r="I362" s="14">
        <v>2.0099999999999998</v>
      </c>
      <c r="J362" s="14">
        <v>3</v>
      </c>
      <c r="K362" s="14">
        <v>8</v>
      </c>
      <c r="L362" s="14">
        <v>5</v>
      </c>
      <c r="M362" s="14" t="s">
        <v>845</v>
      </c>
      <c r="N362">
        <v>1.62</v>
      </c>
      <c r="O362">
        <v>1.62</v>
      </c>
      <c r="P362">
        <v>1.62</v>
      </c>
      <c r="Q362">
        <v>1.62</v>
      </c>
      <c r="R362">
        <v>1.62</v>
      </c>
      <c r="S362" s="14"/>
    </row>
    <row r="363" spans="1:19" x14ac:dyDescent="0.25">
      <c r="A363" t="s">
        <v>1232</v>
      </c>
      <c r="B363" t="s">
        <v>12</v>
      </c>
      <c r="C363" t="s">
        <v>247</v>
      </c>
      <c r="D363" s="14" t="s">
        <v>13</v>
      </c>
      <c r="E363" s="14" t="s">
        <v>13</v>
      </c>
      <c r="F363" s="14" t="s">
        <v>13</v>
      </c>
      <c r="G363" s="14">
        <v>0</v>
      </c>
      <c r="H363" s="14" t="s">
        <v>618</v>
      </c>
      <c r="I363" s="14">
        <v>2.0099999999999998</v>
      </c>
      <c r="J363" s="14">
        <v>3</v>
      </c>
      <c r="K363" s="14">
        <v>8</v>
      </c>
      <c r="L363" s="14">
        <v>5</v>
      </c>
      <c r="M363" s="14" t="s">
        <v>845</v>
      </c>
      <c r="N363">
        <v>1.62</v>
      </c>
      <c r="O363">
        <v>1.62</v>
      </c>
      <c r="P363">
        <v>1.62</v>
      </c>
      <c r="Q363">
        <v>1.62</v>
      </c>
      <c r="R363">
        <v>1.62</v>
      </c>
      <c r="S363" s="14" t="e">
        <f>VLOOKUP($A363,MasterLookup_old!$B:$L,MATCH(MasterLookup12192017!S$1,MasterLookup_old!$1:$1,0)-1,FALSE)</f>
        <v>#N/A</v>
      </c>
    </row>
    <row r="364" spans="1:19" x14ac:dyDescent="0.25">
      <c r="A364" t="s">
        <v>984</v>
      </c>
      <c r="B364" t="s">
        <v>738</v>
      </c>
      <c r="C364" t="s">
        <v>752</v>
      </c>
      <c r="D364" s="14" t="s">
        <v>846</v>
      </c>
      <c r="E364" s="8" t="s">
        <v>380</v>
      </c>
      <c r="F364" s="14" t="s">
        <v>752</v>
      </c>
      <c r="G364" s="11">
        <v>0</v>
      </c>
      <c r="H364" s="14" t="s">
        <v>618</v>
      </c>
      <c r="I364" s="14">
        <v>1.62</v>
      </c>
      <c r="J364">
        <v>3</v>
      </c>
      <c r="K364" s="14">
        <v>12</v>
      </c>
      <c r="L364" s="14">
        <v>5</v>
      </c>
      <c r="M364" s="14" t="s">
        <v>846</v>
      </c>
      <c r="N364">
        <v>1.62</v>
      </c>
      <c r="O364">
        <v>1.62</v>
      </c>
      <c r="P364">
        <v>1.62</v>
      </c>
      <c r="Q364">
        <v>1.62</v>
      </c>
      <c r="R364">
        <v>1.62</v>
      </c>
      <c r="S364" t="s">
        <v>746</v>
      </c>
    </row>
    <row r="365" spans="1:19" x14ac:dyDescent="0.25">
      <c r="A365" t="s">
        <v>985</v>
      </c>
      <c r="B365" t="s">
        <v>738</v>
      </c>
      <c r="C365" t="s">
        <v>753</v>
      </c>
      <c r="D365" s="14" t="s">
        <v>846</v>
      </c>
      <c r="E365" s="8" t="s">
        <v>381</v>
      </c>
      <c r="F365" s="14" t="s">
        <v>753</v>
      </c>
      <c r="G365" s="11">
        <v>0</v>
      </c>
      <c r="H365" s="14" t="s">
        <v>618</v>
      </c>
      <c r="I365" s="14">
        <v>1.62</v>
      </c>
      <c r="J365">
        <v>3</v>
      </c>
      <c r="K365" s="14">
        <v>12</v>
      </c>
      <c r="L365" s="14">
        <v>5</v>
      </c>
      <c r="M365" s="14" t="s">
        <v>846</v>
      </c>
      <c r="N365">
        <v>1.62</v>
      </c>
      <c r="O365">
        <v>1.62</v>
      </c>
      <c r="P365">
        <v>1.62</v>
      </c>
      <c r="Q365">
        <v>1.62</v>
      </c>
      <c r="R365">
        <v>1.62</v>
      </c>
      <c r="S365" t="s">
        <v>746</v>
      </c>
    </row>
    <row r="366" spans="1:19" s="14" customFormat="1" x14ac:dyDescent="0.25">
      <c r="A366" s="14" t="s">
        <v>986</v>
      </c>
      <c r="B366" s="14" t="s">
        <v>747</v>
      </c>
      <c r="C366" s="14" t="s">
        <v>748</v>
      </c>
      <c r="D366" s="14" t="s">
        <v>13</v>
      </c>
      <c r="E366" s="5" t="s">
        <v>13</v>
      </c>
      <c r="F366" s="14" t="s">
        <v>13</v>
      </c>
      <c r="G366" s="15">
        <v>0</v>
      </c>
      <c r="H366" s="14" t="s">
        <v>618</v>
      </c>
      <c r="I366" s="14">
        <v>2.0099999999999998</v>
      </c>
      <c r="J366" s="14">
        <v>2</v>
      </c>
      <c r="K366" s="14">
        <v>15</v>
      </c>
      <c r="L366" s="14">
        <v>3</v>
      </c>
      <c r="M366" s="14" t="s">
        <v>845</v>
      </c>
      <c r="N366">
        <v>1.62</v>
      </c>
      <c r="O366">
        <v>1.62</v>
      </c>
      <c r="P366">
        <v>1.62</v>
      </c>
      <c r="Q366">
        <v>1.62</v>
      </c>
      <c r="R366">
        <v>1.62</v>
      </c>
      <c r="S366" s="14" t="s">
        <v>746</v>
      </c>
    </row>
    <row r="367" spans="1:19" s="14" customFormat="1" x14ac:dyDescent="0.25">
      <c r="A367" s="14" t="s">
        <v>987</v>
      </c>
      <c r="B367" s="14" t="s">
        <v>747</v>
      </c>
      <c r="C367" s="14" t="s">
        <v>750</v>
      </c>
      <c r="D367" s="14" t="s">
        <v>846</v>
      </c>
      <c r="E367" s="32" t="s">
        <v>551</v>
      </c>
      <c r="F367" s="14" t="s">
        <v>13</v>
      </c>
      <c r="G367" s="15">
        <v>0</v>
      </c>
      <c r="H367" s="14" t="s">
        <v>618</v>
      </c>
      <c r="I367" s="14">
        <v>2.0099999999999998</v>
      </c>
      <c r="J367" s="14">
        <v>3</v>
      </c>
      <c r="K367" s="14">
        <v>15</v>
      </c>
      <c r="L367" s="14">
        <v>3</v>
      </c>
      <c r="M367" s="14" t="s">
        <v>845</v>
      </c>
      <c r="N367">
        <v>2.0099999999999998</v>
      </c>
      <c r="O367">
        <v>2.0099999999999998</v>
      </c>
      <c r="P367">
        <v>2.0099999999999998</v>
      </c>
      <c r="Q367">
        <v>2.0099999999999998</v>
      </c>
      <c r="R367">
        <v>2.0099999999999998</v>
      </c>
      <c r="S367" s="14" t="s">
        <v>746</v>
      </c>
    </row>
    <row r="368" spans="1:19" s="14" customFormat="1" x14ac:dyDescent="0.25">
      <c r="A368" s="14" t="s">
        <v>988</v>
      </c>
      <c r="B368" s="14" t="s">
        <v>747</v>
      </c>
      <c r="C368" s="14" t="s">
        <v>750</v>
      </c>
      <c r="D368" s="14" t="s">
        <v>846</v>
      </c>
      <c r="E368" s="32" t="s">
        <v>552</v>
      </c>
      <c r="F368" s="14" t="s">
        <v>13</v>
      </c>
      <c r="G368" s="15">
        <v>0</v>
      </c>
      <c r="H368" s="14" t="s">
        <v>618</v>
      </c>
      <c r="I368" s="14">
        <v>2.0099999999999998</v>
      </c>
      <c r="J368" s="14">
        <v>3</v>
      </c>
      <c r="K368" s="14">
        <v>15</v>
      </c>
      <c r="L368" s="14">
        <v>3</v>
      </c>
      <c r="M368" s="14" t="s">
        <v>845</v>
      </c>
      <c r="N368">
        <v>2.0099999999999998</v>
      </c>
      <c r="O368">
        <v>2.0099999999999998</v>
      </c>
      <c r="P368">
        <v>2.0099999999999998</v>
      </c>
      <c r="Q368">
        <v>2.0099999999999998</v>
      </c>
      <c r="R368">
        <v>2.0099999999999998</v>
      </c>
      <c r="S368" s="14" t="s">
        <v>746</v>
      </c>
    </row>
    <row r="369" spans="1:19" s="14" customFormat="1" x14ac:dyDescent="0.25">
      <c r="A369" s="14" t="s">
        <v>989</v>
      </c>
      <c r="B369" s="14" t="s">
        <v>747</v>
      </c>
      <c r="C369" s="14" t="s">
        <v>751</v>
      </c>
      <c r="D369" s="14" t="s">
        <v>13</v>
      </c>
      <c r="E369" s="32" t="s">
        <v>13</v>
      </c>
      <c r="F369" s="14" t="s">
        <v>13</v>
      </c>
      <c r="G369" s="15">
        <v>0</v>
      </c>
      <c r="H369" s="14" t="s">
        <v>618</v>
      </c>
      <c r="I369" s="14">
        <v>2.0099999999999998</v>
      </c>
      <c r="J369" s="14">
        <v>3</v>
      </c>
      <c r="K369" s="14">
        <v>15</v>
      </c>
      <c r="L369" s="14">
        <v>5</v>
      </c>
      <c r="M369" s="14" t="s">
        <v>845</v>
      </c>
      <c r="N369">
        <v>1.62</v>
      </c>
      <c r="O369">
        <v>1.62</v>
      </c>
      <c r="P369">
        <v>1.62</v>
      </c>
      <c r="Q369">
        <v>1.62</v>
      </c>
      <c r="R369">
        <v>1.62</v>
      </c>
      <c r="S369" s="14" t="s">
        <v>746</v>
      </c>
    </row>
    <row r="370" spans="1:19" x14ac:dyDescent="0.25">
      <c r="A370" s="14" t="s">
        <v>13</v>
      </c>
      <c r="B370" s="14" t="s">
        <v>747</v>
      </c>
      <c r="C370" s="14" t="s">
        <v>13</v>
      </c>
      <c r="D370" s="14" t="s">
        <v>13</v>
      </c>
      <c r="E370" s="5" t="s">
        <v>412</v>
      </c>
      <c r="F370" s="14" t="s">
        <v>13</v>
      </c>
      <c r="G370" s="15" t="s">
        <v>13</v>
      </c>
      <c r="H370" s="14" t="s">
        <v>13</v>
      </c>
      <c r="I370" s="14">
        <v>2.0099999999999998</v>
      </c>
      <c r="J370" s="14" t="s">
        <v>13</v>
      </c>
      <c r="K370" s="14" t="s">
        <v>13</v>
      </c>
      <c r="L370" s="14">
        <v>2</v>
      </c>
      <c r="M370" s="14" t="s">
        <v>845</v>
      </c>
      <c r="N370">
        <v>2.0099999999999998</v>
      </c>
      <c r="O370">
        <v>2.0099999999999998</v>
      </c>
      <c r="P370">
        <v>2.0099999999999998</v>
      </c>
      <c r="Q370">
        <v>2.0099999999999998</v>
      </c>
      <c r="R370">
        <v>2.0099999999999998</v>
      </c>
      <c r="S370" s="15" t="s">
        <v>13</v>
      </c>
    </row>
    <row r="371" spans="1:19" x14ac:dyDescent="0.25">
      <c r="A371" s="14" t="s">
        <v>1200</v>
      </c>
      <c r="B371" s="14" t="s">
        <v>1204</v>
      </c>
      <c r="C371" t="s">
        <v>1199</v>
      </c>
      <c r="D371" s="14" t="s">
        <v>845</v>
      </c>
      <c r="E371" s="8" t="s">
        <v>539</v>
      </c>
      <c r="F371" t="s">
        <v>1199</v>
      </c>
      <c r="G371" s="15">
        <v>1</v>
      </c>
      <c r="H371" s="14" t="s">
        <v>618</v>
      </c>
      <c r="I371" s="14">
        <v>1</v>
      </c>
      <c r="J371" s="14">
        <v>1</v>
      </c>
      <c r="K371" s="14">
        <v>14</v>
      </c>
      <c r="L371" s="14">
        <v>6</v>
      </c>
      <c r="M371" s="14" t="s">
        <v>845</v>
      </c>
      <c r="N371">
        <v>1</v>
      </c>
      <c r="O371">
        <v>1</v>
      </c>
      <c r="P371">
        <v>1</v>
      </c>
      <c r="Q371">
        <v>1</v>
      </c>
      <c r="R371">
        <v>1</v>
      </c>
      <c r="S371" t="s">
        <v>746</v>
      </c>
    </row>
    <row r="372" spans="1:19" x14ac:dyDescent="0.25">
      <c r="A372" s="14" t="s">
        <v>1201</v>
      </c>
      <c r="B372" s="14" t="s">
        <v>1204</v>
      </c>
      <c r="C372" t="s">
        <v>1199</v>
      </c>
      <c r="D372" s="14" t="s">
        <v>845</v>
      </c>
      <c r="E372" s="8" t="s">
        <v>539</v>
      </c>
      <c r="F372" t="s">
        <v>1199</v>
      </c>
      <c r="G372" s="15">
        <v>1</v>
      </c>
      <c r="H372" s="14" t="s">
        <v>618</v>
      </c>
      <c r="I372" s="14">
        <v>1</v>
      </c>
      <c r="J372" s="14">
        <v>1</v>
      </c>
      <c r="K372" s="14">
        <v>14</v>
      </c>
      <c r="L372" s="14">
        <v>6</v>
      </c>
      <c r="M372" s="14" t="s">
        <v>845</v>
      </c>
      <c r="N372">
        <v>1</v>
      </c>
      <c r="O372">
        <v>1</v>
      </c>
      <c r="P372">
        <v>1</v>
      </c>
      <c r="Q372">
        <v>1</v>
      </c>
      <c r="R372">
        <v>1</v>
      </c>
      <c r="S372" t="s">
        <v>746</v>
      </c>
    </row>
    <row r="373" spans="1:19" x14ac:dyDescent="0.25">
      <c r="A373" s="14" t="s">
        <v>1202</v>
      </c>
      <c r="B373" s="14" t="s">
        <v>1204</v>
      </c>
      <c r="C373" t="s">
        <v>760</v>
      </c>
      <c r="D373" s="14" t="s">
        <v>845</v>
      </c>
      <c r="E373" s="8" t="s">
        <v>540</v>
      </c>
      <c r="F373" t="s">
        <v>760</v>
      </c>
      <c r="G373" s="15">
        <v>1</v>
      </c>
      <c r="H373" s="14" t="s">
        <v>618</v>
      </c>
      <c r="I373" s="14">
        <v>1</v>
      </c>
      <c r="J373" s="14">
        <v>1</v>
      </c>
      <c r="K373" s="14">
        <v>14</v>
      </c>
      <c r="L373" s="14">
        <v>1</v>
      </c>
      <c r="M373" s="14" t="s">
        <v>845</v>
      </c>
      <c r="N373">
        <v>1</v>
      </c>
      <c r="O373">
        <v>1</v>
      </c>
      <c r="P373">
        <v>1</v>
      </c>
      <c r="Q373">
        <v>1</v>
      </c>
      <c r="R373">
        <v>1</v>
      </c>
      <c r="S373" t="s">
        <v>746</v>
      </c>
    </row>
    <row r="374" spans="1:19" x14ac:dyDescent="0.25">
      <c r="A374" s="14" t="s">
        <v>1203</v>
      </c>
      <c r="B374" s="14" t="s">
        <v>1204</v>
      </c>
      <c r="C374" t="s">
        <v>760</v>
      </c>
      <c r="D374" s="14" t="s">
        <v>845</v>
      </c>
      <c r="E374" s="8" t="s">
        <v>540</v>
      </c>
      <c r="F374" t="s">
        <v>760</v>
      </c>
      <c r="G374" s="15">
        <v>1</v>
      </c>
      <c r="H374" s="14" t="s">
        <v>618</v>
      </c>
      <c r="I374" s="14">
        <v>1</v>
      </c>
      <c r="J374" s="14">
        <v>1</v>
      </c>
      <c r="K374" s="14">
        <v>14</v>
      </c>
      <c r="L374" s="14">
        <v>1</v>
      </c>
      <c r="M374" s="14" t="s">
        <v>845</v>
      </c>
      <c r="N374">
        <v>1</v>
      </c>
      <c r="O374">
        <v>1</v>
      </c>
      <c r="P374">
        <v>1</v>
      </c>
      <c r="Q374">
        <v>1</v>
      </c>
      <c r="R374">
        <v>1</v>
      </c>
      <c r="S374" t="s">
        <v>746</v>
      </c>
    </row>
    <row r="375" spans="1:19" x14ac:dyDescent="0.25">
      <c r="A375" s="14" t="s">
        <v>13</v>
      </c>
      <c r="B375" s="14" t="s">
        <v>13</v>
      </c>
      <c r="C375" s="14" t="s">
        <v>13</v>
      </c>
      <c r="D375" s="14" t="s">
        <v>845</v>
      </c>
      <c r="E375" s="8" t="s">
        <v>406</v>
      </c>
      <c r="F375" s="33" t="s">
        <v>1206</v>
      </c>
      <c r="G375" s="15" t="s">
        <v>13</v>
      </c>
      <c r="H375" s="14" t="s">
        <v>13</v>
      </c>
      <c r="I375" s="14">
        <v>2.0099999999999998</v>
      </c>
      <c r="J375" s="14" t="s">
        <v>13</v>
      </c>
      <c r="K375" s="14">
        <v>13</v>
      </c>
      <c r="L375" s="14">
        <v>7</v>
      </c>
      <c r="M375" s="14" t="s">
        <v>846</v>
      </c>
      <c r="N375">
        <v>2.0099999999999998</v>
      </c>
      <c r="O375">
        <v>2.0099999999999998</v>
      </c>
      <c r="P375">
        <v>2.0099999999999998</v>
      </c>
      <c r="Q375">
        <v>2.0099999999999998</v>
      </c>
      <c r="R375">
        <v>2.0099999999999998</v>
      </c>
      <c r="S375" s="14"/>
    </row>
    <row r="376" spans="1:19" x14ac:dyDescent="0.25">
      <c r="A376" s="14" t="s">
        <v>13</v>
      </c>
      <c r="B376" s="14" t="s">
        <v>13</v>
      </c>
      <c r="C376" s="14" t="s">
        <v>13</v>
      </c>
      <c r="D376" s="14" t="s">
        <v>845</v>
      </c>
      <c r="E376" s="8" t="s">
        <v>407</v>
      </c>
      <c r="F376" s="33" t="s">
        <v>1207</v>
      </c>
      <c r="G376" s="15" t="s">
        <v>13</v>
      </c>
      <c r="H376" s="14" t="s">
        <v>13</v>
      </c>
      <c r="I376" s="14">
        <v>2.0099999999999998</v>
      </c>
      <c r="J376" s="14" t="s">
        <v>13</v>
      </c>
      <c r="K376" s="14">
        <v>13</v>
      </c>
      <c r="L376" s="14">
        <v>7</v>
      </c>
      <c r="M376" s="14" t="s">
        <v>845</v>
      </c>
      <c r="N376">
        <v>2.0099999999999998</v>
      </c>
      <c r="O376">
        <v>2.0099999999999998</v>
      </c>
      <c r="P376">
        <v>2.0099999999999998</v>
      </c>
      <c r="Q376">
        <v>2.0099999999999998</v>
      </c>
      <c r="R376">
        <v>2.0099999999999998</v>
      </c>
      <c r="S376" s="14"/>
    </row>
    <row r="377" spans="1:19" x14ac:dyDescent="0.25">
      <c r="A377" s="14" t="s">
        <v>13</v>
      </c>
      <c r="B377" s="14" t="s">
        <v>13</v>
      </c>
      <c r="C377" s="14" t="s">
        <v>13</v>
      </c>
      <c r="D377" s="14" t="s">
        <v>845</v>
      </c>
      <c r="E377" s="8" t="s">
        <v>408</v>
      </c>
      <c r="F377" s="33" t="s">
        <v>1208</v>
      </c>
      <c r="G377" s="15" t="s">
        <v>13</v>
      </c>
      <c r="H377" s="14" t="s">
        <v>13</v>
      </c>
      <c r="I377" s="14">
        <v>1.18</v>
      </c>
      <c r="J377" s="14" t="s">
        <v>13</v>
      </c>
      <c r="K377" s="14">
        <v>13</v>
      </c>
      <c r="L377" s="14">
        <v>7</v>
      </c>
      <c r="M377" s="14" t="s">
        <v>845</v>
      </c>
      <c r="N377">
        <v>1.18</v>
      </c>
      <c r="O377">
        <v>1.18</v>
      </c>
      <c r="P377">
        <v>1.18</v>
      </c>
      <c r="Q377">
        <v>1.18</v>
      </c>
      <c r="R377">
        <v>1.18</v>
      </c>
      <c r="S377" s="14"/>
    </row>
    <row r="378" spans="1:19" x14ac:dyDescent="0.25">
      <c r="A378" s="14"/>
      <c r="B378" s="14"/>
      <c r="C378" s="14"/>
      <c r="D378" s="14"/>
      <c r="E378" s="5"/>
      <c r="F378" s="14"/>
      <c r="G378" s="15"/>
      <c r="H378" s="14"/>
      <c r="I378" s="14"/>
      <c r="J378" s="14"/>
      <c r="K378" s="14"/>
      <c r="L378" s="14"/>
      <c r="M378" s="14"/>
      <c r="P378" s="14"/>
      <c r="Q378" s="14"/>
      <c r="R378" s="14"/>
      <c r="S378" s="14"/>
    </row>
    <row r="379" spans="1:19" x14ac:dyDescent="0.25">
      <c r="A379" s="14"/>
      <c r="B379" s="14"/>
      <c r="C379" s="14"/>
      <c r="D379" s="14"/>
      <c r="E379" s="5"/>
      <c r="F379" s="14"/>
      <c r="G379" s="15"/>
      <c r="H379" s="14"/>
      <c r="I379" s="14"/>
      <c r="J379" s="14"/>
      <c r="K379" s="14"/>
      <c r="L379" s="14"/>
      <c r="M379" s="14"/>
      <c r="P379" s="14"/>
      <c r="Q379" s="14"/>
      <c r="R379" s="14"/>
      <c r="S379" s="14"/>
    </row>
    <row r="380" spans="1:19" x14ac:dyDescent="0.25">
      <c r="A380" s="14"/>
      <c r="B380" s="14"/>
      <c r="C380" s="14"/>
      <c r="D380" s="14"/>
      <c r="E380" s="5"/>
      <c r="F380" s="14"/>
      <c r="G380" s="15"/>
      <c r="H380" s="14"/>
      <c r="I380" s="14"/>
      <c r="J380" s="14"/>
      <c r="K380" s="14"/>
      <c r="L380" s="14"/>
      <c r="M380" s="14"/>
      <c r="P380" s="14"/>
      <c r="Q380" s="14"/>
      <c r="R380" s="14"/>
      <c r="S380" s="14"/>
    </row>
    <row r="381" spans="1:19" x14ac:dyDescent="0.25">
      <c r="A381" s="14"/>
      <c r="B381" s="14"/>
      <c r="C381" s="14"/>
      <c r="D381" s="14"/>
      <c r="E381" s="5"/>
      <c r="F381" s="14"/>
      <c r="G381" s="15"/>
      <c r="H381" s="14"/>
      <c r="I381" s="14"/>
      <c r="J381" s="14"/>
      <c r="K381" s="14"/>
      <c r="L381" s="14"/>
      <c r="M381" s="14"/>
      <c r="P381" s="14"/>
      <c r="Q381" s="14"/>
      <c r="R381" s="14"/>
      <c r="S381" s="14"/>
    </row>
    <row r="382" spans="1:19" x14ac:dyDescent="0.25">
      <c r="A382" s="14"/>
      <c r="B382" s="14"/>
      <c r="C382" s="14"/>
      <c r="D382" s="14"/>
      <c r="E382" s="5"/>
      <c r="F382" s="14"/>
      <c r="G382" s="15"/>
      <c r="H382" s="14"/>
      <c r="I382" s="14"/>
      <c r="J382" s="14"/>
      <c r="K382" s="14"/>
      <c r="L382" s="14"/>
      <c r="M382" s="14"/>
      <c r="P382" s="14"/>
      <c r="Q382" s="14"/>
      <c r="R382" s="14"/>
      <c r="S382" s="32"/>
    </row>
    <row r="383" spans="1:19" x14ac:dyDescent="0.25">
      <c r="A383" s="14"/>
      <c r="B383" s="14"/>
      <c r="C383" s="14"/>
      <c r="D383" s="14"/>
      <c r="E383" s="5"/>
      <c r="F383" s="14"/>
      <c r="G383" s="15"/>
      <c r="H383" s="14"/>
      <c r="I383" s="14"/>
      <c r="J383" s="14"/>
      <c r="K383" s="14"/>
      <c r="L383" s="14"/>
      <c r="M383" s="14"/>
      <c r="P383" s="14"/>
      <c r="Q383" s="14"/>
      <c r="R383" s="14"/>
      <c r="S383" s="32"/>
    </row>
    <row r="384" spans="1:19" x14ac:dyDescent="0.25">
      <c r="A384" s="14"/>
      <c r="B384" s="14"/>
      <c r="C384" s="14"/>
      <c r="D384" s="14"/>
      <c r="E384" s="6"/>
      <c r="F384" s="14"/>
      <c r="G384" s="15"/>
      <c r="H384" s="14"/>
      <c r="I384" s="14"/>
      <c r="J384" s="14"/>
      <c r="K384" s="14"/>
      <c r="L384" s="14"/>
      <c r="M384" s="14"/>
      <c r="P384" s="14"/>
      <c r="Q384" s="14"/>
      <c r="R384" s="14"/>
      <c r="S384" s="32"/>
    </row>
    <row r="385" spans="1:19" x14ac:dyDescent="0.25">
      <c r="A385" s="14"/>
      <c r="B385" s="14"/>
      <c r="C385" s="14"/>
      <c r="D385" s="14"/>
      <c r="E385" s="5"/>
      <c r="F385" s="14"/>
      <c r="G385" s="15"/>
      <c r="H385" s="14"/>
      <c r="I385" s="14"/>
      <c r="J385" s="14"/>
      <c r="K385" s="14"/>
      <c r="L385" s="14"/>
      <c r="M385" s="14"/>
      <c r="P385" s="14"/>
      <c r="Q385" s="14"/>
      <c r="R385" s="14"/>
      <c r="S385" s="32"/>
    </row>
    <row r="386" spans="1:19" x14ac:dyDescent="0.25">
      <c r="A386" s="14"/>
      <c r="B386" s="14"/>
      <c r="C386" s="14"/>
      <c r="D386" s="14"/>
      <c r="E386" s="5"/>
      <c r="F386" s="14"/>
      <c r="G386" s="15"/>
      <c r="H386" s="14"/>
      <c r="I386" s="14"/>
      <c r="J386" s="14"/>
      <c r="K386" s="14"/>
      <c r="L386" s="14"/>
      <c r="M386" s="14"/>
      <c r="P386" s="14"/>
      <c r="Q386" s="14"/>
      <c r="R386" s="14"/>
      <c r="S386" s="32"/>
    </row>
    <row r="387" spans="1:19" x14ac:dyDescent="0.25">
      <c r="A387" s="14"/>
      <c r="B387" s="14"/>
      <c r="C387" s="14"/>
      <c r="D387" s="14"/>
      <c r="E387" s="5"/>
      <c r="F387" s="14"/>
      <c r="G387" s="15"/>
      <c r="H387" s="14"/>
      <c r="I387" s="14"/>
      <c r="J387" s="14"/>
      <c r="K387" s="14"/>
      <c r="L387" s="14"/>
      <c r="M387" s="14"/>
      <c r="P387" s="14"/>
      <c r="Q387" s="14"/>
      <c r="R387" s="14"/>
      <c r="S387" s="32"/>
    </row>
    <row r="388" spans="1:19" x14ac:dyDescent="0.25">
      <c r="A388" s="14"/>
      <c r="B388" s="14"/>
      <c r="C388" s="14"/>
      <c r="D388" s="14"/>
      <c r="E388" s="5"/>
      <c r="F388" s="14"/>
      <c r="G388" s="15"/>
      <c r="H388" s="14"/>
      <c r="I388" s="14"/>
      <c r="J388" s="14"/>
      <c r="K388" s="14"/>
      <c r="L388" s="14"/>
      <c r="M388" s="14"/>
      <c r="P388" s="14"/>
      <c r="Q388" s="14"/>
      <c r="R388" s="14"/>
      <c r="S388" s="32"/>
    </row>
    <row r="389" spans="1:19" x14ac:dyDescent="0.25">
      <c r="A389" s="14"/>
      <c r="B389" s="14"/>
      <c r="C389" s="14"/>
      <c r="D389" s="15"/>
      <c r="E389" s="5"/>
      <c r="F389" s="5"/>
      <c r="G389" s="15"/>
      <c r="H389" s="14"/>
      <c r="I389" s="14"/>
      <c r="J389" s="14"/>
      <c r="K389" s="14"/>
      <c r="L389" s="14"/>
      <c r="M389" s="14"/>
      <c r="P389" s="14"/>
      <c r="Q389" s="14"/>
      <c r="R389" s="14"/>
      <c r="S389" s="32"/>
    </row>
    <row r="390" spans="1:19" x14ac:dyDescent="0.25">
      <c r="A390" s="14"/>
      <c r="B390" s="14"/>
      <c r="C390" s="14"/>
      <c r="D390" s="15"/>
      <c r="E390" s="5"/>
      <c r="F390" s="5"/>
      <c r="G390" s="15"/>
      <c r="H390" s="14"/>
      <c r="I390" s="14"/>
      <c r="J390" s="14"/>
      <c r="K390" s="14"/>
      <c r="L390" s="14"/>
      <c r="M390" s="14"/>
      <c r="P390" s="14"/>
      <c r="Q390" s="14"/>
      <c r="R390" s="14"/>
      <c r="S390" s="32"/>
    </row>
    <row r="391" spans="1:19" x14ac:dyDescent="0.25">
      <c r="A391" s="14"/>
      <c r="B391" s="14"/>
      <c r="C391" s="14"/>
      <c r="D391" s="14"/>
      <c r="E391" s="4"/>
      <c r="F391" s="14"/>
      <c r="G391" s="15"/>
      <c r="H391" s="14"/>
      <c r="I391" s="14"/>
      <c r="J391" s="14"/>
      <c r="K391" s="14"/>
      <c r="L391" s="14"/>
      <c r="M391" s="14"/>
      <c r="P391" s="14"/>
      <c r="Q391" s="14"/>
      <c r="R391" s="14"/>
      <c r="S391" s="32"/>
    </row>
    <row r="392" spans="1:19" x14ac:dyDescent="0.25">
      <c r="A392" s="14"/>
      <c r="B392" s="14"/>
      <c r="C392" s="14"/>
      <c r="D392" s="14"/>
      <c r="E392" s="4"/>
      <c r="F392" s="14"/>
      <c r="G392" s="15"/>
      <c r="H392" s="14"/>
      <c r="I392" s="14"/>
      <c r="J392" s="14"/>
      <c r="K392" s="14"/>
      <c r="L392" s="14"/>
      <c r="M392" s="14"/>
      <c r="P392" s="14"/>
      <c r="Q392" s="14"/>
      <c r="R392" s="14"/>
      <c r="S392" s="14"/>
    </row>
    <row r="393" spans="1:19" x14ac:dyDescent="0.25">
      <c r="A393" s="14"/>
      <c r="B393" s="14"/>
      <c r="C393" s="14"/>
      <c r="D393" s="15"/>
      <c r="E393" s="5"/>
      <c r="F393" s="5"/>
      <c r="G393" s="15"/>
      <c r="H393" s="14"/>
      <c r="I393" s="14"/>
      <c r="J393" s="14"/>
      <c r="K393" s="14"/>
      <c r="L393" s="14"/>
      <c r="M393" s="14"/>
      <c r="P393" s="14"/>
      <c r="Q393" s="14"/>
      <c r="R393" s="14"/>
      <c r="S393" s="14"/>
    </row>
    <row r="394" spans="1:19" x14ac:dyDescent="0.25">
      <c r="A394" s="14"/>
      <c r="B394" s="14"/>
      <c r="C394" s="14"/>
      <c r="D394" s="15"/>
      <c r="E394" s="5"/>
      <c r="F394" s="5"/>
      <c r="G394" s="15"/>
      <c r="H394" s="14"/>
      <c r="I394" s="14"/>
      <c r="J394" s="14"/>
      <c r="K394" s="14"/>
      <c r="L394" s="14"/>
      <c r="M394" s="14"/>
      <c r="P394" s="14"/>
      <c r="Q394" s="14"/>
      <c r="R394" s="14"/>
      <c r="S394" s="14"/>
    </row>
    <row r="395" spans="1:19" x14ac:dyDescent="0.25">
      <c r="A395" s="14"/>
      <c r="B395" s="14"/>
      <c r="C395" s="14"/>
      <c r="D395" s="14"/>
      <c r="E395" s="32"/>
      <c r="F395" s="14"/>
      <c r="G395" s="15"/>
      <c r="H395" s="14"/>
      <c r="I395" s="14"/>
      <c r="J395" s="14"/>
      <c r="K395" s="14"/>
      <c r="L395" s="14"/>
      <c r="M395" s="14"/>
      <c r="P395" s="14"/>
      <c r="Q395" s="14"/>
      <c r="R395" s="14"/>
      <c r="S395" s="14"/>
    </row>
    <row r="396" spans="1:19" x14ac:dyDescent="0.25">
      <c r="A396" s="14"/>
      <c r="B396" s="14"/>
      <c r="C396" s="14"/>
      <c r="D396" s="14"/>
      <c r="E396" s="32"/>
      <c r="F396" s="14"/>
      <c r="G396" s="15"/>
      <c r="H396" s="14"/>
      <c r="I396" s="14"/>
      <c r="J396" s="14"/>
      <c r="K396" s="14"/>
      <c r="L396" s="14"/>
      <c r="M396" s="14"/>
      <c r="P396" s="14"/>
      <c r="Q396" s="14"/>
      <c r="R396" s="14"/>
      <c r="S396" s="14"/>
    </row>
    <row r="397" spans="1:19" x14ac:dyDescent="0.25">
      <c r="A397" s="14"/>
      <c r="B397" s="14"/>
      <c r="C397" s="14"/>
      <c r="D397" s="15"/>
      <c r="E397" s="5"/>
      <c r="F397" s="5"/>
      <c r="G397" s="15"/>
      <c r="H397" s="14"/>
      <c r="I397" s="14"/>
      <c r="J397" s="14"/>
      <c r="K397" s="14"/>
      <c r="L397" s="14"/>
      <c r="M397" s="14"/>
      <c r="P397" s="14"/>
      <c r="Q397" s="14"/>
      <c r="R397" s="14"/>
      <c r="S397" s="14"/>
    </row>
    <row r="398" spans="1:19" x14ac:dyDescent="0.25">
      <c r="A398" s="14"/>
      <c r="B398" s="14"/>
      <c r="C398" s="14"/>
      <c r="D398" s="14"/>
      <c r="E398" s="32"/>
      <c r="F398" s="14"/>
      <c r="G398" s="15"/>
      <c r="H398" s="14"/>
      <c r="I398" s="14"/>
      <c r="J398" s="14"/>
      <c r="K398" s="14"/>
      <c r="L398" s="14"/>
      <c r="M398" s="14"/>
      <c r="P398" s="14"/>
      <c r="Q398" s="14"/>
      <c r="R398" s="14"/>
      <c r="S398" s="14"/>
    </row>
    <row r="399" spans="1:19" x14ac:dyDescent="0.25">
      <c r="A399" s="14"/>
      <c r="B399" s="14"/>
      <c r="C399" s="14"/>
      <c r="D399" s="14"/>
      <c r="E399" s="32"/>
      <c r="F399" s="14"/>
      <c r="G399" s="15"/>
      <c r="H399" s="14"/>
      <c r="I399" s="14"/>
      <c r="J399" s="14"/>
      <c r="K399" s="14"/>
      <c r="L399" s="14"/>
      <c r="M399" s="14"/>
      <c r="P399" s="14"/>
      <c r="Q399" s="14"/>
      <c r="R399" s="14"/>
      <c r="S399" s="14"/>
    </row>
    <row r="400" spans="1:19" x14ac:dyDescent="0.25">
      <c r="A400" s="14"/>
      <c r="B400" s="14"/>
      <c r="C400" s="14"/>
      <c r="D400" s="15"/>
      <c r="E400" s="32"/>
      <c r="F400" s="5"/>
      <c r="G400" s="15"/>
      <c r="H400" s="14"/>
      <c r="I400" s="14"/>
      <c r="J400" s="14"/>
      <c r="K400" s="14"/>
      <c r="L400" s="14"/>
      <c r="M400" s="14"/>
      <c r="P400" s="14"/>
      <c r="Q400" s="14"/>
      <c r="R400" s="14"/>
      <c r="S400" s="14"/>
    </row>
  </sheetData>
  <autoFilter ref="A1:S377" xr:uid="{00000000-0009-0000-0000-000005000000}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4"/>
  <sheetViews>
    <sheetView topLeftCell="A34" workbookViewId="0">
      <selection activeCell="H17" sqref="H17"/>
    </sheetView>
  </sheetViews>
  <sheetFormatPr defaultRowHeight="15" x14ac:dyDescent="0.25"/>
  <cols>
    <col min="1" max="7" width="15.85546875" customWidth="1"/>
    <col min="8" max="8" width="20.140625" customWidth="1"/>
    <col min="9" max="9" width="29.140625" customWidth="1"/>
  </cols>
  <sheetData>
    <row r="1" spans="1:12" x14ac:dyDescent="0.25">
      <c r="A1" t="s">
        <v>795</v>
      </c>
    </row>
    <row r="4" spans="1:12" x14ac:dyDescent="0.25">
      <c r="A4" s="13" t="s">
        <v>14</v>
      </c>
      <c r="B4" s="13" t="s">
        <v>0</v>
      </c>
      <c r="C4" s="13" t="s">
        <v>1</v>
      </c>
      <c r="D4" s="27" t="s">
        <v>793</v>
      </c>
      <c r="E4" s="1" t="s">
        <v>617</v>
      </c>
      <c r="F4" s="1" t="s">
        <v>55</v>
      </c>
      <c r="G4" s="1" t="s">
        <v>318</v>
      </c>
      <c r="H4" s="1" t="s">
        <v>626</v>
      </c>
      <c r="I4" s="1" t="s">
        <v>796</v>
      </c>
    </row>
    <row r="5" spans="1:12" x14ac:dyDescent="0.25">
      <c r="A5" t="s">
        <v>15</v>
      </c>
      <c r="B5" t="s">
        <v>10</v>
      </c>
      <c r="C5" t="s">
        <v>140</v>
      </c>
      <c r="E5">
        <v>3</v>
      </c>
      <c r="F5" t="s">
        <v>13</v>
      </c>
      <c r="G5" t="s">
        <v>13</v>
      </c>
      <c r="H5" t="s">
        <v>786</v>
      </c>
      <c r="I5" t="s">
        <v>837</v>
      </c>
      <c r="L5" t="s">
        <v>797</v>
      </c>
    </row>
    <row r="6" spans="1:12" x14ac:dyDescent="0.25">
      <c r="A6" t="s">
        <v>16</v>
      </c>
      <c r="B6" t="s">
        <v>10</v>
      </c>
      <c r="C6" t="s">
        <v>140</v>
      </c>
      <c r="E6">
        <v>3</v>
      </c>
      <c r="F6" t="s">
        <v>13</v>
      </c>
      <c r="G6" t="s">
        <v>13</v>
      </c>
      <c r="H6" t="s">
        <v>786</v>
      </c>
      <c r="I6" t="s">
        <v>837</v>
      </c>
      <c r="L6" t="s">
        <v>798</v>
      </c>
    </row>
    <row r="7" spans="1:12" x14ac:dyDescent="0.25">
      <c r="A7" t="s">
        <v>17</v>
      </c>
      <c r="B7" t="s">
        <v>10</v>
      </c>
      <c r="C7" t="s">
        <v>141</v>
      </c>
      <c r="E7">
        <v>3</v>
      </c>
      <c r="F7" t="s">
        <v>13</v>
      </c>
      <c r="G7" t="s">
        <v>13</v>
      </c>
      <c r="H7" t="s">
        <v>786</v>
      </c>
      <c r="I7" t="s">
        <v>837</v>
      </c>
      <c r="L7" t="s">
        <v>799</v>
      </c>
    </row>
    <row r="8" spans="1:12" x14ac:dyDescent="0.25">
      <c r="A8" t="s">
        <v>18</v>
      </c>
      <c r="B8" t="s">
        <v>10</v>
      </c>
      <c r="C8" t="s">
        <v>141</v>
      </c>
      <c r="E8">
        <v>3</v>
      </c>
      <c r="F8" t="s">
        <v>13</v>
      </c>
      <c r="G8" t="s">
        <v>13</v>
      </c>
      <c r="H8" t="s">
        <v>786</v>
      </c>
      <c r="I8" t="s">
        <v>837</v>
      </c>
      <c r="L8" t="s">
        <v>800</v>
      </c>
    </row>
    <row r="9" spans="1:12" x14ac:dyDescent="0.25">
      <c r="A9" t="s">
        <v>19</v>
      </c>
      <c r="B9" t="s">
        <v>10</v>
      </c>
      <c r="C9" t="s">
        <v>142</v>
      </c>
      <c r="E9">
        <v>3</v>
      </c>
      <c r="F9" t="s">
        <v>13</v>
      </c>
      <c r="G9" t="s">
        <v>13</v>
      </c>
      <c r="H9" t="s">
        <v>786</v>
      </c>
      <c r="I9" t="s">
        <v>837</v>
      </c>
      <c r="L9" t="s">
        <v>801</v>
      </c>
    </row>
    <row r="10" spans="1:12" x14ac:dyDescent="0.25">
      <c r="A10" t="s">
        <v>20</v>
      </c>
      <c r="B10" t="s">
        <v>10</v>
      </c>
      <c r="C10" t="s">
        <v>142</v>
      </c>
      <c r="E10">
        <v>3</v>
      </c>
      <c r="F10" t="s">
        <v>13</v>
      </c>
      <c r="G10" t="s">
        <v>13</v>
      </c>
      <c r="H10" t="s">
        <v>786</v>
      </c>
      <c r="I10" t="s">
        <v>837</v>
      </c>
      <c r="L10" t="s">
        <v>802</v>
      </c>
    </row>
    <row r="11" spans="1:12" x14ac:dyDescent="0.25">
      <c r="A11" t="s">
        <v>21</v>
      </c>
      <c r="B11" t="s">
        <v>10</v>
      </c>
      <c r="C11" t="s">
        <v>143</v>
      </c>
      <c r="E11">
        <v>3</v>
      </c>
      <c r="F11" t="s">
        <v>13</v>
      </c>
      <c r="G11" t="s">
        <v>13</v>
      </c>
      <c r="H11" t="s">
        <v>786</v>
      </c>
      <c r="I11" t="s">
        <v>837</v>
      </c>
      <c r="L11" t="s">
        <v>803</v>
      </c>
    </row>
    <row r="12" spans="1:12" x14ac:dyDescent="0.25">
      <c r="A12" t="s">
        <v>22</v>
      </c>
      <c r="B12" t="s">
        <v>10</v>
      </c>
      <c r="C12" t="s">
        <v>143</v>
      </c>
      <c r="E12">
        <v>3</v>
      </c>
      <c r="F12" t="s">
        <v>13</v>
      </c>
      <c r="G12" t="s">
        <v>13</v>
      </c>
      <c r="H12" t="s">
        <v>786</v>
      </c>
      <c r="I12" t="s">
        <v>837</v>
      </c>
      <c r="L12" t="s">
        <v>804</v>
      </c>
    </row>
    <row r="13" spans="1:12" x14ac:dyDescent="0.25">
      <c r="A13" t="s">
        <v>23</v>
      </c>
      <c r="B13" t="s">
        <v>10</v>
      </c>
      <c r="C13" t="s">
        <v>145</v>
      </c>
      <c r="E13">
        <v>3</v>
      </c>
      <c r="F13" t="s">
        <v>13</v>
      </c>
      <c r="G13" t="s">
        <v>13</v>
      </c>
      <c r="H13" t="s">
        <v>788</v>
      </c>
      <c r="I13" t="s">
        <v>837</v>
      </c>
      <c r="L13" t="s">
        <v>805</v>
      </c>
    </row>
    <row r="14" spans="1:12" x14ac:dyDescent="0.25">
      <c r="A14" t="s">
        <v>24</v>
      </c>
      <c r="B14" t="s">
        <v>10</v>
      </c>
      <c r="C14" t="s">
        <v>145</v>
      </c>
      <c r="E14">
        <v>3</v>
      </c>
      <c r="F14" t="s">
        <v>13</v>
      </c>
      <c r="G14" t="s">
        <v>13</v>
      </c>
      <c r="H14" t="s">
        <v>788</v>
      </c>
      <c r="I14" t="s">
        <v>837</v>
      </c>
      <c r="L14" t="s">
        <v>806</v>
      </c>
    </row>
    <row r="15" spans="1:12" x14ac:dyDescent="0.25">
      <c r="A15" t="s">
        <v>25</v>
      </c>
      <c r="B15" t="s">
        <v>10</v>
      </c>
      <c r="C15" t="s">
        <v>146</v>
      </c>
      <c r="E15">
        <v>3</v>
      </c>
      <c r="F15" t="s">
        <v>13</v>
      </c>
      <c r="G15" t="s">
        <v>13</v>
      </c>
      <c r="H15" t="s">
        <v>789</v>
      </c>
      <c r="I15" t="s">
        <v>838</v>
      </c>
      <c r="L15" t="s">
        <v>807</v>
      </c>
    </row>
    <row r="16" spans="1:12" x14ac:dyDescent="0.25">
      <c r="A16" t="s">
        <v>26</v>
      </c>
      <c r="B16" t="s">
        <v>10</v>
      </c>
      <c r="C16" t="s">
        <v>146</v>
      </c>
      <c r="E16">
        <v>3</v>
      </c>
      <c r="F16" t="s">
        <v>13</v>
      </c>
      <c r="G16" t="s">
        <v>13</v>
      </c>
      <c r="H16" t="s">
        <v>789</v>
      </c>
      <c r="I16" t="s">
        <v>838</v>
      </c>
      <c r="L16" t="s">
        <v>808</v>
      </c>
    </row>
    <row r="17" spans="1:12" ht="45" x14ac:dyDescent="0.25">
      <c r="A17" t="s">
        <v>27</v>
      </c>
      <c r="B17" t="s">
        <v>10</v>
      </c>
      <c r="C17" t="s">
        <v>147</v>
      </c>
      <c r="E17">
        <v>3</v>
      </c>
      <c r="F17" t="s">
        <v>13</v>
      </c>
      <c r="G17" t="s">
        <v>13</v>
      </c>
      <c r="H17" s="28" t="s">
        <v>790</v>
      </c>
      <c r="I17" t="s">
        <v>839</v>
      </c>
      <c r="L17" t="s">
        <v>809</v>
      </c>
    </row>
    <row r="18" spans="1:12" x14ac:dyDescent="0.25">
      <c r="A18" t="s">
        <v>28</v>
      </c>
      <c r="B18" t="s">
        <v>10</v>
      </c>
      <c r="C18" t="s">
        <v>148</v>
      </c>
      <c r="E18">
        <v>3</v>
      </c>
      <c r="F18" t="s">
        <v>13</v>
      </c>
      <c r="G18" t="s">
        <v>13</v>
      </c>
      <c r="H18" t="s">
        <v>791</v>
      </c>
      <c r="L18" t="s">
        <v>810</v>
      </c>
    </row>
    <row r="19" spans="1:12" x14ac:dyDescent="0.25">
      <c r="A19" t="s">
        <v>29</v>
      </c>
      <c r="B19" t="s">
        <v>10</v>
      </c>
      <c r="C19" t="s">
        <v>148</v>
      </c>
      <c r="E19">
        <v>3</v>
      </c>
      <c r="F19" t="s">
        <v>13</v>
      </c>
      <c r="G19" t="s">
        <v>13</v>
      </c>
      <c r="H19" t="s">
        <v>791</v>
      </c>
      <c r="L19" t="s">
        <v>811</v>
      </c>
    </row>
    <row r="20" spans="1:12" x14ac:dyDescent="0.25">
      <c r="A20" t="s">
        <v>30</v>
      </c>
      <c r="B20" t="s">
        <v>10</v>
      </c>
      <c r="C20" t="s">
        <v>149</v>
      </c>
      <c r="E20">
        <v>3</v>
      </c>
      <c r="F20" t="s">
        <v>13</v>
      </c>
      <c r="G20" t="s">
        <v>13</v>
      </c>
      <c r="H20" t="s">
        <v>791</v>
      </c>
      <c r="I20" t="s">
        <v>841</v>
      </c>
      <c r="L20" t="s">
        <v>812</v>
      </c>
    </row>
    <row r="21" spans="1:12" x14ac:dyDescent="0.25">
      <c r="A21" t="s">
        <v>31</v>
      </c>
      <c r="B21" t="s">
        <v>10</v>
      </c>
      <c r="C21" t="s">
        <v>149</v>
      </c>
      <c r="E21">
        <v>3</v>
      </c>
      <c r="F21" t="s">
        <v>13</v>
      </c>
      <c r="G21" t="s">
        <v>13</v>
      </c>
      <c r="H21" t="s">
        <v>791</v>
      </c>
      <c r="I21" t="s">
        <v>841</v>
      </c>
      <c r="L21" t="s">
        <v>813</v>
      </c>
    </row>
    <row r="22" spans="1:12" x14ac:dyDescent="0.25">
      <c r="A22" t="s">
        <v>32</v>
      </c>
      <c r="B22" t="s">
        <v>10</v>
      </c>
      <c r="C22" t="s">
        <v>150</v>
      </c>
      <c r="E22">
        <v>3</v>
      </c>
      <c r="F22" t="s">
        <v>13</v>
      </c>
      <c r="G22" t="s">
        <v>13</v>
      </c>
      <c r="H22" t="s">
        <v>791</v>
      </c>
      <c r="I22" t="s">
        <v>841</v>
      </c>
      <c r="L22" t="s">
        <v>814</v>
      </c>
    </row>
    <row r="23" spans="1:12" x14ac:dyDescent="0.25">
      <c r="A23" t="s">
        <v>33</v>
      </c>
      <c r="B23" t="s">
        <v>10</v>
      </c>
      <c r="C23" t="s">
        <v>150</v>
      </c>
      <c r="E23">
        <v>3</v>
      </c>
      <c r="F23" t="s">
        <v>13</v>
      </c>
      <c r="G23" t="s">
        <v>13</v>
      </c>
      <c r="H23" t="s">
        <v>791</v>
      </c>
      <c r="I23" t="s">
        <v>841</v>
      </c>
      <c r="L23" t="s">
        <v>815</v>
      </c>
    </row>
    <row r="24" spans="1:12" x14ac:dyDescent="0.25">
      <c r="A24" t="s">
        <v>34</v>
      </c>
      <c r="B24" t="s">
        <v>10</v>
      </c>
      <c r="C24" t="s">
        <v>151</v>
      </c>
      <c r="E24">
        <v>3</v>
      </c>
      <c r="F24" t="s">
        <v>13</v>
      </c>
      <c r="G24" t="s">
        <v>13</v>
      </c>
      <c r="H24" t="s">
        <v>791</v>
      </c>
      <c r="L24" t="s">
        <v>816</v>
      </c>
    </row>
    <row r="25" spans="1:12" x14ac:dyDescent="0.25">
      <c r="A25" t="s">
        <v>35</v>
      </c>
      <c r="B25" t="s">
        <v>10</v>
      </c>
      <c r="C25" t="s">
        <v>151</v>
      </c>
      <c r="E25">
        <v>3</v>
      </c>
      <c r="F25" t="s">
        <v>13</v>
      </c>
      <c r="G25" t="s">
        <v>13</v>
      </c>
      <c r="H25" t="s">
        <v>791</v>
      </c>
      <c r="L25" t="s">
        <v>817</v>
      </c>
    </row>
    <row r="26" spans="1:12" x14ac:dyDescent="0.25">
      <c r="A26" t="s">
        <v>36</v>
      </c>
      <c r="B26" t="s">
        <v>10</v>
      </c>
      <c r="C26" t="s">
        <v>152</v>
      </c>
      <c r="E26">
        <v>3</v>
      </c>
      <c r="F26" t="s">
        <v>13</v>
      </c>
      <c r="G26" t="s">
        <v>13</v>
      </c>
      <c r="H26" t="s">
        <v>791</v>
      </c>
      <c r="I26" t="s">
        <v>841</v>
      </c>
      <c r="L26" t="s">
        <v>818</v>
      </c>
    </row>
    <row r="27" spans="1:12" x14ac:dyDescent="0.25">
      <c r="A27" t="s">
        <v>37</v>
      </c>
      <c r="B27" t="s">
        <v>10</v>
      </c>
      <c r="C27" t="s">
        <v>152</v>
      </c>
      <c r="E27">
        <v>3</v>
      </c>
      <c r="F27" t="s">
        <v>13</v>
      </c>
      <c r="G27" t="s">
        <v>13</v>
      </c>
      <c r="H27" t="s">
        <v>791</v>
      </c>
      <c r="I27" t="s">
        <v>841</v>
      </c>
      <c r="L27" t="s">
        <v>819</v>
      </c>
    </row>
    <row r="28" spans="1:12" x14ac:dyDescent="0.25">
      <c r="A28" t="s">
        <v>38</v>
      </c>
      <c r="B28" t="s">
        <v>10</v>
      </c>
      <c r="C28" t="s">
        <v>153</v>
      </c>
      <c r="E28">
        <v>3</v>
      </c>
      <c r="F28" t="s">
        <v>13</v>
      </c>
      <c r="G28" t="s">
        <v>13</v>
      </c>
      <c r="H28" t="s">
        <v>791</v>
      </c>
      <c r="I28" t="s">
        <v>842</v>
      </c>
      <c r="L28" t="s">
        <v>820</v>
      </c>
    </row>
    <row r="29" spans="1:12" x14ac:dyDescent="0.25">
      <c r="A29" t="s">
        <v>39</v>
      </c>
      <c r="B29" t="s">
        <v>10</v>
      </c>
      <c r="C29" t="s">
        <v>153</v>
      </c>
      <c r="E29">
        <v>3</v>
      </c>
      <c r="F29" t="s">
        <v>13</v>
      </c>
      <c r="G29" t="s">
        <v>13</v>
      </c>
      <c r="H29" t="s">
        <v>791</v>
      </c>
      <c r="I29" t="s">
        <v>842</v>
      </c>
      <c r="L29" t="s">
        <v>821</v>
      </c>
    </row>
    <row r="30" spans="1:12" x14ac:dyDescent="0.25">
      <c r="A30" t="s">
        <v>40</v>
      </c>
      <c r="B30" t="s">
        <v>10</v>
      </c>
      <c r="C30" t="s">
        <v>154</v>
      </c>
      <c r="E30">
        <v>3</v>
      </c>
      <c r="F30" t="s">
        <v>13</v>
      </c>
      <c r="G30" t="s">
        <v>13</v>
      </c>
      <c r="H30" t="s">
        <v>791</v>
      </c>
      <c r="I30" t="s">
        <v>842</v>
      </c>
      <c r="L30" t="s">
        <v>822</v>
      </c>
    </row>
    <row r="31" spans="1:12" x14ac:dyDescent="0.25">
      <c r="A31" t="s">
        <v>41</v>
      </c>
      <c r="B31" t="s">
        <v>10</v>
      </c>
      <c r="C31" t="s">
        <v>154</v>
      </c>
      <c r="E31">
        <v>3</v>
      </c>
      <c r="F31" t="s">
        <v>13</v>
      </c>
      <c r="G31" t="s">
        <v>13</v>
      </c>
      <c r="H31" t="s">
        <v>791</v>
      </c>
      <c r="I31" t="s">
        <v>842</v>
      </c>
      <c r="L31" t="s">
        <v>823</v>
      </c>
    </row>
    <row r="32" spans="1:12" x14ac:dyDescent="0.25">
      <c r="A32" t="s">
        <v>42</v>
      </c>
      <c r="B32" t="s">
        <v>10</v>
      </c>
      <c r="C32" t="s">
        <v>234</v>
      </c>
      <c r="E32">
        <v>3</v>
      </c>
      <c r="F32" t="s">
        <v>13</v>
      </c>
      <c r="G32" t="s">
        <v>13</v>
      </c>
      <c r="H32" t="s">
        <v>791</v>
      </c>
      <c r="L32" t="s">
        <v>824</v>
      </c>
    </row>
    <row r="33" spans="1:12" x14ac:dyDescent="0.25">
      <c r="A33" t="s">
        <v>43</v>
      </c>
      <c r="B33" t="s">
        <v>10</v>
      </c>
      <c r="C33" t="s">
        <v>235</v>
      </c>
      <c r="E33">
        <v>3</v>
      </c>
      <c r="F33" t="s">
        <v>13</v>
      </c>
      <c r="G33" t="s">
        <v>13</v>
      </c>
      <c r="H33" t="s">
        <v>791</v>
      </c>
      <c r="L33" t="s">
        <v>825</v>
      </c>
    </row>
    <row r="34" spans="1:12" x14ac:dyDescent="0.25">
      <c r="A34" t="s">
        <v>44</v>
      </c>
      <c r="B34" t="s">
        <v>10</v>
      </c>
      <c r="C34" t="s">
        <v>236</v>
      </c>
      <c r="E34">
        <v>3</v>
      </c>
      <c r="F34" t="s">
        <v>13</v>
      </c>
      <c r="G34" t="s">
        <v>13</v>
      </c>
      <c r="H34" t="s">
        <v>791</v>
      </c>
      <c r="L34" t="s">
        <v>826</v>
      </c>
    </row>
    <row r="35" spans="1:12" x14ac:dyDescent="0.25">
      <c r="A35" t="s">
        <v>45</v>
      </c>
      <c r="B35" t="s">
        <v>10</v>
      </c>
      <c r="C35" t="s">
        <v>155</v>
      </c>
      <c r="E35">
        <v>3</v>
      </c>
      <c r="F35" t="s">
        <v>13</v>
      </c>
      <c r="G35" t="s">
        <v>13</v>
      </c>
      <c r="H35" t="s">
        <v>791</v>
      </c>
      <c r="I35" t="s">
        <v>843</v>
      </c>
      <c r="L35" t="s">
        <v>827</v>
      </c>
    </row>
    <row r="36" spans="1:12" x14ac:dyDescent="0.25">
      <c r="A36" t="s">
        <v>46</v>
      </c>
      <c r="B36" t="s">
        <v>10</v>
      </c>
      <c r="C36" t="s">
        <v>155</v>
      </c>
      <c r="E36">
        <v>3</v>
      </c>
      <c r="F36" t="s">
        <v>13</v>
      </c>
      <c r="G36" t="s">
        <v>13</v>
      </c>
      <c r="H36" t="s">
        <v>791</v>
      </c>
      <c r="I36" t="s">
        <v>843</v>
      </c>
      <c r="L36" t="s">
        <v>828</v>
      </c>
    </row>
    <row r="37" spans="1:12" x14ac:dyDescent="0.25">
      <c r="A37" t="s">
        <v>47</v>
      </c>
      <c r="B37" t="s">
        <v>10</v>
      </c>
      <c r="C37" t="s">
        <v>156</v>
      </c>
      <c r="E37">
        <v>3</v>
      </c>
      <c r="F37" t="s">
        <v>13</v>
      </c>
      <c r="G37" t="s">
        <v>13</v>
      </c>
      <c r="H37" t="s">
        <v>791</v>
      </c>
      <c r="L37" t="s">
        <v>829</v>
      </c>
    </row>
    <row r="38" spans="1:12" x14ac:dyDescent="0.25">
      <c r="A38" t="s">
        <v>48</v>
      </c>
      <c r="B38" t="s">
        <v>10</v>
      </c>
      <c r="C38" t="s">
        <v>157</v>
      </c>
      <c r="E38">
        <v>3</v>
      </c>
      <c r="F38" t="s">
        <v>13</v>
      </c>
      <c r="G38" t="s">
        <v>13</v>
      </c>
      <c r="H38" t="s">
        <v>791</v>
      </c>
      <c r="L38" t="s">
        <v>830</v>
      </c>
    </row>
    <row r="39" spans="1:12" x14ac:dyDescent="0.25">
      <c r="A39" t="s">
        <v>49</v>
      </c>
      <c r="B39" t="s">
        <v>10</v>
      </c>
      <c r="C39" t="s">
        <v>157</v>
      </c>
      <c r="E39">
        <v>3</v>
      </c>
      <c r="F39" t="s">
        <v>13</v>
      </c>
      <c r="G39" t="s">
        <v>13</v>
      </c>
      <c r="H39" t="s">
        <v>791</v>
      </c>
      <c r="L39" t="s">
        <v>831</v>
      </c>
    </row>
    <row r="40" spans="1:12" x14ac:dyDescent="0.25">
      <c r="A40" t="s">
        <v>50</v>
      </c>
      <c r="B40" t="s">
        <v>10</v>
      </c>
      <c r="C40" t="s">
        <v>158</v>
      </c>
      <c r="E40">
        <v>3</v>
      </c>
      <c r="F40" t="s">
        <v>13</v>
      </c>
      <c r="G40" t="s">
        <v>13</v>
      </c>
      <c r="H40" t="s">
        <v>791</v>
      </c>
      <c r="L40" t="s">
        <v>832</v>
      </c>
    </row>
    <row r="41" spans="1:12" x14ac:dyDescent="0.25">
      <c r="A41" t="s">
        <v>51</v>
      </c>
      <c r="B41" t="s">
        <v>10</v>
      </c>
      <c r="C41" t="s">
        <v>158</v>
      </c>
      <c r="E41">
        <v>3</v>
      </c>
      <c r="F41" t="s">
        <v>13</v>
      </c>
      <c r="G41" t="s">
        <v>13</v>
      </c>
      <c r="H41" t="s">
        <v>791</v>
      </c>
      <c r="L41" t="s">
        <v>833</v>
      </c>
    </row>
    <row r="42" spans="1:12" x14ac:dyDescent="0.25">
      <c r="A42" t="s">
        <v>52</v>
      </c>
      <c r="B42" t="s">
        <v>10</v>
      </c>
      <c r="C42" t="s">
        <v>159</v>
      </c>
      <c r="E42">
        <v>3</v>
      </c>
      <c r="F42" t="s">
        <v>13</v>
      </c>
      <c r="G42" t="s">
        <v>13</v>
      </c>
      <c r="H42" t="s">
        <v>791</v>
      </c>
      <c r="I42" t="s">
        <v>840</v>
      </c>
      <c r="L42" t="s">
        <v>834</v>
      </c>
    </row>
    <row r="43" spans="1:12" x14ac:dyDescent="0.25">
      <c r="A43" t="s">
        <v>53</v>
      </c>
      <c r="B43" t="s">
        <v>10</v>
      </c>
      <c r="C43" t="s">
        <v>159</v>
      </c>
      <c r="E43">
        <v>3</v>
      </c>
      <c r="F43" t="s">
        <v>13</v>
      </c>
      <c r="G43" t="s">
        <v>13</v>
      </c>
      <c r="H43" t="s">
        <v>791</v>
      </c>
      <c r="I43" t="s">
        <v>840</v>
      </c>
      <c r="L43" t="s">
        <v>835</v>
      </c>
    </row>
    <row r="44" spans="1:12" x14ac:dyDescent="0.25">
      <c r="A44" t="s">
        <v>54</v>
      </c>
      <c r="B44" t="s">
        <v>10</v>
      </c>
      <c r="C44" t="s">
        <v>132</v>
      </c>
      <c r="E44">
        <v>3</v>
      </c>
      <c r="F44" t="s">
        <v>13</v>
      </c>
      <c r="G44" t="s">
        <v>13</v>
      </c>
      <c r="H44" t="s">
        <v>792</v>
      </c>
      <c r="L44" t="s">
        <v>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workbookViewId="0">
      <selection activeCell="C37" sqref="C37"/>
    </sheetView>
  </sheetViews>
  <sheetFormatPr defaultRowHeight="15" x14ac:dyDescent="0.25"/>
  <cols>
    <col min="1" max="1" width="10.85546875" bestFit="1" customWidth="1"/>
    <col min="2" max="2" width="10.85546875" customWidth="1"/>
    <col min="3" max="3" width="23.7109375" bestFit="1" customWidth="1"/>
  </cols>
  <sheetData>
    <row r="1" spans="1:3" x14ac:dyDescent="0.25">
      <c r="A1" t="s">
        <v>619</v>
      </c>
      <c r="B1" t="s">
        <v>621</v>
      </c>
      <c r="C1" t="s">
        <v>620</v>
      </c>
    </row>
    <row r="2" spans="1:3" x14ac:dyDescent="0.25">
      <c r="A2">
        <v>10</v>
      </c>
      <c r="B2" t="s">
        <v>622</v>
      </c>
    </row>
    <row r="3" spans="1:3" x14ac:dyDescent="0.25">
      <c r="A3">
        <v>11</v>
      </c>
      <c r="B3" t="s">
        <v>622</v>
      </c>
    </row>
    <row r="4" spans="1:3" x14ac:dyDescent="0.25">
      <c r="A4">
        <v>12</v>
      </c>
      <c r="B4" t="s">
        <v>622</v>
      </c>
    </row>
    <row r="5" spans="1:3" x14ac:dyDescent="0.25">
      <c r="A5">
        <v>13</v>
      </c>
      <c r="B5" t="s">
        <v>622</v>
      </c>
    </row>
    <row r="6" spans="1:3" x14ac:dyDescent="0.25">
      <c r="A6">
        <v>14</v>
      </c>
      <c r="B6" t="s">
        <v>622</v>
      </c>
    </row>
    <row r="7" spans="1:3" x14ac:dyDescent="0.25">
      <c r="A7">
        <v>15</v>
      </c>
      <c r="B7" t="s">
        <v>622</v>
      </c>
    </row>
    <row r="8" spans="1:3" x14ac:dyDescent="0.25">
      <c r="A8">
        <v>16</v>
      </c>
      <c r="B8" t="s">
        <v>622</v>
      </c>
    </row>
    <row r="9" spans="1:3" x14ac:dyDescent="0.25">
      <c r="A9">
        <v>17</v>
      </c>
      <c r="B9" t="s">
        <v>622</v>
      </c>
    </row>
    <row r="10" spans="1:3" x14ac:dyDescent="0.25">
      <c r="A10">
        <v>18</v>
      </c>
      <c r="B10" t="s">
        <v>622</v>
      </c>
    </row>
    <row r="11" spans="1:3" x14ac:dyDescent="0.25">
      <c r="A11">
        <v>19</v>
      </c>
      <c r="B11" t="s">
        <v>622</v>
      </c>
    </row>
    <row r="12" spans="1:3" x14ac:dyDescent="0.25">
      <c r="A12">
        <v>110</v>
      </c>
      <c r="B12" t="s">
        <v>623</v>
      </c>
    </row>
    <row r="13" spans="1:3" x14ac:dyDescent="0.25">
      <c r="A13">
        <v>111</v>
      </c>
      <c r="B13" t="s">
        <v>625</v>
      </c>
    </row>
    <row r="14" spans="1:3" x14ac:dyDescent="0.25">
      <c r="A14">
        <v>112</v>
      </c>
      <c r="B14" t="s">
        <v>625</v>
      </c>
    </row>
    <row r="15" spans="1:3" x14ac:dyDescent="0.25">
      <c r="A15">
        <v>113</v>
      </c>
      <c r="B15" t="s">
        <v>623</v>
      </c>
    </row>
    <row r="16" spans="1:3" x14ac:dyDescent="0.25">
      <c r="A16">
        <v>114</v>
      </c>
      <c r="B16" t="s">
        <v>623</v>
      </c>
    </row>
    <row r="17" spans="1:2" x14ac:dyDescent="0.25">
      <c r="A17">
        <v>116</v>
      </c>
      <c r="B17" t="s">
        <v>624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6"/>
  <sheetViews>
    <sheetView workbookViewId="0">
      <selection activeCell="B22" sqref="B22"/>
    </sheetView>
  </sheetViews>
  <sheetFormatPr defaultRowHeight="15" x14ac:dyDescent="0.25"/>
  <cols>
    <col min="2" max="2" width="15" customWidth="1"/>
  </cols>
  <sheetData>
    <row r="1" spans="1:3" x14ac:dyDescent="0.25">
      <c r="A1" s="1" t="s">
        <v>3</v>
      </c>
    </row>
    <row r="2" spans="1:3" x14ac:dyDescent="0.25">
      <c r="B2" s="2" t="s">
        <v>2</v>
      </c>
    </row>
    <row r="3" spans="1:3" x14ac:dyDescent="0.25">
      <c r="B3" t="s">
        <v>575</v>
      </c>
    </row>
    <row r="4" spans="1:3" x14ac:dyDescent="0.25">
      <c r="A4" s="1" t="s">
        <v>4</v>
      </c>
    </row>
    <row r="5" spans="1:3" x14ac:dyDescent="0.25">
      <c r="B5" s="2" t="s">
        <v>5</v>
      </c>
    </row>
    <row r="7" spans="1:3" x14ac:dyDescent="0.25">
      <c r="A7" s="1" t="s">
        <v>6</v>
      </c>
    </row>
    <row r="8" spans="1:3" x14ac:dyDescent="0.25">
      <c r="B8" s="2" t="s">
        <v>7</v>
      </c>
    </row>
    <row r="12" spans="1:3" x14ac:dyDescent="0.25">
      <c r="A12" s="1" t="s">
        <v>56</v>
      </c>
    </row>
    <row r="13" spans="1:3" x14ac:dyDescent="0.25">
      <c r="B13" t="s">
        <v>57</v>
      </c>
      <c r="C13" t="s">
        <v>58</v>
      </c>
    </row>
    <row r="14" spans="1:3" x14ac:dyDescent="0.25">
      <c r="B14" t="s">
        <v>55</v>
      </c>
      <c r="C14" t="s">
        <v>59</v>
      </c>
    </row>
    <row r="19" spans="1:2" x14ac:dyDescent="0.25">
      <c r="A19" s="1" t="s">
        <v>781</v>
      </c>
    </row>
    <row r="20" spans="1:2" x14ac:dyDescent="0.25">
      <c r="B20" t="s">
        <v>782</v>
      </c>
    </row>
    <row r="21" spans="1:2" x14ac:dyDescent="0.25">
      <c r="B21" t="s">
        <v>783</v>
      </c>
    </row>
    <row r="22" spans="1:2" x14ac:dyDescent="0.25">
      <c r="B22" t="s">
        <v>784</v>
      </c>
    </row>
    <row r="26" spans="1:2" x14ac:dyDescent="0.25">
      <c r="A26" t="s">
        <v>785</v>
      </c>
    </row>
  </sheetData>
  <hyperlinks>
    <hyperlink ref="B2" r:id="rId1" location="agencytxt" xr:uid="{00000000-0004-0000-0800-000000000000}"/>
    <hyperlink ref="B5" r:id="rId2" location="heading=h.ygumy8u3p779" xr:uid="{00000000-0004-0000-0800-000001000000}"/>
    <hyperlink ref="B8" r:id="rId3" xr:uid="{00000000-0004-0000-08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MasterLookup</vt:lpstr>
      <vt:lpstr>HeadwayCompare2012-2016</vt:lpstr>
      <vt:lpstr>2016_headways</vt:lpstr>
      <vt:lpstr>El Dorado Commuter</vt:lpstr>
      <vt:lpstr>check against 2012</vt:lpstr>
      <vt:lpstr>MasterLookup12192017</vt:lpstr>
      <vt:lpstr>missing2012_line_check</vt:lpstr>
      <vt:lpstr>E-Tran Oct 2017 Changes</vt:lpstr>
      <vt:lpstr>Ref</vt:lpstr>
      <vt:lpstr>2012 lines&amp;explanations</vt:lpstr>
      <vt:lpstr>Line Rename Considerations</vt:lpstr>
      <vt:lpstr>MasterLookup_old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Conly</dc:creator>
  <cp:lastModifiedBy>Darren Conly</cp:lastModifiedBy>
  <dcterms:created xsi:type="dcterms:W3CDTF">2017-10-09T22:48:17Z</dcterms:created>
  <dcterms:modified xsi:type="dcterms:W3CDTF">2022-03-02T17:31:02Z</dcterms:modified>
</cp:coreProperties>
</file>