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eLivro" defaultThemeVersion="164011"/>
  <bookViews>
    <workbookView xWindow="0" yWindow="0" windowWidth="22260" windowHeight="12645"/>
  </bookViews>
  <sheets>
    <sheet name="Consum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Consumo!$A$1:$A$645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5" i="1" l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9" i="1"/>
  <c r="I25" i="1"/>
  <c r="I27" i="1"/>
  <c r="I26" i="1"/>
  <c r="I24" i="1"/>
  <c r="I23" i="1"/>
  <c r="I22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 l="1"/>
  <c r="I6" i="1"/>
  <c r="I5" i="1" l="1"/>
  <c r="I4" i="1"/>
  <c r="I3" i="1" l="1"/>
  <c r="I2" i="1"/>
  <c r="H543" i="1" l="1"/>
  <c r="H643" i="1" l="1"/>
  <c r="H615" i="1"/>
  <c r="H587" i="1"/>
  <c r="H559" i="1"/>
  <c r="H531" i="1"/>
  <c r="H503" i="1"/>
  <c r="H475" i="1"/>
  <c r="H447" i="1"/>
  <c r="H419" i="1"/>
  <c r="H391" i="1"/>
  <c r="H363" i="1"/>
  <c r="H335" i="1"/>
  <c r="H307" i="1"/>
  <c r="H279" i="1"/>
  <c r="H251" i="1"/>
  <c r="H223" i="1"/>
  <c r="H195" i="1"/>
  <c r="H167" i="1"/>
  <c r="H139" i="1"/>
  <c r="H111" i="1"/>
  <c r="H83" i="1"/>
  <c r="H55" i="1"/>
  <c r="H27" i="1"/>
  <c r="H645" i="1"/>
  <c r="G645" i="1"/>
  <c r="F645" i="1"/>
  <c r="E645" i="1"/>
  <c r="D645" i="1"/>
  <c r="H644" i="1"/>
  <c r="G644" i="1"/>
  <c r="F644" i="1"/>
  <c r="E644" i="1"/>
  <c r="D644" i="1"/>
  <c r="G643" i="1"/>
  <c r="F643" i="1"/>
  <c r="E643" i="1"/>
  <c r="D643" i="1"/>
  <c r="C643" i="1" s="1"/>
  <c r="H642" i="1"/>
  <c r="G642" i="1"/>
  <c r="F642" i="1"/>
  <c r="E642" i="1"/>
  <c r="D642" i="1"/>
  <c r="H641" i="1"/>
  <c r="G641" i="1"/>
  <c r="F641" i="1"/>
  <c r="E641" i="1"/>
  <c r="D641" i="1"/>
  <c r="H640" i="1"/>
  <c r="G640" i="1"/>
  <c r="E640" i="1"/>
  <c r="H639" i="1"/>
  <c r="G639" i="1"/>
  <c r="E639" i="1"/>
  <c r="H638" i="1"/>
  <c r="G638" i="1"/>
  <c r="E638" i="1"/>
  <c r="H617" i="1"/>
  <c r="G617" i="1"/>
  <c r="F617" i="1"/>
  <c r="E617" i="1"/>
  <c r="D617" i="1"/>
  <c r="C617" i="1" s="1"/>
  <c r="H616" i="1"/>
  <c r="G616" i="1"/>
  <c r="F616" i="1"/>
  <c r="E616" i="1"/>
  <c r="D616" i="1"/>
  <c r="G615" i="1"/>
  <c r="F615" i="1"/>
  <c r="E615" i="1"/>
  <c r="D615" i="1"/>
  <c r="H614" i="1"/>
  <c r="G614" i="1"/>
  <c r="F614" i="1"/>
  <c r="E614" i="1"/>
  <c r="D614" i="1"/>
  <c r="H613" i="1"/>
  <c r="G613" i="1"/>
  <c r="F613" i="1"/>
  <c r="E613" i="1"/>
  <c r="D613" i="1"/>
  <c r="C613" i="1" s="1"/>
  <c r="H612" i="1"/>
  <c r="G612" i="1"/>
  <c r="E612" i="1"/>
  <c r="H611" i="1"/>
  <c r="G611" i="1"/>
  <c r="E611" i="1"/>
  <c r="H610" i="1"/>
  <c r="G610" i="1"/>
  <c r="E610" i="1"/>
  <c r="H589" i="1"/>
  <c r="G589" i="1"/>
  <c r="F589" i="1"/>
  <c r="E589" i="1"/>
  <c r="D589" i="1"/>
  <c r="H588" i="1"/>
  <c r="G588" i="1"/>
  <c r="F588" i="1"/>
  <c r="E588" i="1"/>
  <c r="D588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H584" i="1"/>
  <c r="G584" i="1"/>
  <c r="E584" i="1"/>
  <c r="H583" i="1"/>
  <c r="G583" i="1"/>
  <c r="E583" i="1"/>
  <c r="H582" i="1"/>
  <c r="G582" i="1"/>
  <c r="E582" i="1"/>
  <c r="H561" i="1"/>
  <c r="G561" i="1"/>
  <c r="F561" i="1"/>
  <c r="E561" i="1"/>
  <c r="D561" i="1"/>
  <c r="H560" i="1"/>
  <c r="G560" i="1"/>
  <c r="F560" i="1"/>
  <c r="E560" i="1"/>
  <c r="D560" i="1"/>
  <c r="G559" i="1"/>
  <c r="F559" i="1"/>
  <c r="E559" i="1"/>
  <c r="D559" i="1"/>
  <c r="C559" i="1" s="1"/>
  <c r="H558" i="1"/>
  <c r="G558" i="1"/>
  <c r="F558" i="1"/>
  <c r="E558" i="1"/>
  <c r="D558" i="1"/>
  <c r="C558" i="1" s="1"/>
  <c r="H557" i="1"/>
  <c r="G557" i="1"/>
  <c r="F557" i="1"/>
  <c r="E557" i="1"/>
  <c r="D557" i="1"/>
  <c r="H556" i="1"/>
  <c r="G556" i="1"/>
  <c r="E556" i="1"/>
  <c r="H555" i="1"/>
  <c r="G555" i="1"/>
  <c r="E555" i="1"/>
  <c r="H554" i="1"/>
  <c r="G554" i="1"/>
  <c r="E554" i="1"/>
  <c r="H533" i="1"/>
  <c r="G533" i="1"/>
  <c r="F533" i="1"/>
  <c r="E533" i="1"/>
  <c r="D533" i="1"/>
  <c r="C533" i="1" s="1"/>
  <c r="H532" i="1"/>
  <c r="G532" i="1"/>
  <c r="F532" i="1"/>
  <c r="E532" i="1"/>
  <c r="D532" i="1"/>
  <c r="C532" i="1" s="1"/>
  <c r="G531" i="1"/>
  <c r="F531" i="1"/>
  <c r="E531" i="1"/>
  <c r="D531" i="1"/>
  <c r="C531" i="1" s="1"/>
  <c r="H530" i="1"/>
  <c r="G530" i="1"/>
  <c r="F530" i="1"/>
  <c r="E530" i="1"/>
  <c r="D530" i="1"/>
  <c r="H529" i="1"/>
  <c r="G529" i="1"/>
  <c r="F529" i="1"/>
  <c r="E529" i="1"/>
  <c r="D529" i="1"/>
  <c r="H528" i="1"/>
  <c r="G528" i="1"/>
  <c r="E528" i="1"/>
  <c r="H527" i="1"/>
  <c r="G527" i="1"/>
  <c r="E527" i="1"/>
  <c r="H526" i="1"/>
  <c r="G526" i="1"/>
  <c r="E526" i="1"/>
  <c r="H505" i="1"/>
  <c r="G505" i="1"/>
  <c r="F505" i="1"/>
  <c r="E505" i="1"/>
  <c r="D505" i="1"/>
  <c r="H504" i="1"/>
  <c r="G504" i="1"/>
  <c r="F504" i="1"/>
  <c r="E504" i="1"/>
  <c r="D504" i="1"/>
  <c r="G503" i="1"/>
  <c r="F503" i="1"/>
  <c r="E503" i="1"/>
  <c r="D503" i="1"/>
  <c r="H502" i="1"/>
  <c r="G502" i="1"/>
  <c r="F502" i="1"/>
  <c r="E502" i="1"/>
  <c r="D502" i="1"/>
  <c r="H501" i="1"/>
  <c r="G501" i="1"/>
  <c r="F501" i="1"/>
  <c r="E501" i="1"/>
  <c r="D501" i="1"/>
  <c r="H500" i="1"/>
  <c r="G500" i="1"/>
  <c r="E500" i="1"/>
  <c r="H499" i="1"/>
  <c r="G499" i="1"/>
  <c r="E499" i="1"/>
  <c r="H498" i="1"/>
  <c r="G498" i="1"/>
  <c r="E498" i="1"/>
  <c r="H477" i="1"/>
  <c r="G477" i="1"/>
  <c r="F477" i="1"/>
  <c r="E477" i="1"/>
  <c r="D477" i="1"/>
  <c r="H476" i="1"/>
  <c r="G476" i="1"/>
  <c r="F476" i="1"/>
  <c r="E476" i="1"/>
  <c r="D476" i="1"/>
  <c r="G475" i="1"/>
  <c r="F475" i="1"/>
  <c r="E475" i="1"/>
  <c r="D475" i="1"/>
  <c r="H474" i="1"/>
  <c r="G474" i="1"/>
  <c r="F474" i="1"/>
  <c r="E474" i="1"/>
  <c r="D474" i="1"/>
  <c r="C474" i="1" s="1"/>
  <c r="H473" i="1"/>
  <c r="G473" i="1"/>
  <c r="F473" i="1"/>
  <c r="E473" i="1"/>
  <c r="D473" i="1"/>
  <c r="C473" i="1" s="1"/>
  <c r="H472" i="1"/>
  <c r="G472" i="1"/>
  <c r="E472" i="1"/>
  <c r="H471" i="1"/>
  <c r="G471" i="1"/>
  <c r="E471" i="1"/>
  <c r="H470" i="1"/>
  <c r="G470" i="1"/>
  <c r="E470" i="1"/>
  <c r="D478" i="1"/>
  <c r="E478" i="1"/>
  <c r="F478" i="1"/>
  <c r="G478" i="1"/>
  <c r="H478" i="1"/>
  <c r="H449" i="1"/>
  <c r="G449" i="1"/>
  <c r="F449" i="1"/>
  <c r="E449" i="1"/>
  <c r="D449" i="1"/>
  <c r="C449" i="1" s="1"/>
  <c r="H448" i="1"/>
  <c r="G448" i="1"/>
  <c r="F448" i="1"/>
  <c r="E448" i="1"/>
  <c r="D448" i="1"/>
  <c r="G447" i="1"/>
  <c r="F447" i="1"/>
  <c r="E447" i="1"/>
  <c r="D447" i="1"/>
  <c r="H446" i="1"/>
  <c r="G446" i="1"/>
  <c r="F446" i="1"/>
  <c r="E446" i="1"/>
  <c r="D446" i="1"/>
  <c r="H445" i="1"/>
  <c r="G445" i="1"/>
  <c r="F445" i="1"/>
  <c r="E445" i="1"/>
  <c r="D445" i="1"/>
  <c r="H444" i="1"/>
  <c r="G444" i="1"/>
  <c r="E444" i="1"/>
  <c r="H443" i="1"/>
  <c r="G443" i="1"/>
  <c r="E443" i="1"/>
  <c r="H442" i="1"/>
  <c r="G442" i="1"/>
  <c r="E442" i="1"/>
  <c r="H421" i="1"/>
  <c r="G421" i="1"/>
  <c r="F421" i="1"/>
  <c r="E421" i="1"/>
  <c r="D421" i="1"/>
  <c r="H420" i="1"/>
  <c r="G420" i="1"/>
  <c r="F420" i="1"/>
  <c r="E420" i="1"/>
  <c r="D420" i="1"/>
  <c r="G419" i="1"/>
  <c r="F419" i="1"/>
  <c r="E419" i="1"/>
  <c r="D419" i="1"/>
  <c r="C419" i="1" s="1"/>
  <c r="H418" i="1"/>
  <c r="G418" i="1"/>
  <c r="F418" i="1"/>
  <c r="E418" i="1"/>
  <c r="D418" i="1"/>
  <c r="H417" i="1"/>
  <c r="G417" i="1"/>
  <c r="F417" i="1"/>
  <c r="E417" i="1"/>
  <c r="D417" i="1"/>
  <c r="H416" i="1"/>
  <c r="G416" i="1"/>
  <c r="E416" i="1"/>
  <c r="H415" i="1"/>
  <c r="G415" i="1"/>
  <c r="E415" i="1"/>
  <c r="H414" i="1"/>
  <c r="G414" i="1"/>
  <c r="E414" i="1"/>
  <c r="H393" i="1"/>
  <c r="G393" i="1"/>
  <c r="F393" i="1"/>
  <c r="E393" i="1"/>
  <c r="D393" i="1"/>
  <c r="H392" i="1"/>
  <c r="G392" i="1"/>
  <c r="F392" i="1"/>
  <c r="E392" i="1"/>
  <c r="D392" i="1"/>
  <c r="G391" i="1"/>
  <c r="F391" i="1"/>
  <c r="E391" i="1"/>
  <c r="D391" i="1"/>
  <c r="C391" i="1" s="1"/>
  <c r="H390" i="1"/>
  <c r="G390" i="1"/>
  <c r="F390" i="1"/>
  <c r="E390" i="1"/>
  <c r="D390" i="1"/>
  <c r="C390" i="1" s="1"/>
  <c r="H389" i="1"/>
  <c r="G389" i="1"/>
  <c r="F389" i="1"/>
  <c r="E389" i="1"/>
  <c r="D389" i="1"/>
  <c r="H388" i="1"/>
  <c r="G388" i="1"/>
  <c r="E388" i="1"/>
  <c r="H387" i="1"/>
  <c r="G387" i="1"/>
  <c r="E387" i="1"/>
  <c r="H386" i="1"/>
  <c r="G386" i="1"/>
  <c r="E386" i="1"/>
  <c r="H365" i="1"/>
  <c r="G365" i="1"/>
  <c r="F365" i="1"/>
  <c r="E365" i="1"/>
  <c r="D365" i="1"/>
  <c r="H364" i="1"/>
  <c r="G364" i="1"/>
  <c r="F364" i="1"/>
  <c r="E364" i="1"/>
  <c r="D364" i="1"/>
  <c r="C364" i="1" s="1"/>
  <c r="G363" i="1"/>
  <c r="F363" i="1"/>
  <c r="E363" i="1"/>
  <c r="D363" i="1"/>
  <c r="H362" i="1"/>
  <c r="G362" i="1"/>
  <c r="F362" i="1"/>
  <c r="E362" i="1"/>
  <c r="D362" i="1"/>
  <c r="H361" i="1"/>
  <c r="G361" i="1"/>
  <c r="F361" i="1"/>
  <c r="E361" i="1"/>
  <c r="D361" i="1"/>
  <c r="H360" i="1"/>
  <c r="G360" i="1"/>
  <c r="E360" i="1"/>
  <c r="H359" i="1"/>
  <c r="G359" i="1"/>
  <c r="E359" i="1"/>
  <c r="H358" i="1"/>
  <c r="G358" i="1"/>
  <c r="E358" i="1"/>
  <c r="H337" i="1"/>
  <c r="G337" i="1"/>
  <c r="F337" i="1"/>
  <c r="E337" i="1"/>
  <c r="D337" i="1"/>
  <c r="H336" i="1"/>
  <c r="G336" i="1"/>
  <c r="F336" i="1"/>
  <c r="E336" i="1"/>
  <c r="D336" i="1"/>
  <c r="G335" i="1"/>
  <c r="F335" i="1"/>
  <c r="E335" i="1"/>
  <c r="D335" i="1"/>
  <c r="H334" i="1"/>
  <c r="G334" i="1"/>
  <c r="F334" i="1"/>
  <c r="E334" i="1"/>
  <c r="D334" i="1"/>
  <c r="H333" i="1"/>
  <c r="G333" i="1"/>
  <c r="F333" i="1"/>
  <c r="E333" i="1"/>
  <c r="D333" i="1"/>
  <c r="H332" i="1"/>
  <c r="G332" i="1"/>
  <c r="E332" i="1"/>
  <c r="H331" i="1"/>
  <c r="G331" i="1"/>
  <c r="E331" i="1"/>
  <c r="H330" i="1"/>
  <c r="G330" i="1"/>
  <c r="E330" i="1"/>
  <c r="H309" i="1"/>
  <c r="G309" i="1"/>
  <c r="F309" i="1"/>
  <c r="E309" i="1"/>
  <c r="D309" i="1"/>
  <c r="H308" i="1"/>
  <c r="G308" i="1"/>
  <c r="F308" i="1"/>
  <c r="E308" i="1"/>
  <c r="D308" i="1"/>
  <c r="G307" i="1"/>
  <c r="F307" i="1"/>
  <c r="E307" i="1"/>
  <c r="D307" i="1"/>
  <c r="C307" i="1" s="1"/>
  <c r="H306" i="1"/>
  <c r="G306" i="1"/>
  <c r="F306" i="1"/>
  <c r="E306" i="1"/>
  <c r="D306" i="1"/>
  <c r="H305" i="1"/>
  <c r="G305" i="1"/>
  <c r="F305" i="1"/>
  <c r="E305" i="1"/>
  <c r="D305" i="1"/>
  <c r="C305" i="1" s="1"/>
  <c r="H304" i="1"/>
  <c r="G304" i="1"/>
  <c r="E304" i="1"/>
  <c r="H303" i="1"/>
  <c r="G303" i="1"/>
  <c r="E303" i="1"/>
  <c r="H302" i="1"/>
  <c r="G302" i="1"/>
  <c r="E302" i="1"/>
  <c r="H281" i="1"/>
  <c r="G281" i="1"/>
  <c r="F281" i="1"/>
  <c r="E281" i="1"/>
  <c r="D281" i="1"/>
  <c r="H280" i="1"/>
  <c r="G280" i="1"/>
  <c r="F280" i="1"/>
  <c r="E280" i="1"/>
  <c r="D280" i="1"/>
  <c r="G279" i="1"/>
  <c r="F279" i="1"/>
  <c r="E279" i="1"/>
  <c r="D279" i="1"/>
  <c r="C279" i="1" s="1"/>
  <c r="H278" i="1"/>
  <c r="G278" i="1"/>
  <c r="F278" i="1"/>
  <c r="E278" i="1"/>
  <c r="D278" i="1"/>
  <c r="H277" i="1"/>
  <c r="G277" i="1"/>
  <c r="F277" i="1"/>
  <c r="E277" i="1"/>
  <c r="D277" i="1"/>
  <c r="H276" i="1"/>
  <c r="G276" i="1"/>
  <c r="E276" i="1"/>
  <c r="H275" i="1"/>
  <c r="G275" i="1"/>
  <c r="E275" i="1"/>
  <c r="H274" i="1"/>
  <c r="G274" i="1"/>
  <c r="E274" i="1"/>
  <c r="H253" i="1"/>
  <c r="G253" i="1"/>
  <c r="F253" i="1"/>
  <c r="E253" i="1"/>
  <c r="D253" i="1"/>
  <c r="H252" i="1"/>
  <c r="G252" i="1"/>
  <c r="F252" i="1"/>
  <c r="E252" i="1"/>
  <c r="D252" i="1"/>
  <c r="G251" i="1"/>
  <c r="F251" i="1"/>
  <c r="E251" i="1"/>
  <c r="D251" i="1"/>
  <c r="C251" i="1" s="1"/>
  <c r="H250" i="1"/>
  <c r="G250" i="1"/>
  <c r="F250" i="1"/>
  <c r="E250" i="1"/>
  <c r="D250" i="1"/>
  <c r="H249" i="1"/>
  <c r="G249" i="1"/>
  <c r="F249" i="1"/>
  <c r="E249" i="1"/>
  <c r="D249" i="1"/>
  <c r="H248" i="1"/>
  <c r="G248" i="1"/>
  <c r="E248" i="1"/>
  <c r="H247" i="1"/>
  <c r="G247" i="1"/>
  <c r="E247" i="1"/>
  <c r="H246" i="1"/>
  <c r="G246" i="1"/>
  <c r="E246" i="1"/>
  <c r="H225" i="1"/>
  <c r="G225" i="1"/>
  <c r="F225" i="1"/>
  <c r="E225" i="1"/>
  <c r="D225" i="1"/>
  <c r="C225" i="1" s="1"/>
  <c r="H224" i="1"/>
  <c r="G224" i="1"/>
  <c r="F224" i="1"/>
  <c r="E224" i="1"/>
  <c r="D224" i="1"/>
  <c r="G223" i="1"/>
  <c r="F223" i="1"/>
  <c r="E223" i="1"/>
  <c r="D223" i="1"/>
  <c r="H222" i="1"/>
  <c r="G222" i="1"/>
  <c r="F222" i="1"/>
  <c r="E222" i="1"/>
  <c r="D222" i="1"/>
  <c r="H221" i="1"/>
  <c r="G221" i="1"/>
  <c r="F221" i="1"/>
  <c r="E221" i="1"/>
  <c r="D221" i="1"/>
  <c r="H220" i="1"/>
  <c r="G220" i="1"/>
  <c r="E220" i="1"/>
  <c r="H219" i="1"/>
  <c r="G219" i="1"/>
  <c r="E219" i="1"/>
  <c r="H218" i="1"/>
  <c r="G218" i="1"/>
  <c r="E218" i="1"/>
  <c r="H197" i="1"/>
  <c r="G197" i="1"/>
  <c r="F197" i="1"/>
  <c r="E197" i="1"/>
  <c r="D197" i="1"/>
  <c r="H196" i="1"/>
  <c r="G196" i="1"/>
  <c r="F196" i="1"/>
  <c r="E196" i="1"/>
  <c r="D196" i="1"/>
  <c r="G195" i="1"/>
  <c r="F195" i="1"/>
  <c r="E195" i="1"/>
  <c r="D195" i="1"/>
  <c r="C195" i="1" s="1"/>
  <c r="H194" i="1"/>
  <c r="G194" i="1"/>
  <c r="F194" i="1"/>
  <c r="E194" i="1"/>
  <c r="D194" i="1"/>
  <c r="H193" i="1"/>
  <c r="G193" i="1"/>
  <c r="F193" i="1"/>
  <c r="E193" i="1"/>
  <c r="D193" i="1"/>
  <c r="H192" i="1"/>
  <c r="G192" i="1"/>
  <c r="E192" i="1"/>
  <c r="H191" i="1"/>
  <c r="G191" i="1"/>
  <c r="E191" i="1"/>
  <c r="H190" i="1"/>
  <c r="G190" i="1"/>
  <c r="E190" i="1"/>
  <c r="H169" i="1"/>
  <c r="G169" i="1"/>
  <c r="F169" i="1"/>
  <c r="E169" i="1"/>
  <c r="D169" i="1"/>
  <c r="H168" i="1"/>
  <c r="G168" i="1"/>
  <c r="F168" i="1"/>
  <c r="E168" i="1"/>
  <c r="D168" i="1"/>
  <c r="G167" i="1"/>
  <c r="F167" i="1"/>
  <c r="E167" i="1"/>
  <c r="D167" i="1"/>
  <c r="C167" i="1" s="1"/>
  <c r="H166" i="1"/>
  <c r="G166" i="1"/>
  <c r="F166" i="1"/>
  <c r="E166" i="1"/>
  <c r="D166" i="1"/>
  <c r="C166" i="1" s="1"/>
  <c r="H165" i="1"/>
  <c r="G165" i="1"/>
  <c r="F165" i="1"/>
  <c r="E165" i="1"/>
  <c r="D165" i="1"/>
  <c r="H164" i="1"/>
  <c r="G164" i="1"/>
  <c r="E164" i="1"/>
  <c r="H163" i="1"/>
  <c r="G163" i="1"/>
  <c r="E163" i="1"/>
  <c r="H162" i="1"/>
  <c r="G162" i="1"/>
  <c r="E162" i="1"/>
  <c r="H141" i="1"/>
  <c r="G141" i="1"/>
  <c r="F141" i="1"/>
  <c r="E141" i="1"/>
  <c r="D141" i="1"/>
  <c r="H140" i="1"/>
  <c r="G140" i="1"/>
  <c r="F140" i="1"/>
  <c r="E140" i="1"/>
  <c r="D140" i="1"/>
  <c r="C140" i="1" s="1"/>
  <c r="G139" i="1"/>
  <c r="F139" i="1"/>
  <c r="E139" i="1"/>
  <c r="D139" i="1"/>
  <c r="H138" i="1"/>
  <c r="G138" i="1"/>
  <c r="F138" i="1"/>
  <c r="E138" i="1"/>
  <c r="D138" i="1"/>
  <c r="H137" i="1"/>
  <c r="G137" i="1"/>
  <c r="F137" i="1"/>
  <c r="E137" i="1"/>
  <c r="D137" i="1"/>
  <c r="H136" i="1"/>
  <c r="G136" i="1"/>
  <c r="E136" i="1"/>
  <c r="H135" i="1"/>
  <c r="G135" i="1"/>
  <c r="E135" i="1"/>
  <c r="H134" i="1"/>
  <c r="G134" i="1"/>
  <c r="E134" i="1"/>
  <c r="H113" i="1"/>
  <c r="G113" i="1"/>
  <c r="F113" i="1"/>
  <c r="E113" i="1"/>
  <c r="D113" i="1"/>
  <c r="H112" i="1"/>
  <c r="G112" i="1"/>
  <c r="F112" i="1"/>
  <c r="E112" i="1"/>
  <c r="D112" i="1"/>
  <c r="C112" i="1" s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8" i="1"/>
  <c r="G108" i="1"/>
  <c r="E108" i="1"/>
  <c r="H107" i="1"/>
  <c r="G107" i="1"/>
  <c r="E107" i="1"/>
  <c r="H106" i="1"/>
  <c r="G106" i="1"/>
  <c r="E106" i="1"/>
  <c r="H85" i="1"/>
  <c r="G85" i="1"/>
  <c r="F85" i="1"/>
  <c r="E85" i="1"/>
  <c r="D85" i="1"/>
  <c r="H84" i="1"/>
  <c r="G84" i="1"/>
  <c r="F84" i="1"/>
  <c r="E84" i="1"/>
  <c r="D84" i="1"/>
  <c r="G83" i="1"/>
  <c r="F83" i="1"/>
  <c r="E83" i="1"/>
  <c r="D83" i="1"/>
  <c r="C83" i="1" s="1"/>
  <c r="H82" i="1"/>
  <c r="G82" i="1"/>
  <c r="F82" i="1"/>
  <c r="E82" i="1"/>
  <c r="D82" i="1"/>
  <c r="H81" i="1"/>
  <c r="G81" i="1"/>
  <c r="F81" i="1"/>
  <c r="E81" i="1"/>
  <c r="D81" i="1"/>
  <c r="C81" i="1" s="1"/>
  <c r="H80" i="1"/>
  <c r="G80" i="1"/>
  <c r="E80" i="1"/>
  <c r="H79" i="1"/>
  <c r="G79" i="1"/>
  <c r="E79" i="1"/>
  <c r="H78" i="1"/>
  <c r="G78" i="1"/>
  <c r="E78" i="1"/>
  <c r="H57" i="1"/>
  <c r="G57" i="1"/>
  <c r="F57" i="1"/>
  <c r="E57" i="1"/>
  <c r="D57" i="1"/>
  <c r="H56" i="1"/>
  <c r="G56" i="1"/>
  <c r="F56" i="1"/>
  <c r="E56" i="1"/>
  <c r="D56" i="1"/>
  <c r="G55" i="1"/>
  <c r="F55" i="1"/>
  <c r="E55" i="1"/>
  <c r="D55" i="1"/>
  <c r="C55" i="1" s="1"/>
  <c r="H54" i="1"/>
  <c r="G54" i="1"/>
  <c r="F54" i="1"/>
  <c r="E54" i="1"/>
  <c r="D54" i="1"/>
  <c r="H53" i="1"/>
  <c r="G53" i="1"/>
  <c r="F53" i="1"/>
  <c r="E53" i="1"/>
  <c r="D53" i="1"/>
  <c r="H52" i="1"/>
  <c r="G52" i="1"/>
  <c r="E52" i="1"/>
  <c r="H51" i="1"/>
  <c r="G51" i="1"/>
  <c r="E51" i="1"/>
  <c r="H50" i="1"/>
  <c r="G50" i="1"/>
  <c r="E50" i="1"/>
  <c r="H29" i="1"/>
  <c r="G29" i="1"/>
  <c r="F29" i="1"/>
  <c r="E29" i="1"/>
  <c r="D29" i="1"/>
  <c r="C138" i="1" l="1"/>
  <c r="C194" i="1"/>
  <c r="C253" i="1"/>
  <c r="C333" i="1"/>
  <c r="C418" i="1"/>
  <c r="C478" i="1"/>
  <c r="C196" i="1"/>
  <c r="C361" i="1"/>
  <c r="C420" i="1"/>
  <c r="C446" i="1"/>
  <c r="C504" i="1"/>
  <c r="C530" i="1"/>
  <c r="C589" i="1"/>
  <c r="C615" i="1"/>
  <c r="C29" i="1"/>
  <c r="C392" i="1"/>
  <c r="C476" i="1"/>
  <c r="C587" i="1"/>
  <c r="C641" i="1"/>
  <c r="C224" i="1"/>
  <c r="C389" i="1"/>
  <c r="C448" i="1"/>
  <c r="C109" i="1"/>
  <c r="C168" i="1"/>
  <c r="C502" i="1"/>
  <c r="C561" i="1"/>
  <c r="C139" i="1"/>
  <c r="C363" i="1"/>
  <c r="C84" i="1"/>
  <c r="C110" i="1"/>
  <c r="C169" i="1"/>
  <c r="C249" i="1"/>
  <c r="C308" i="1"/>
  <c r="C334" i="1"/>
  <c r="C393" i="1"/>
  <c r="C477" i="1"/>
  <c r="C503" i="1"/>
  <c r="C277" i="1"/>
  <c r="C336" i="1"/>
  <c r="C53" i="1"/>
  <c r="C197" i="1"/>
  <c r="C362" i="1"/>
  <c r="C421" i="1"/>
  <c r="C57" i="1"/>
  <c r="C137" i="1"/>
  <c r="C222" i="1"/>
  <c r="C281" i="1"/>
  <c r="C85" i="1"/>
  <c r="C111" i="1"/>
  <c r="C165" i="1"/>
  <c r="C250" i="1"/>
  <c r="C309" i="1"/>
  <c r="C335" i="1"/>
  <c r="C113" i="1"/>
  <c r="C252" i="1"/>
  <c r="C278" i="1"/>
  <c r="C501" i="1"/>
  <c r="C560" i="1"/>
  <c r="C645" i="1"/>
  <c r="C56" i="1"/>
  <c r="C82" i="1"/>
  <c r="C141" i="1"/>
  <c r="C221" i="1"/>
  <c r="C280" i="1"/>
  <c r="C306" i="1"/>
  <c r="C365" i="1"/>
  <c r="C445" i="1"/>
  <c r="C475" i="1"/>
  <c r="C529" i="1"/>
  <c r="C588" i="1"/>
  <c r="C614" i="1"/>
  <c r="C54" i="1"/>
  <c r="C193" i="1"/>
  <c r="C417" i="1"/>
  <c r="C586" i="1"/>
  <c r="C557" i="1"/>
  <c r="C616" i="1"/>
  <c r="C642" i="1"/>
  <c r="C337" i="1"/>
  <c r="C223" i="1"/>
  <c r="C447" i="1"/>
  <c r="C505" i="1"/>
  <c r="C585" i="1"/>
  <c r="C644" i="1"/>
  <c r="J617" i="1"/>
  <c r="J477" i="1"/>
  <c r="J645" i="1"/>
  <c r="J644" i="1"/>
  <c r="J616" i="1"/>
  <c r="J588" i="1"/>
  <c r="J643" i="1"/>
  <c r="J613" i="1"/>
  <c r="J614" i="1"/>
  <c r="J642" i="1"/>
  <c r="J641" i="1"/>
  <c r="J615" i="1"/>
  <c r="J449" i="1"/>
  <c r="J533" i="1"/>
  <c r="J587" i="1"/>
  <c r="J561" i="1"/>
  <c r="J586" i="1"/>
  <c r="J589" i="1"/>
  <c r="J585" i="1"/>
  <c r="J559" i="1"/>
  <c r="J504" i="1"/>
  <c r="J532" i="1"/>
  <c r="J531" i="1"/>
  <c r="J557" i="1"/>
  <c r="J558" i="1"/>
  <c r="J560" i="1"/>
  <c r="J529" i="1"/>
  <c r="J530" i="1"/>
  <c r="J503" i="1"/>
  <c r="J478" i="1"/>
  <c r="J502" i="1"/>
  <c r="J505" i="1"/>
  <c r="J501" i="1"/>
  <c r="J445" i="1"/>
  <c r="J446" i="1"/>
  <c r="J448" i="1"/>
  <c r="J421" i="1"/>
  <c r="J475" i="1"/>
  <c r="J473" i="1"/>
  <c r="J474" i="1"/>
  <c r="J476" i="1"/>
  <c r="J447" i="1"/>
  <c r="J417" i="1"/>
  <c r="J418" i="1"/>
  <c r="J420" i="1"/>
  <c r="J419" i="1"/>
  <c r="J361" i="1"/>
  <c r="J391" i="1"/>
  <c r="J390" i="1"/>
  <c r="J392" i="1"/>
  <c r="J393" i="1"/>
  <c r="J389" i="1"/>
  <c r="J365" i="1"/>
  <c r="J364" i="1"/>
  <c r="J336" i="1"/>
  <c r="J363" i="1"/>
  <c r="J281" i="1"/>
  <c r="J309" i="1"/>
  <c r="J252" i="1"/>
  <c r="J362" i="1"/>
  <c r="J279" i="1"/>
  <c r="J307" i="1"/>
  <c r="J335" i="1"/>
  <c r="J334" i="1"/>
  <c r="J337" i="1"/>
  <c r="J306" i="1"/>
  <c r="J308" i="1"/>
  <c r="J333" i="1"/>
  <c r="J305" i="1"/>
  <c r="J249" i="1"/>
  <c r="J251" i="1"/>
  <c r="J277" i="1"/>
  <c r="J278" i="1"/>
  <c r="J280" i="1"/>
  <c r="J225" i="1"/>
  <c r="J250" i="1"/>
  <c r="J253" i="1"/>
  <c r="J223" i="1"/>
  <c r="J221" i="1"/>
  <c r="J222" i="1"/>
  <c r="J224" i="1"/>
  <c r="J167" i="1"/>
  <c r="J195" i="1"/>
  <c r="J169" i="1"/>
  <c r="J165" i="1"/>
  <c r="J166" i="1"/>
  <c r="J168" i="1"/>
  <c r="J196" i="1"/>
  <c r="J197" i="1"/>
  <c r="J194" i="1"/>
  <c r="J193" i="1"/>
  <c r="J140" i="1"/>
  <c r="J139" i="1"/>
  <c r="J111" i="1"/>
  <c r="J138" i="1"/>
  <c r="J141" i="1"/>
  <c r="J112" i="1"/>
  <c r="J137" i="1"/>
  <c r="J110" i="1"/>
  <c r="J113" i="1"/>
  <c r="J109" i="1"/>
  <c r="J55" i="1"/>
  <c r="J85" i="1"/>
  <c r="J83" i="1"/>
  <c r="J53" i="1"/>
  <c r="J81" i="1"/>
  <c r="J82" i="1"/>
  <c r="J84" i="1"/>
  <c r="J54" i="1"/>
  <c r="J56" i="1"/>
  <c r="J57" i="1"/>
  <c r="J29" i="1"/>
  <c r="H28" i="1" l="1"/>
  <c r="G28" i="1"/>
  <c r="F28" i="1"/>
  <c r="E28" i="1"/>
  <c r="D28" i="1"/>
  <c r="C28" i="1" s="1"/>
  <c r="G27" i="1"/>
  <c r="F27" i="1"/>
  <c r="E27" i="1"/>
  <c r="D27" i="1"/>
  <c r="C27" i="1" s="1"/>
  <c r="H26" i="1"/>
  <c r="G26" i="1"/>
  <c r="F26" i="1"/>
  <c r="E26" i="1"/>
  <c r="D26" i="1"/>
  <c r="C26" i="1" s="1"/>
  <c r="H25" i="1"/>
  <c r="G25" i="1"/>
  <c r="F25" i="1"/>
  <c r="E25" i="1"/>
  <c r="D25" i="1"/>
  <c r="H24" i="1"/>
  <c r="G24" i="1"/>
  <c r="E24" i="1"/>
  <c r="H23" i="1"/>
  <c r="G23" i="1"/>
  <c r="E23" i="1"/>
  <c r="H22" i="1"/>
  <c r="G22" i="1"/>
  <c r="E22" i="1"/>
  <c r="C25" i="1" l="1"/>
  <c r="J28" i="1"/>
  <c r="J27" i="1"/>
  <c r="J26" i="1"/>
  <c r="J25" i="1"/>
  <c r="G631" i="1" l="1"/>
  <c r="G603" i="1"/>
  <c r="G575" i="1"/>
  <c r="G547" i="1"/>
  <c r="G519" i="1"/>
  <c r="G491" i="1"/>
  <c r="G463" i="1"/>
  <c r="G435" i="1"/>
  <c r="G407" i="1"/>
  <c r="G379" i="1"/>
  <c r="G351" i="1"/>
  <c r="G323" i="1"/>
  <c r="G295" i="1"/>
  <c r="G267" i="1"/>
  <c r="G239" i="1"/>
  <c r="G211" i="1"/>
  <c r="G183" i="1"/>
  <c r="G155" i="1"/>
  <c r="G127" i="1"/>
  <c r="G99" i="1"/>
  <c r="G71" i="1"/>
  <c r="G43" i="1"/>
  <c r="G15" i="1"/>
  <c r="G633" i="1" l="1"/>
  <c r="G632" i="1"/>
  <c r="G630" i="1"/>
  <c r="G629" i="1"/>
  <c r="G628" i="1"/>
  <c r="G627" i="1"/>
  <c r="G626" i="1"/>
  <c r="G625" i="1"/>
  <c r="G624" i="1"/>
  <c r="G623" i="1"/>
  <c r="G605" i="1"/>
  <c r="G604" i="1"/>
  <c r="G602" i="1"/>
  <c r="G601" i="1"/>
  <c r="G600" i="1"/>
  <c r="G599" i="1"/>
  <c r="G598" i="1"/>
  <c r="G597" i="1"/>
  <c r="G596" i="1"/>
  <c r="G595" i="1"/>
  <c r="G577" i="1"/>
  <c r="G576" i="1"/>
  <c r="G574" i="1"/>
  <c r="G573" i="1"/>
  <c r="G572" i="1"/>
  <c r="G571" i="1"/>
  <c r="G570" i="1"/>
  <c r="G569" i="1"/>
  <c r="G568" i="1"/>
  <c r="G567" i="1"/>
  <c r="G549" i="1"/>
  <c r="G548" i="1"/>
  <c r="G546" i="1"/>
  <c r="G545" i="1"/>
  <c r="G544" i="1"/>
  <c r="G543" i="1"/>
  <c r="G542" i="1"/>
  <c r="G541" i="1"/>
  <c r="G540" i="1"/>
  <c r="G539" i="1"/>
  <c r="G521" i="1"/>
  <c r="G520" i="1"/>
  <c r="G518" i="1"/>
  <c r="G517" i="1"/>
  <c r="G516" i="1"/>
  <c r="G515" i="1"/>
  <c r="G514" i="1"/>
  <c r="G513" i="1"/>
  <c r="G512" i="1"/>
  <c r="G511" i="1"/>
  <c r="G493" i="1"/>
  <c r="G492" i="1"/>
  <c r="G490" i="1"/>
  <c r="G489" i="1"/>
  <c r="G488" i="1"/>
  <c r="G487" i="1"/>
  <c r="G486" i="1"/>
  <c r="G485" i="1"/>
  <c r="G484" i="1"/>
  <c r="G483" i="1"/>
  <c r="G465" i="1"/>
  <c r="G464" i="1"/>
  <c r="G462" i="1"/>
  <c r="G461" i="1"/>
  <c r="G460" i="1"/>
  <c r="G459" i="1"/>
  <c r="G458" i="1"/>
  <c r="G457" i="1"/>
  <c r="G456" i="1"/>
  <c r="G455" i="1"/>
  <c r="G437" i="1"/>
  <c r="G436" i="1"/>
  <c r="G434" i="1"/>
  <c r="G433" i="1"/>
  <c r="G432" i="1"/>
  <c r="G431" i="1"/>
  <c r="G430" i="1"/>
  <c r="G429" i="1"/>
  <c r="G428" i="1"/>
  <c r="G427" i="1"/>
  <c r="G409" i="1"/>
  <c r="G408" i="1"/>
  <c r="G406" i="1"/>
  <c r="G405" i="1"/>
  <c r="G404" i="1"/>
  <c r="G403" i="1"/>
  <c r="G402" i="1"/>
  <c r="G401" i="1"/>
  <c r="G400" i="1"/>
  <c r="G399" i="1"/>
  <c r="G381" i="1"/>
  <c r="G380" i="1"/>
  <c r="G378" i="1"/>
  <c r="G377" i="1"/>
  <c r="G376" i="1"/>
  <c r="G375" i="1"/>
  <c r="G374" i="1"/>
  <c r="G373" i="1"/>
  <c r="G372" i="1"/>
  <c r="G371" i="1"/>
  <c r="G353" i="1"/>
  <c r="G352" i="1"/>
  <c r="G350" i="1"/>
  <c r="G349" i="1"/>
  <c r="G348" i="1"/>
  <c r="G347" i="1"/>
  <c r="G346" i="1"/>
  <c r="G345" i="1"/>
  <c r="G344" i="1"/>
  <c r="G343" i="1"/>
  <c r="G325" i="1"/>
  <c r="G324" i="1"/>
  <c r="G322" i="1"/>
  <c r="G321" i="1"/>
  <c r="G320" i="1"/>
  <c r="G319" i="1"/>
  <c r="G318" i="1"/>
  <c r="G317" i="1"/>
  <c r="G316" i="1"/>
  <c r="G315" i="1"/>
  <c r="G297" i="1"/>
  <c r="G296" i="1"/>
  <c r="G294" i="1"/>
  <c r="G293" i="1"/>
  <c r="G292" i="1"/>
  <c r="G291" i="1"/>
  <c r="G290" i="1"/>
  <c r="G289" i="1"/>
  <c r="G288" i="1"/>
  <c r="G287" i="1"/>
  <c r="G269" i="1"/>
  <c r="G268" i="1"/>
  <c r="G266" i="1"/>
  <c r="G265" i="1"/>
  <c r="G264" i="1"/>
  <c r="G263" i="1"/>
  <c r="G262" i="1"/>
  <c r="G261" i="1"/>
  <c r="G260" i="1"/>
  <c r="G259" i="1"/>
  <c r="G241" i="1"/>
  <c r="G240" i="1"/>
  <c r="G238" i="1"/>
  <c r="G237" i="1"/>
  <c r="G236" i="1"/>
  <c r="G235" i="1"/>
  <c r="G234" i="1"/>
  <c r="G233" i="1"/>
  <c r="G232" i="1"/>
  <c r="G231" i="1"/>
  <c r="G213" i="1"/>
  <c r="G212" i="1"/>
  <c r="G210" i="1"/>
  <c r="G209" i="1"/>
  <c r="G208" i="1"/>
  <c r="G207" i="1"/>
  <c r="G206" i="1"/>
  <c r="G205" i="1"/>
  <c r="G204" i="1"/>
  <c r="G203" i="1"/>
  <c r="G185" i="1"/>
  <c r="G184" i="1"/>
  <c r="G182" i="1"/>
  <c r="G181" i="1"/>
  <c r="G180" i="1"/>
  <c r="G179" i="1"/>
  <c r="G178" i="1"/>
  <c r="G177" i="1"/>
  <c r="G176" i="1"/>
  <c r="G175" i="1"/>
  <c r="G157" i="1"/>
  <c r="G156" i="1"/>
  <c r="G154" i="1"/>
  <c r="G153" i="1"/>
  <c r="G152" i="1"/>
  <c r="G151" i="1"/>
  <c r="G150" i="1"/>
  <c r="G149" i="1"/>
  <c r="G148" i="1"/>
  <c r="G147" i="1"/>
  <c r="G129" i="1"/>
  <c r="G128" i="1"/>
  <c r="G126" i="1"/>
  <c r="G125" i="1"/>
  <c r="G124" i="1"/>
  <c r="G123" i="1"/>
  <c r="G122" i="1"/>
  <c r="G121" i="1"/>
  <c r="G120" i="1"/>
  <c r="G119" i="1"/>
  <c r="G101" i="1"/>
  <c r="G100" i="1"/>
  <c r="G98" i="1"/>
  <c r="G97" i="1"/>
  <c r="G96" i="1"/>
  <c r="G95" i="1"/>
  <c r="G94" i="1"/>
  <c r="G93" i="1"/>
  <c r="G92" i="1"/>
  <c r="G91" i="1"/>
  <c r="G73" i="1"/>
  <c r="G72" i="1"/>
  <c r="G70" i="1"/>
  <c r="G69" i="1"/>
  <c r="G68" i="1"/>
  <c r="G67" i="1"/>
  <c r="G66" i="1"/>
  <c r="G65" i="1"/>
  <c r="G64" i="1"/>
  <c r="G63" i="1"/>
  <c r="G45" i="1"/>
  <c r="G44" i="1"/>
  <c r="G42" i="1"/>
  <c r="G41" i="1"/>
  <c r="G40" i="1"/>
  <c r="G39" i="1"/>
  <c r="G38" i="1"/>
  <c r="G37" i="1"/>
  <c r="G36" i="1"/>
  <c r="G35" i="1"/>
  <c r="G17" i="1"/>
  <c r="G16" i="1"/>
  <c r="G14" i="1"/>
  <c r="G13" i="1"/>
  <c r="G12" i="1"/>
  <c r="G11" i="1"/>
  <c r="G10" i="1"/>
  <c r="G9" i="1"/>
  <c r="G8" i="1"/>
  <c r="G7" i="1"/>
  <c r="H633" i="1" l="1"/>
  <c r="H605" i="1"/>
  <c r="H577" i="1"/>
  <c r="H549" i="1"/>
  <c r="H521" i="1"/>
  <c r="H493" i="1"/>
  <c r="H465" i="1"/>
  <c r="H437" i="1"/>
  <c r="H409" i="1"/>
  <c r="H381" i="1"/>
  <c r="H353" i="1"/>
  <c r="H325" i="1"/>
  <c r="H297" i="1"/>
  <c r="H269" i="1"/>
  <c r="H241" i="1"/>
  <c r="H213" i="1"/>
  <c r="H185" i="1"/>
  <c r="H157" i="1"/>
  <c r="H129" i="1"/>
  <c r="H101" i="1"/>
  <c r="H73" i="1"/>
  <c r="H45" i="1"/>
  <c r="H17" i="1"/>
  <c r="H632" i="1"/>
  <c r="H604" i="1"/>
  <c r="H576" i="1"/>
  <c r="H548" i="1"/>
  <c r="H520" i="1"/>
  <c r="H492" i="1"/>
  <c r="H464" i="1"/>
  <c r="H436" i="1"/>
  <c r="H408" i="1"/>
  <c r="H380" i="1"/>
  <c r="H352" i="1"/>
  <c r="H324" i="1"/>
  <c r="H296" i="1"/>
  <c r="H268" i="1"/>
  <c r="H240" i="1"/>
  <c r="H212" i="1"/>
  <c r="H184" i="1"/>
  <c r="H156" i="1"/>
  <c r="H128" i="1"/>
  <c r="H100" i="1"/>
  <c r="H72" i="1"/>
  <c r="H44" i="1"/>
  <c r="H16" i="1"/>
  <c r="H631" i="1"/>
  <c r="H603" i="1"/>
  <c r="H575" i="1"/>
  <c r="H547" i="1"/>
  <c r="H519" i="1"/>
  <c r="H491" i="1"/>
  <c r="H463" i="1"/>
  <c r="H435" i="1"/>
  <c r="H407" i="1"/>
  <c r="H379" i="1"/>
  <c r="H351" i="1"/>
  <c r="H323" i="1"/>
  <c r="H295" i="1"/>
  <c r="H267" i="1"/>
  <c r="H239" i="1"/>
  <c r="H211" i="1"/>
  <c r="H183" i="1"/>
  <c r="H155" i="1"/>
  <c r="H127" i="1"/>
  <c r="H99" i="1"/>
  <c r="H71" i="1"/>
  <c r="H43" i="1"/>
  <c r="H15" i="1"/>
  <c r="H630" i="1"/>
  <c r="H602" i="1"/>
  <c r="H574" i="1"/>
  <c r="H546" i="1"/>
  <c r="H518" i="1"/>
  <c r="H490" i="1"/>
  <c r="H462" i="1"/>
  <c r="H434" i="1"/>
  <c r="H406" i="1"/>
  <c r="H378" i="1"/>
  <c r="H350" i="1"/>
  <c r="H322" i="1"/>
  <c r="H294" i="1"/>
  <c r="H266" i="1"/>
  <c r="H238" i="1"/>
  <c r="H210" i="1"/>
  <c r="H182" i="1"/>
  <c r="H154" i="1"/>
  <c r="H126" i="1"/>
  <c r="H98" i="1"/>
  <c r="H70" i="1"/>
  <c r="H42" i="1"/>
  <c r="H14" i="1"/>
  <c r="H629" i="1"/>
  <c r="H601" i="1"/>
  <c r="H573" i="1"/>
  <c r="H545" i="1"/>
  <c r="H517" i="1"/>
  <c r="H489" i="1"/>
  <c r="H461" i="1"/>
  <c r="H433" i="1"/>
  <c r="H405" i="1"/>
  <c r="H377" i="1"/>
  <c r="H349" i="1"/>
  <c r="H321" i="1"/>
  <c r="H293" i="1"/>
  <c r="H265" i="1"/>
  <c r="H237" i="1"/>
  <c r="H209" i="1"/>
  <c r="H181" i="1"/>
  <c r="H153" i="1"/>
  <c r="H125" i="1"/>
  <c r="H97" i="1"/>
  <c r="H69" i="1"/>
  <c r="H41" i="1"/>
  <c r="H13" i="1"/>
  <c r="H628" i="1"/>
  <c r="H600" i="1"/>
  <c r="H572" i="1"/>
  <c r="H544" i="1"/>
  <c r="H516" i="1"/>
  <c r="H488" i="1"/>
  <c r="H460" i="1"/>
  <c r="H432" i="1"/>
  <c r="H404" i="1"/>
  <c r="H376" i="1"/>
  <c r="H348" i="1"/>
  <c r="H320" i="1"/>
  <c r="H292" i="1"/>
  <c r="H264" i="1"/>
  <c r="H236" i="1"/>
  <c r="H208" i="1"/>
  <c r="H180" i="1"/>
  <c r="H152" i="1"/>
  <c r="H124" i="1"/>
  <c r="H96" i="1"/>
  <c r="H68" i="1"/>
  <c r="H40" i="1"/>
  <c r="H12" i="1"/>
  <c r="H627" i="1"/>
  <c r="H599" i="1"/>
  <c r="H571" i="1"/>
  <c r="H515" i="1"/>
  <c r="H487" i="1"/>
  <c r="H459" i="1"/>
  <c r="H431" i="1"/>
  <c r="H403" i="1"/>
  <c r="H375" i="1"/>
  <c r="H347" i="1"/>
  <c r="H319" i="1"/>
  <c r="H291" i="1"/>
  <c r="H263" i="1"/>
  <c r="H235" i="1"/>
  <c r="H207" i="1"/>
  <c r="H179" i="1"/>
  <c r="H151" i="1"/>
  <c r="H123" i="1"/>
  <c r="H95" i="1"/>
  <c r="H67" i="1"/>
  <c r="H39" i="1"/>
  <c r="H11" i="1"/>
  <c r="H626" i="1"/>
  <c r="H598" i="1"/>
  <c r="H570" i="1"/>
  <c r="H542" i="1"/>
  <c r="H514" i="1"/>
  <c r="H486" i="1"/>
  <c r="H458" i="1"/>
  <c r="H430" i="1"/>
  <c r="H402" i="1"/>
  <c r="H374" i="1"/>
  <c r="H346" i="1"/>
  <c r="H318" i="1"/>
  <c r="H290" i="1"/>
  <c r="H262" i="1"/>
  <c r="H234" i="1"/>
  <c r="H206" i="1"/>
  <c r="H178" i="1"/>
  <c r="H150" i="1"/>
  <c r="H122" i="1"/>
  <c r="H94" i="1"/>
  <c r="H66" i="1"/>
  <c r="H38" i="1"/>
  <c r="H10" i="1"/>
  <c r="H625" i="1"/>
  <c r="H597" i="1"/>
  <c r="H569" i="1"/>
  <c r="H541" i="1"/>
  <c r="H513" i="1"/>
  <c r="H485" i="1"/>
  <c r="H457" i="1"/>
  <c r="H429" i="1"/>
  <c r="H401" i="1"/>
  <c r="H373" i="1"/>
  <c r="H345" i="1"/>
  <c r="H317" i="1"/>
  <c r="H289" i="1"/>
  <c r="H261" i="1"/>
  <c r="H233" i="1"/>
  <c r="H205" i="1"/>
  <c r="H177" i="1"/>
  <c r="H149" i="1"/>
  <c r="H121" i="1"/>
  <c r="H93" i="1"/>
  <c r="H65" i="1"/>
  <c r="H37" i="1"/>
  <c r="H9" i="1"/>
  <c r="H624" i="1"/>
  <c r="H596" i="1"/>
  <c r="H568" i="1"/>
  <c r="H540" i="1"/>
  <c r="H512" i="1"/>
  <c r="H484" i="1"/>
  <c r="H456" i="1"/>
  <c r="H428" i="1"/>
  <c r="H400" i="1"/>
  <c r="H372" i="1"/>
  <c r="H344" i="1"/>
  <c r="H316" i="1"/>
  <c r="H288" i="1"/>
  <c r="H260" i="1"/>
  <c r="H232" i="1"/>
  <c r="H204" i="1"/>
  <c r="H176" i="1"/>
  <c r="H148" i="1"/>
  <c r="H120" i="1"/>
  <c r="H92" i="1"/>
  <c r="H64" i="1"/>
  <c r="H36" i="1"/>
  <c r="H8" i="1"/>
  <c r="H623" i="1"/>
  <c r="H595" i="1"/>
  <c r="H567" i="1"/>
  <c r="H539" i="1"/>
  <c r="H511" i="1"/>
  <c r="H483" i="1"/>
  <c r="H455" i="1"/>
  <c r="H427" i="1"/>
  <c r="H399" i="1"/>
  <c r="H371" i="1"/>
  <c r="H343" i="1"/>
  <c r="H315" i="1"/>
  <c r="H287" i="1"/>
  <c r="H259" i="1"/>
  <c r="H231" i="1"/>
  <c r="H203" i="1"/>
  <c r="H175" i="1"/>
  <c r="H147" i="1"/>
  <c r="H119" i="1"/>
  <c r="H91" i="1"/>
  <c r="H63" i="1"/>
  <c r="H35" i="1"/>
  <c r="H7" i="1"/>
  <c r="H622" i="1"/>
  <c r="H594" i="1"/>
  <c r="H566" i="1"/>
  <c r="H538" i="1"/>
  <c r="H510" i="1"/>
  <c r="H482" i="1"/>
  <c r="H454" i="1"/>
  <c r="H426" i="1"/>
  <c r="H398" i="1"/>
  <c r="H370" i="1"/>
  <c r="H342" i="1"/>
  <c r="H314" i="1"/>
  <c r="H286" i="1"/>
  <c r="H258" i="1"/>
  <c r="H230" i="1"/>
  <c r="H202" i="1"/>
  <c r="H174" i="1"/>
  <c r="H146" i="1"/>
  <c r="H118" i="1"/>
  <c r="H90" i="1"/>
  <c r="H62" i="1"/>
  <c r="H34" i="1"/>
  <c r="H6" i="1"/>
  <c r="D353" i="1" l="1"/>
  <c r="C353" i="1" s="1"/>
  <c r="E353" i="1"/>
  <c r="F353" i="1"/>
  <c r="D241" i="1"/>
  <c r="C241" i="1" s="1"/>
  <c r="E241" i="1"/>
  <c r="F241" i="1"/>
  <c r="D213" i="1"/>
  <c r="C213" i="1" s="1"/>
  <c r="E213" i="1"/>
  <c r="F213" i="1"/>
  <c r="D577" i="1"/>
  <c r="C577" i="1" s="1"/>
  <c r="E577" i="1"/>
  <c r="F577" i="1"/>
  <c r="D157" i="1"/>
  <c r="C157" i="1" s="1"/>
  <c r="E157" i="1"/>
  <c r="F157" i="1"/>
  <c r="D381" i="1"/>
  <c r="C381" i="1" s="1"/>
  <c r="E381" i="1"/>
  <c r="F381" i="1"/>
  <c r="D605" i="1"/>
  <c r="C605" i="1" s="1"/>
  <c r="E605" i="1"/>
  <c r="F605" i="1"/>
  <c r="D493" i="1"/>
  <c r="C493" i="1" s="1"/>
  <c r="E493" i="1"/>
  <c r="F493" i="1"/>
  <c r="D521" i="1"/>
  <c r="C521" i="1" s="1"/>
  <c r="E521" i="1"/>
  <c r="F521" i="1"/>
  <c r="D549" i="1"/>
  <c r="C549" i="1" s="1"/>
  <c r="E549" i="1"/>
  <c r="F549" i="1"/>
  <c r="D633" i="1"/>
  <c r="C633" i="1" s="1"/>
  <c r="E633" i="1"/>
  <c r="F633" i="1"/>
  <c r="D437" i="1"/>
  <c r="C437" i="1" s="1"/>
  <c r="E437" i="1"/>
  <c r="F437" i="1"/>
  <c r="D297" i="1"/>
  <c r="C297" i="1" s="1"/>
  <c r="E297" i="1"/>
  <c r="F297" i="1"/>
  <c r="D325" i="1"/>
  <c r="C325" i="1" s="1"/>
  <c r="E325" i="1"/>
  <c r="F325" i="1"/>
  <c r="D465" i="1"/>
  <c r="C465" i="1" s="1"/>
  <c r="E465" i="1"/>
  <c r="F465" i="1"/>
  <c r="D185" i="1"/>
  <c r="C185" i="1" s="1"/>
  <c r="E185" i="1"/>
  <c r="F185" i="1"/>
  <c r="D45" i="1"/>
  <c r="C45" i="1" s="1"/>
  <c r="E45" i="1"/>
  <c r="F45" i="1"/>
  <c r="D101" i="1"/>
  <c r="C101" i="1" s="1"/>
  <c r="E101" i="1"/>
  <c r="F101" i="1"/>
  <c r="D17" i="1"/>
  <c r="C17" i="1" s="1"/>
  <c r="E17" i="1"/>
  <c r="F17" i="1"/>
  <c r="D269" i="1"/>
  <c r="C269" i="1" s="1"/>
  <c r="E269" i="1"/>
  <c r="F269" i="1"/>
  <c r="D409" i="1"/>
  <c r="C409" i="1" s="1"/>
  <c r="E409" i="1"/>
  <c r="F409" i="1"/>
  <c r="D73" i="1"/>
  <c r="C73" i="1" s="1"/>
  <c r="E73" i="1"/>
  <c r="F73" i="1"/>
  <c r="F129" i="1"/>
  <c r="E129" i="1"/>
  <c r="D129" i="1"/>
  <c r="C129" i="1" s="1"/>
  <c r="J325" i="1" l="1"/>
  <c r="J381" i="1"/>
  <c r="J549" i="1"/>
  <c r="J241" i="1"/>
  <c r="J101" i="1"/>
  <c r="J73" i="1"/>
  <c r="J465" i="1"/>
  <c r="J269" i="1"/>
  <c r="J437" i="1"/>
  <c r="J577" i="1"/>
  <c r="J45" i="1"/>
  <c r="J521" i="1"/>
  <c r="J353" i="1"/>
  <c r="J633" i="1"/>
  <c r="J213" i="1"/>
  <c r="J605" i="1"/>
  <c r="J17" i="1"/>
  <c r="J493" i="1"/>
  <c r="J185" i="1"/>
  <c r="J129" i="1"/>
  <c r="J409" i="1"/>
  <c r="J297" i="1"/>
  <c r="J157" i="1"/>
  <c r="D352" i="1"/>
  <c r="C352" i="1" s="1"/>
  <c r="E352" i="1"/>
  <c r="F352" i="1"/>
  <c r="D240" i="1"/>
  <c r="C240" i="1" s="1"/>
  <c r="E240" i="1"/>
  <c r="F240" i="1"/>
  <c r="D212" i="1"/>
  <c r="C212" i="1" s="1"/>
  <c r="E212" i="1"/>
  <c r="F212" i="1"/>
  <c r="D576" i="1"/>
  <c r="C576" i="1" s="1"/>
  <c r="E576" i="1"/>
  <c r="F576" i="1"/>
  <c r="D156" i="1"/>
  <c r="C156" i="1" s="1"/>
  <c r="E156" i="1"/>
  <c r="F156" i="1"/>
  <c r="D380" i="1"/>
  <c r="C380" i="1" s="1"/>
  <c r="E380" i="1"/>
  <c r="F380" i="1"/>
  <c r="D604" i="1"/>
  <c r="C604" i="1" s="1"/>
  <c r="E604" i="1"/>
  <c r="F604" i="1"/>
  <c r="D492" i="1"/>
  <c r="C492" i="1" s="1"/>
  <c r="E492" i="1"/>
  <c r="F492" i="1"/>
  <c r="D520" i="1"/>
  <c r="C520" i="1" s="1"/>
  <c r="E520" i="1"/>
  <c r="F520" i="1"/>
  <c r="D548" i="1"/>
  <c r="C548" i="1" s="1"/>
  <c r="E548" i="1"/>
  <c r="F548" i="1"/>
  <c r="D632" i="1"/>
  <c r="C632" i="1" s="1"/>
  <c r="E632" i="1"/>
  <c r="F632" i="1"/>
  <c r="D436" i="1"/>
  <c r="C436" i="1" s="1"/>
  <c r="E436" i="1"/>
  <c r="F436" i="1"/>
  <c r="D296" i="1"/>
  <c r="C296" i="1" s="1"/>
  <c r="E296" i="1"/>
  <c r="F296" i="1"/>
  <c r="D324" i="1"/>
  <c r="C324" i="1" s="1"/>
  <c r="E324" i="1"/>
  <c r="F324" i="1"/>
  <c r="D464" i="1"/>
  <c r="C464" i="1" s="1"/>
  <c r="E464" i="1"/>
  <c r="F464" i="1"/>
  <c r="D184" i="1"/>
  <c r="C184" i="1" s="1"/>
  <c r="E184" i="1"/>
  <c r="F184" i="1"/>
  <c r="D44" i="1"/>
  <c r="C44" i="1" s="1"/>
  <c r="E44" i="1"/>
  <c r="F44" i="1"/>
  <c r="D100" i="1"/>
  <c r="C100" i="1" s="1"/>
  <c r="E100" i="1"/>
  <c r="F100" i="1"/>
  <c r="D16" i="1"/>
  <c r="C16" i="1" s="1"/>
  <c r="E16" i="1"/>
  <c r="F16" i="1"/>
  <c r="D268" i="1"/>
  <c r="C268" i="1" s="1"/>
  <c r="E268" i="1"/>
  <c r="F268" i="1"/>
  <c r="D408" i="1"/>
  <c r="C408" i="1" s="1"/>
  <c r="E408" i="1"/>
  <c r="F408" i="1"/>
  <c r="D72" i="1"/>
  <c r="C72" i="1" s="1"/>
  <c r="E72" i="1"/>
  <c r="F72" i="1"/>
  <c r="F128" i="1"/>
  <c r="E128" i="1"/>
  <c r="D128" i="1"/>
  <c r="C128" i="1" s="1"/>
  <c r="J268" i="1" l="1"/>
  <c r="J436" i="1"/>
  <c r="J576" i="1"/>
  <c r="J128" i="1"/>
  <c r="J156" i="1"/>
  <c r="J72" i="1"/>
  <c r="J324" i="1"/>
  <c r="J380" i="1"/>
  <c r="J16" i="1"/>
  <c r="J632" i="1"/>
  <c r="J212" i="1"/>
  <c r="J184" i="1"/>
  <c r="J492" i="1"/>
  <c r="J296" i="1"/>
  <c r="J548" i="1"/>
  <c r="J240" i="1"/>
  <c r="J408" i="1"/>
  <c r="J100" i="1"/>
  <c r="J464" i="1"/>
  <c r="J604" i="1"/>
  <c r="J44" i="1"/>
  <c r="J520" i="1"/>
  <c r="J352" i="1"/>
  <c r="D351" i="1"/>
  <c r="C351" i="1" s="1"/>
  <c r="E351" i="1"/>
  <c r="F351" i="1"/>
  <c r="D239" i="1"/>
  <c r="C239" i="1" s="1"/>
  <c r="E239" i="1"/>
  <c r="F239" i="1"/>
  <c r="D211" i="1"/>
  <c r="C211" i="1" s="1"/>
  <c r="E211" i="1"/>
  <c r="F211" i="1"/>
  <c r="D575" i="1"/>
  <c r="C575" i="1" s="1"/>
  <c r="E575" i="1"/>
  <c r="F575" i="1"/>
  <c r="D155" i="1"/>
  <c r="C155" i="1" s="1"/>
  <c r="E155" i="1"/>
  <c r="F155" i="1"/>
  <c r="D379" i="1"/>
  <c r="C379" i="1" s="1"/>
  <c r="E379" i="1"/>
  <c r="F379" i="1"/>
  <c r="D603" i="1"/>
  <c r="C603" i="1" s="1"/>
  <c r="E603" i="1"/>
  <c r="F603" i="1"/>
  <c r="D491" i="1"/>
  <c r="C491" i="1" s="1"/>
  <c r="E491" i="1"/>
  <c r="F491" i="1"/>
  <c r="D519" i="1"/>
  <c r="C519" i="1" s="1"/>
  <c r="E519" i="1"/>
  <c r="F519" i="1"/>
  <c r="D547" i="1"/>
  <c r="C547" i="1" s="1"/>
  <c r="E547" i="1"/>
  <c r="F547" i="1"/>
  <c r="D631" i="1"/>
  <c r="C631" i="1" s="1"/>
  <c r="E631" i="1"/>
  <c r="F631" i="1"/>
  <c r="D435" i="1"/>
  <c r="C435" i="1" s="1"/>
  <c r="E435" i="1"/>
  <c r="F435" i="1"/>
  <c r="D295" i="1"/>
  <c r="C295" i="1" s="1"/>
  <c r="E295" i="1"/>
  <c r="F295" i="1"/>
  <c r="D323" i="1"/>
  <c r="C323" i="1" s="1"/>
  <c r="E323" i="1"/>
  <c r="F323" i="1"/>
  <c r="D463" i="1"/>
  <c r="C463" i="1" s="1"/>
  <c r="E463" i="1"/>
  <c r="F463" i="1"/>
  <c r="D183" i="1"/>
  <c r="C183" i="1" s="1"/>
  <c r="E183" i="1"/>
  <c r="F183" i="1"/>
  <c r="D43" i="1"/>
  <c r="C43" i="1" s="1"/>
  <c r="E43" i="1"/>
  <c r="F43" i="1"/>
  <c r="D99" i="1"/>
  <c r="C99" i="1" s="1"/>
  <c r="E99" i="1"/>
  <c r="F99" i="1"/>
  <c r="D15" i="1"/>
  <c r="C15" i="1" s="1"/>
  <c r="E15" i="1"/>
  <c r="F15" i="1"/>
  <c r="D267" i="1"/>
  <c r="C267" i="1" s="1"/>
  <c r="E267" i="1"/>
  <c r="F267" i="1"/>
  <c r="D407" i="1"/>
  <c r="C407" i="1" s="1"/>
  <c r="E407" i="1"/>
  <c r="F407" i="1"/>
  <c r="D71" i="1"/>
  <c r="C71" i="1" s="1"/>
  <c r="E71" i="1"/>
  <c r="F71" i="1"/>
  <c r="F127" i="1"/>
  <c r="E127" i="1"/>
  <c r="D127" i="1"/>
  <c r="C127" i="1" s="1"/>
  <c r="J127" i="1" l="1"/>
  <c r="J323" i="1"/>
  <c r="J379" i="1"/>
  <c r="J631" i="1"/>
  <c r="J211" i="1"/>
  <c r="J71" i="1"/>
  <c r="J15" i="1"/>
  <c r="J183" i="1"/>
  <c r="J491" i="1"/>
  <c r="J295" i="1"/>
  <c r="J99" i="1"/>
  <c r="J547" i="1"/>
  <c r="J239" i="1"/>
  <c r="J155" i="1"/>
  <c r="J463" i="1"/>
  <c r="J603" i="1"/>
  <c r="J267" i="1"/>
  <c r="J435" i="1"/>
  <c r="J575" i="1"/>
  <c r="J407" i="1"/>
  <c r="J43" i="1"/>
  <c r="J519" i="1"/>
  <c r="J351" i="1"/>
  <c r="D350" i="1"/>
  <c r="C350" i="1" s="1"/>
  <c r="E350" i="1"/>
  <c r="F350" i="1"/>
  <c r="D238" i="1"/>
  <c r="C238" i="1" s="1"/>
  <c r="E238" i="1"/>
  <c r="F238" i="1"/>
  <c r="D210" i="1"/>
  <c r="C210" i="1" s="1"/>
  <c r="E210" i="1"/>
  <c r="F210" i="1"/>
  <c r="D574" i="1"/>
  <c r="C574" i="1" s="1"/>
  <c r="E574" i="1"/>
  <c r="F574" i="1"/>
  <c r="D154" i="1"/>
  <c r="C154" i="1" s="1"/>
  <c r="E154" i="1"/>
  <c r="F154" i="1"/>
  <c r="D378" i="1"/>
  <c r="C378" i="1" s="1"/>
  <c r="E378" i="1"/>
  <c r="F378" i="1"/>
  <c r="D602" i="1"/>
  <c r="C602" i="1" s="1"/>
  <c r="E602" i="1"/>
  <c r="F602" i="1"/>
  <c r="D490" i="1"/>
  <c r="C490" i="1" s="1"/>
  <c r="E490" i="1"/>
  <c r="F490" i="1"/>
  <c r="D518" i="1"/>
  <c r="C518" i="1" s="1"/>
  <c r="E518" i="1"/>
  <c r="F518" i="1"/>
  <c r="D546" i="1"/>
  <c r="C546" i="1" s="1"/>
  <c r="E546" i="1"/>
  <c r="F546" i="1"/>
  <c r="D630" i="1"/>
  <c r="C630" i="1" s="1"/>
  <c r="E630" i="1"/>
  <c r="F630" i="1"/>
  <c r="D434" i="1"/>
  <c r="C434" i="1" s="1"/>
  <c r="E434" i="1"/>
  <c r="F434" i="1"/>
  <c r="D294" i="1"/>
  <c r="C294" i="1" s="1"/>
  <c r="E294" i="1"/>
  <c r="F294" i="1"/>
  <c r="D322" i="1"/>
  <c r="C322" i="1" s="1"/>
  <c r="E322" i="1"/>
  <c r="F322" i="1"/>
  <c r="D462" i="1"/>
  <c r="C462" i="1" s="1"/>
  <c r="E462" i="1"/>
  <c r="F462" i="1"/>
  <c r="D182" i="1"/>
  <c r="C182" i="1" s="1"/>
  <c r="E182" i="1"/>
  <c r="F182" i="1"/>
  <c r="D42" i="1"/>
  <c r="C42" i="1" s="1"/>
  <c r="E42" i="1"/>
  <c r="F42" i="1"/>
  <c r="D98" i="1"/>
  <c r="C98" i="1" s="1"/>
  <c r="E98" i="1"/>
  <c r="F98" i="1"/>
  <c r="D14" i="1"/>
  <c r="C14" i="1" s="1"/>
  <c r="E14" i="1"/>
  <c r="F14" i="1"/>
  <c r="D266" i="1"/>
  <c r="C266" i="1" s="1"/>
  <c r="E266" i="1"/>
  <c r="F266" i="1"/>
  <c r="D406" i="1"/>
  <c r="C406" i="1" s="1"/>
  <c r="E406" i="1"/>
  <c r="F406" i="1"/>
  <c r="D70" i="1"/>
  <c r="C70" i="1" s="1"/>
  <c r="E70" i="1"/>
  <c r="F70" i="1"/>
  <c r="F126" i="1"/>
  <c r="E126" i="1"/>
  <c r="D126" i="1"/>
  <c r="C126" i="1" s="1"/>
  <c r="J266" i="1" l="1"/>
  <c r="J182" i="1"/>
  <c r="J126" i="1"/>
  <c r="J490" i="1"/>
  <c r="J434" i="1"/>
  <c r="J574" i="1"/>
  <c r="J42" i="1"/>
  <c r="J518" i="1"/>
  <c r="J350" i="1"/>
  <c r="J70" i="1"/>
  <c r="J322" i="1"/>
  <c r="J378" i="1"/>
  <c r="J14" i="1"/>
  <c r="J630" i="1"/>
  <c r="J210" i="1"/>
  <c r="J406" i="1"/>
  <c r="J294" i="1"/>
  <c r="J154" i="1"/>
  <c r="J98" i="1"/>
  <c r="J546" i="1"/>
  <c r="J238" i="1"/>
  <c r="J462" i="1"/>
  <c r="J602" i="1"/>
  <c r="D349" i="1"/>
  <c r="C349" i="1" s="1"/>
  <c r="E349" i="1"/>
  <c r="F349" i="1"/>
  <c r="D237" i="1"/>
  <c r="C237" i="1" s="1"/>
  <c r="E237" i="1"/>
  <c r="F237" i="1"/>
  <c r="D209" i="1"/>
  <c r="C209" i="1" s="1"/>
  <c r="E209" i="1"/>
  <c r="F209" i="1"/>
  <c r="D573" i="1"/>
  <c r="C573" i="1" s="1"/>
  <c r="E573" i="1"/>
  <c r="F573" i="1"/>
  <c r="D153" i="1"/>
  <c r="C153" i="1" s="1"/>
  <c r="E153" i="1"/>
  <c r="F153" i="1"/>
  <c r="D377" i="1"/>
  <c r="C377" i="1" s="1"/>
  <c r="E377" i="1"/>
  <c r="F377" i="1"/>
  <c r="D601" i="1"/>
  <c r="C601" i="1" s="1"/>
  <c r="E601" i="1"/>
  <c r="F601" i="1"/>
  <c r="D489" i="1"/>
  <c r="C489" i="1" s="1"/>
  <c r="E489" i="1"/>
  <c r="F489" i="1"/>
  <c r="D517" i="1"/>
  <c r="C517" i="1" s="1"/>
  <c r="E517" i="1"/>
  <c r="F517" i="1"/>
  <c r="D545" i="1"/>
  <c r="C545" i="1" s="1"/>
  <c r="E545" i="1"/>
  <c r="F545" i="1"/>
  <c r="D629" i="1"/>
  <c r="C629" i="1" s="1"/>
  <c r="E629" i="1"/>
  <c r="F629" i="1"/>
  <c r="D433" i="1"/>
  <c r="C433" i="1" s="1"/>
  <c r="E433" i="1"/>
  <c r="F433" i="1"/>
  <c r="D293" i="1"/>
  <c r="C293" i="1" s="1"/>
  <c r="E293" i="1"/>
  <c r="F293" i="1"/>
  <c r="D321" i="1"/>
  <c r="C321" i="1" s="1"/>
  <c r="E321" i="1"/>
  <c r="F321" i="1"/>
  <c r="D461" i="1"/>
  <c r="C461" i="1" s="1"/>
  <c r="E461" i="1"/>
  <c r="F461" i="1"/>
  <c r="D181" i="1"/>
  <c r="C181" i="1" s="1"/>
  <c r="E181" i="1"/>
  <c r="F181" i="1"/>
  <c r="D41" i="1"/>
  <c r="C41" i="1" s="1"/>
  <c r="E41" i="1"/>
  <c r="F41" i="1"/>
  <c r="D97" i="1"/>
  <c r="C97" i="1" s="1"/>
  <c r="E97" i="1"/>
  <c r="F97" i="1"/>
  <c r="D13" i="1"/>
  <c r="C13" i="1" s="1"/>
  <c r="E13" i="1"/>
  <c r="F13" i="1"/>
  <c r="D265" i="1"/>
  <c r="C265" i="1" s="1"/>
  <c r="E265" i="1"/>
  <c r="F265" i="1"/>
  <c r="D405" i="1"/>
  <c r="C405" i="1" s="1"/>
  <c r="E405" i="1"/>
  <c r="F405" i="1"/>
  <c r="D69" i="1"/>
  <c r="C69" i="1" s="1"/>
  <c r="E69" i="1"/>
  <c r="F69" i="1"/>
  <c r="F125" i="1"/>
  <c r="E125" i="1"/>
  <c r="D125" i="1"/>
  <c r="C125" i="1" s="1"/>
  <c r="J125" i="1" l="1"/>
  <c r="J13" i="1"/>
  <c r="J209" i="1"/>
  <c r="J629" i="1"/>
  <c r="J489" i="1"/>
  <c r="J405" i="1"/>
  <c r="J293" i="1"/>
  <c r="J153" i="1"/>
  <c r="J545" i="1"/>
  <c r="J237" i="1"/>
  <c r="J97" i="1"/>
  <c r="J461" i="1"/>
  <c r="J601" i="1"/>
  <c r="J265" i="1"/>
  <c r="J433" i="1"/>
  <c r="J573" i="1"/>
  <c r="J41" i="1"/>
  <c r="J517" i="1"/>
  <c r="J349" i="1"/>
  <c r="J181" i="1"/>
  <c r="J69" i="1"/>
  <c r="J321" i="1"/>
  <c r="J377" i="1"/>
  <c r="D348" i="1"/>
  <c r="C348" i="1" s="1"/>
  <c r="E348" i="1"/>
  <c r="F348" i="1"/>
  <c r="D236" i="1"/>
  <c r="C236" i="1" s="1"/>
  <c r="E236" i="1"/>
  <c r="F236" i="1"/>
  <c r="D208" i="1"/>
  <c r="C208" i="1" s="1"/>
  <c r="E208" i="1"/>
  <c r="F208" i="1"/>
  <c r="D572" i="1"/>
  <c r="C572" i="1" s="1"/>
  <c r="E572" i="1"/>
  <c r="F572" i="1"/>
  <c r="D152" i="1"/>
  <c r="C152" i="1" s="1"/>
  <c r="E152" i="1"/>
  <c r="F152" i="1"/>
  <c r="D376" i="1"/>
  <c r="C376" i="1" s="1"/>
  <c r="E376" i="1"/>
  <c r="F376" i="1"/>
  <c r="D600" i="1"/>
  <c r="C600" i="1" s="1"/>
  <c r="E600" i="1"/>
  <c r="F600" i="1"/>
  <c r="D488" i="1"/>
  <c r="C488" i="1" s="1"/>
  <c r="E488" i="1"/>
  <c r="F488" i="1"/>
  <c r="D516" i="1"/>
  <c r="C516" i="1" s="1"/>
  <c r="E516" i="1"/>
  <c r="F516" i="1"/>
  <c r="D544" i="1"/>
  <c r="C544" i="1" s="1"/>
  <c r="E544" i="1"/>
  <c r="F544" i="1"/>
  <c r="D628" i="1"/>
  <c r="C628" i="1" s="1"/>
  <c r="E628" i="1"/>
  <c r="F628" i="1"/>
  <c r="D432" i="1"/>
  <c r="C432" i="1" s="1"/>
  <c r="E432" i="1"/>
  <c r="F432" i="1"/>
  <c r="D292" i="1"/>
  <c r="C292" i="1" s="1"/>
  <c r="E292" i="1"/>
  <c r="F292" i="1"/>
  <c r="D320" i="1"/>
  <c r="C320" i="1" s="1"/>
  <c r="E320" i="1"/>
  <c r="F320" i="1"/>
  <c r="D460" i="1"/>
  <c r="C460" i="1" s="1"/>
  <c r="E460" i="1"/>
  <c r="F460" i="1"/>
  <c r="D180" i="1"/>
  <c r="C180" i="1" s="1"/>
  <c r="E180" i="1"/>
  <c r="F180" i="1"/>
  <c r="D40" i="1"/>
  <c r="C40" i="1" s="1"/>
  <c r="E40" i="1"/>
  <c r="F40" i="1"/>
  <c r="D96" i="1"/>
  <c r="C96" i="1" s="1"/>
  <c r="E96" i="1"/>
  <c r="F96" i="1"/>
  <c r="D12" i="1"/>
  <c r="C12" i="1" s="1"/>
  <c r="E12" i="1"/>
  <c r="F12" i="1"/>
  <c r="D264" i="1"/>
  <c r="C264" i="1" s="1"/>
  <c r="E264" i="1"/>
  <c r="F264" i="1"/>
  <c r="D404" i="1"/>
  <c r="C404" i="1" s="1"/>
  <c r="E404" i="1"/>
  <c r="F404" i="1"/>
  <c r="D68" i="1"/>
  <c r="C68" i="1" s="1"/>
  <c r="E68" i="1"/>
  <c r="F68" i="1"/>
  <c r="F124" i="1"/>
  <c r="E124" i="1"/>
  <c r="D124" i="1"/>
  <c r="C124" i="1" s="1"/>
  <c r="J600" i="1" l="1"/>
  <c r="J320" i="1"/>
  <c r="J376" i="1"/>
  <c r="J68" i="1"/>
  <c r="J460" i="1"/>
  <c r="J628" i="1"/>
  <c r="J96" i="1"/>
  <c r="J544" i="1"/>
  <c r="J236" i="1"/>
  <c r="J432" i="1"/>
  <c r="J572" i="1"/>
  <c r="J264" i="1"/>
  <c r="J40" i="1"/>
  <c r="J516" i="1"/>
  <c r="J348" i="1"/>
  <c r="J208" i="1"/>
  <c r="J12" i="1"/>
  <c r="J180" i="1"/>
  <c r="J488" i="1"/>
  <c r="J124" i="1"/>
  <c r="J404" i="1"/>
  <c r="J292" i="1"/>
  <c r="J152" i="1"/>
  <c r="D347" i="1"/>
  <c r="C347" i="1" s="1"/>
  <c r="E347" i="1"/>
  <c r="F347" i="1"/>
  <c r="D235" i="1"/>
  <c r="C235" i="1" s="1"/>
  <c r="E235" i="1"/>
  <c r="F235" i="1"/>
  <c r="D207" i="1"/>
  <c r="C207" i="1" s="1"/>
  <c r="E207" i="1"/>
  <c r="F207" i="1"/>
  <c r="D571" i="1"/>
  <c r="C571" i="1" s="1"/>
  <c r="E571" i="1"/>
  <c r="F571" i="1"/>
  <c r="D151" i="1"/>
  <c r="C151" i="1" s="1"/>
  <c r="E151" i="1"/>
  <c r="F151" i="1"/>
  <c r="D375" i="1"/>
  <c r="C375" i="1" s="1"/>
  <c r="E375" i="1"/>
  <c r="F375" i="1"/>
  <c r="D599" i="1"/>
  <c r="C599" i="1" s="1"/>
  <c r="E599" i="1"/>
  <c r="F599" i="1"/>
  <c r="D487" i="1"/>
  <c r="C487" i="1" s="1"/>
  <c r="E487" i="1"/>
  <c r="F487" i="1"/>
  <c r="D515" i="1"/>
  <c r="C515" i="1" s="1"/>
  <c r="E515" i="1"/>
  <c r="F515" i="1"/>
  <c r="D543" i="1"/>
  <c r="C543" i="1" s="1"/>
  <c r="E543" i="1"/>
  <c r="F543" i="1"/>
  <c r="D627" i="1"/>
  <c r="C627" i="1" s="1"/>
  <c r="E627" i="1"/>
  <c r="F627" i="1"/>
  <c r="D431" i="1"/>
  <c r="C431" i="1" s="1"/>
  <c r="E431" i="1"/>
  <c r="F431" i="1"/>
  <c r="D291" i="1"/>
  <c r="C291" i="1" s="1"/>
  <c r="E291" i="1"/>
  <c r="F291" i="1"/>
  <c r="D319" i="1"/>
  <c r="C319" i="1" s="1"/>
  <c r="E319" i="1"/>
  <c r="F319" i="1"/>
  <c r="D459" i="1"/>
  <c r="C459" i="1" s="1"/>
  <c r="E459" i="1"/>
  <c r="F459" i="1"/>
  <c r="D179" i="1"/>
  <c r="C179" i="1" s="1"/>
  <c r="E179" i="1"/>
  <c r="F179" i="1"/>
  <c r="D39" i="1"/>
  <c r="C39" i="1" s="1"/>
  <c r="E39" i="1"/>
  <c r="F39" i="1"/>
  <c r="D95" i="1"/>
  <c r="C95" i="1" s="1"/>
  <c r="E95" i="1"/>
  <c r="F95" i="1"/>
  <c r="D11" i="1"/>
  <c r="C11" i="1" s="1"/>
  <c r="E11" i="1"/>
  <c r="F11" i="1"/>
  <c r="D263" i="1"/>
  <c r="C263" i="1" s="1"/>
  <c r="E263" i="1"/>
  <c r="F263" i="1"/>
  <c r="D403" i="1"/>
  <c r="C403" i="1" s="1"/>
  <c r="E403" i="1"/>
  <c r="F403" i="1"/>
  <c r="D67" i="1"/>
  <c r="C67" i="1" s="1"/>
  <c r="E67" i="1"/>
  <c r="F67" i="1"/>
  <c r="F123" i="1"/>
  <c r="E123" i="1"/>
  <c r="D123" i="1"/>
  <c r="C123" i="1" s="1"/>
  <c r="J39" i="1" l="1"/>
  <c r="J515" i="1"/>
  <c r="J347" i="1"/>
  <c r="J627" i="1"/>
  <c r="J403" i="1"/>
  <c r="J599" i="1"/>
  <c r="J459" i="1"/>
  <c r="J67" i="1"/>
  <c r="J319" i="1"/>
  <c r="J375" i="1"/>
  <c r="J11" i="1"/>
  <c r="J487" i="1"/>
  <c r="J207" i="1"/>
  <c r="J179" i="1"/>
  <c r="J123" i="1"/>
  <c r="J291" i="1"/>
  <c r="J151" i="1"/>
  <c r="J95" i="1"/>
  <c r="J543" i="1"/>
  <c r="J235" i="1"/>
  <c r="J263" i="1"/>
  <c r="J431" i="1"/>
  <c r="J571" i="1"/>
  <c r="D346" i="1"/>
  <c r="C346" i="1" s="1"/>
  <c r="E346" i="1"/>
  <c r="F346" i="1"/>
  <c r="D234" i="1"/>
  <c r="C234" i="1" s="1"/>
  <c r="E234" i="1"/>
  <c r="F234" i="1"/>
  <c r="D206" i="1"/>
  <c r="C206" i="1" s="1"/>
  <c r="E206" i="1"/>
  <c r="F206" i="1"/>
  <c r="D570" i="1"/>
  <c r="C570" i="1" s="1"/>
  <c r="E570" i="1"/>
  <c r="F570" i="1"/>
  <c r="D150" i="1"/>
  <c r="C150" i="1" s="1"/>
  <c r="E150" i="1"/>
  <c r="F150" i="1"/>
  <c r="D374" i="1"/>
  <c r="C374" i="1" s="1"/>
  <c r="E374" i="1"/>
  <c r="F374" i="1"/>
  <c r="D598" i="1"/>
  <c r="C598" i="1" s="1"/>
  <c r="E598" i="1"/>
  <c r="F598" i="1"/>
  <c r="D486" i="1"/>
  <c r="C486" i="1" s="1"/>
  <c r="E486" i="1"/>
  <c r="F486" i="1"/>
  <c r="D514" i="1"/>
  <c r="C514" i="1" s="1"/>
  <c r="E514" i="1"/>
  <c r="F514" i="1"/>
  <c r="D542" i="1"/>
  <c r="C542" i="1" s="1"/>
  <c r="E542" i="1"/>
  <c r="F542" i="1"/>
  <c r="D626" i="1"/>
  <c r="C626" i="1" s="1"/>
  <c r="E626" i="1"/>
  <c r="F626" i="1"/>
  <c r="D430" i="1"/>
  <c r="C430" i="1" s="1"/>
  <c r="E430" i="1"/>
  <c r="F430" i="1"/>
  <c r="D290" i="1"/>
  <c r="C290" i="1" s="1"/>
  <c r="E290" i="1"/>
  <c r="F290" i="1"/>
  <c r="D318" i="1"/>
  <c r="C318" i="1" s="1"/>
  <c r="E318" i="1"/>
  <c r="F318" i="1"/>
  <c r="D458" i="1"/>
  <c r="C458" i="1" s="1"/>
  <c r="E458" i="1"/>
  <c r="F458" i="1"/>
  <c r="D178" i="1"/>
  <c r="C178" i="1" s="1"/>
  <c r="E178" i="1"/>
  <c r="F178" i="1"/>
  <c r="D38" i="1"/>
  <c r="C38" i="1" s="1"/>
  <c r="E38" i="1"/>
  <c r="F38" i="1"/>
  <c r="D94" i="1"/>
  <c r="C94" i="1" s="1"/>
  <c r="E94" i="1"/>
  <c r="F94" i="1"/>
  <c r="D10" i="1"/>
  <c r="C10" i="1" s="1"/>
  <c r="E10" i="1"/>
  <c r="F10" i="1"/>
  <c r="D262" i="1"/>
  <c r="C262" i="1" s="1"/>
  <c r="E262" i="1"/>
  <c r="F262" i="1"/>
  <c r="D402" i="1"/>
  <c r="C402" i="1" s="1"/>
  <c r="E402" i="1"/>
  <c r="F402" i="1"/>
  <c r="D66" i="1"/>
  <c r="C66" i="1" s="1"/>
  <c r="E66" i="1"/>
  <c r="F66" i="1"/>
  <c r="F122" i="1"/>
  <c r="E122" i="1"/>
  <c r="D122" i="1"/>
  <c r="C122" i="1" s="1"/>
  <c r="J430" i="1" l="1"/>
  <c r="J570" i="1"/>
  <c r="J374" i="1"/>
  <c r="J262" i="1"/>
  <c r="J66" i="1"/>
  <c r="J122" i="1"/>
  <c r="J318" i="1"/>
  <c r="J626" i="1"/>
  <c r="J206" i="1"/>
  <c r="J486" i="1"/>
  <c r="J290" i="1"/>
  <c r="J150" i="1"/>
  <c r="J94" i="1"/>
  <c r="J542" i="1"/>
  <c r="J234" i="1"/>
  <c r="J10" i="1"/>
  <c r="J178" i="1"/>
  <c r="J402" i="1"/>
  <c r="J458" i="1"/>
  <c r="J598" i="1"/>
  <c r="J38" i="1"/>
  <c r="J514" i="1"/>
  <c r="J346" i="1"/>
  <c r="D345" i="1"/>
  <c r="C345" i="1" s="1"/>
  <c r="E345" i="1"/>
  <c r="F345" i="1"/>
  <c r="D233" i="1"/>
  <c r="C233" i="1" s="1"/>
  <c r="E233" i="1"/>
  <c r="F233" i="1"/>
  <c r="D205" i="1"/>
  <c r="C205" i="1" s="1"/>
  <c r="E205" i="1"/>
  <c r="F205" i="1"/>
  <c r="D569" i="1"/>
  <c r="C569" i="1" s="1"/>
  <c r="E569" i="1"/>
  <c r="F569" i="1"/>
  <c r="D149" i="1"/>
  <c r="C149" i="1" s="1"/>
  <c r="E149" i="1"/>
  <c r="F149" i="1"/>
  <c r="D373" i="1"/>
  <c r="C373" i="1" s="1"/>
  <c r="E373" i="1"/>
  <c r="F373" i="1"/>
  <c r="D597" i="1"/>
  <c r="C597" i="1" s="1"/>
  <c r="E597" i="1"/>
  <c r="F597" i="1"/>
  <c r="D485" i="1"/>
  <c r="C485" i="1" s="1"/>
  <c r="E485" i="1"/>
  <c r="F485" i="1"/>
  <c r="D513" i="1"/>
  <c r="C513" i="1" s="1"/>
  <c r="E513" i="1"/>
  <c r="F513" i="1"/>
  <c r="D541" i="1"/>
  <c r="C541" i="1" s="1"/>
  <c r="E541" i="1"/>
  <c r="F541" i="1"/>
  <c r="D625" i="1"/>
  <c r="C625" i="1" s="1"/>
  <c r="E625" i="1"/>
  <c r="F625" i="1"/>
  <c r="D429" i="1"/>
  <c r="C429" i="1" s="1"/>
  <c r="E429" i="1"/>
  <c r="F429" i="1"/>
  <c r="D289" i="1"/>
  <c r="C289" i="1" s="1"/>
  <c r="E289" i="1"/>
  <c r="F289" i="1"/>
  <c r="D317" i="1"/>
  <c r="C317" i="1" s="1"/>
  <c r="E317" i="1"/>
  <c r="F317" i="1"/>
  <c r="D457" i="1"/>
  <c r="C457" i="1" s="1"/>
  <c r="E457" i="1"/>
  <c r="F457" i="1"/>
  <c r="D177" i="1"/>
  <c r="C177" i="1" s="1"/>
  <c r="E177" i="1"/>
  <c r="F177" i="1"/>
  <c r="D37" i="1"/>
  <c r="C37" i="1" s="1"/>
  <c r="E37" i="1"/>
  <c r="F37" i="1"/>
  <c r="D93" i="1"/>
  <c r="C93" i="1" s="1"/>
  <c r="E93" i="1"/>
  <c r="F93" i="1"/>
  <c r="D9" i="1"/>
  <c r="C9" i="1" s="1"/>
  <c r="E9" i="1"/>
  <c r="F9" i="1"/>
  <c r="D261" i="1"/>
  <c r="C261" i="1" s="1"/>
  <c r="E261" i="1"/>
  <c r="F261" i="1"/>
  <c r="D401" i="1"/>
  <c r="C401" i="1" s="1"/>
  <c r="E401" i="1"/>
  <c r="F401" i="1"/>
  <c r="D65" i="1"/>
  <c r="C65" i="1" s="1"/>
  <c r="E65" i="1"/>
  <c r="F65" i="1"/>
  <c r="F121" i="1"/>
  <c r="E121" i="1"/>
  <c r="D121" i="1"/>
  <c r="C121" i="1" s="1"/>
  <c r="J121" i="1" l="1"/>
  <c r="J317" i="1"/>
  <c r="J373" i="1"/>
  <c r="J65" i="1"/>
  <c r="J205" i="1"/>
  <c r="J9" i="1"/>
  <c r="J149" i="1"/>
  <c r="J625" i="1"/>
  <c r="J93" i="1"/>
  <c r="J541" i="1"/>
  <c r="J233" i="1"/>
  <c r="J177" i="1"/>
  <c r="J485" i="1"/>
  <c r="J401" i="1"/>
  <c r="J289" i="1"/>
  <c r="J597" i="1"/>
  <c r="J261" i="1"/>
  <c r="J429" i="1"/>
  <c r="J569" i="1"/>
  <c r="J457" i="1"/>
  <c r="J37" i="1"/>
  <c r="J513" i="1"/>
  <c r="J345" i="1"/>
  <c r="D344" i="1"/>
  <c r="C344" i="1" s="1"/>
  <c r="E344" i="1"/>
  <c r="F344" i="1"/>
  <c r="D232" i="1"/>
  <c r="C232" i="1" s="1"/>
  <c r="E232" i="1"/>
  <c r="F232" i="1"/>
  <c r="D204" i="1"/>
  <c r="C204" i="1" s="1"/>
  <c r="E204" i="1"/>
  <c r="F204" i="1"/>
  <c r="D568" i="1"/>
  <c r="C568" i="1" s="1"/>
  <c r="E568" i="1"/>
  <c r="F568" i="1"/>
  <c r="D148" i="1"/>
  <c r="C148" i="1" s="1"/>
  <c r="E148" i="1"/>
  <c r="F148" i="1"/>
  <c r="D372" i="1"/>
  <c r="C372" i="1" s="1"/>
  <c r="E372" i="1"/>
  <c r="F372" i="1"/>
  <c r="D596" i="1"/>
  <c r="C596" i="1" s="1"/>
  <c r="E596" i="1"/>
  <c r="F596" i="1"/>
  <c r="D484" i="1"/>
  <c r="C484" i="1" s="1"/>
  <c r="E484" i="1"/>
  <c r="F484" i="1"/>
  <c r="D512" i="1"/>
  <c r="C512" i="1" s="1"/>
  <c r="E512" i="1"/>
  <c r="F512" i="1"/>
  <c r="D540" i="1"/>
  <c r="C540" i="1" s="1"/>
  <c r="E540" i="1"/>
  <c r="F540" i="1"/>
  <c r="D624" i="1"/>
  <c r="C624" i="1" s="1"/>
  <c r="E624" i="1"/>
  <c r="F624" i="1"/>
  <c r="D428" i="1"/>
  <c r="C428" i="1" s="1"/>
  <c r="E428" i="1"/>
  <c r="F428" i="1"/>
  <c r="D288" i="1"/>
  <c r="C288" i="1" s="1"/>
  <c r="E288" i="1"/>
  <c r="F288" i="1"/>
  <c r="D316" i="1"/>
  <c r="C316" i="1" s="1"/>
  <c r="E316" i="1"/>
  <c r="F316" i="1"/>
  <c r="D456" i="1"/>
  <c r="C456" i="1" s="1"/>
  <c r="E456" i="1"/>
  <c r="F456" i="1"/>
  <c r="D176" i="1"/>
  <c r="C176" i="1" s="1"/>
  <c r="E176" i="1"/>
  <c r="F176" i="1"/>
  <c r="D36" i="1"/>
  <c r="C36" i="1" s="1"/>
  <c r="E36" i="1"/>
  <c r="F36" i="1"/>
  <c r="D92" i="1"/>
  <c r="C92" i="1" s="1"/>
  <c r="E92" i="1"/>
  <c r="F92" i="1"/>
  <c r="D8" i="1"/>
  <c r="C8" i="1" s="1"/>
  <c r="E8" i="1"/>
  <c r="F8" i="1"/>
  <c r="D260" i="1"/>
  <c r="C260" i="1" s="1"/>
  <c r="E260" i="1"/>
  <c r="F260" i="1"/>
  <c r="D400" i="1"/>
  <c r="C400" i="1" s="1"/>
  <c r="E400" i="1"/>
  <c r="F400" i="1"/>
  <c r="D64" i="1"/>
  <c r="C64" i="1" s="1"/>
  <c r="E64" i="1"/>
  <c r="F64" i="1"/>
  <c r="F120" i="1"/>
  <c r="E120" i="1"/>
  <c r="D120" i="1"/>
  <c r="C120" i="1" s="1"/>
  <c r="J456" i="1" l="1"/>
  <c r="J64" i="1"/>
  <c r="J372" i="1"/>
  <c r="J120" i="1"/>
  <c r="J316" i="1"/>
  <c r="J8" i="1"/>
  <c r="J204" i="1"/>
  <c r="J484" i="1"/>
  <c r="J400" i="1"/>
  <c r="J288" i="1"/>
  <c r="J148" i="1"/>
  <c r="J92" i="1"/>
  <c r="J540" i="1"/>
  <c r="J232" i="1"/>
  <c r="J624" i="1"/>
  <c r="J176" i="1"/>
  <c r="J260" i="1"/>
  <c r="J428" i="1"/>
  <c r="J568" i="1"/>
  <c r="J596" i="1"/>
  <c r="J36" i="1"/>
  <c r="J512" i="1"/>
  <c r="J344" i="1"/>
  <c r="D343" i="1"/>
  <c r="C343" i="1" s="1"/>
  <c r="E343" i="1"/>
  <c r="F343" i="1"/>
  <c r="D231" i="1"/>
  <c r="C231" i="1" s="1"/>
  <c r="E231" i="1"/>
  <c r="F231" i="1"/>
  <c r="D203" i="1"/>
  <c r="C203" i="1" s="1"/>
  <c r="E203" i="1"/>
  <c r="F203" i="1"/>
  <c r="D567" i="1"/>
  <c r="C567" i="1" s="1"/>
  <c r="E567" i="1"/>
  <c r="F567" i="1"/>
  <c r="D147" i="1"/>
  <c r="C147" i="1" s="1"/>
  <c r="E147" i="1"/>
  <c r="F147" i="1"/>
  <c r="D371" i="1"/>
  <c r="C371" i="1" s="1"/>
  <c r="E371" i="1"/>
  <c r="F371" i="1"/>
  <c r="D595" i="1"/>
  <c r="C595" i="1" s="1"/>
  <c r="E595" i="1"/>
  <c r="F595" i="1"/>
  <c r="D483" i="1"/>
  <c r="C483" i="1" s="1"/>
  <c r="E483" i="1"/>
  <c r="F483" i="1"/>
  <c r="D511" i="1"/>
  <c r="C511" i="1" s="1"/>
  <c r="E511" i="1"/>
  <c r="F511" i="1"/>
  <c r="D539" i="1"/>
  <c r="C539" i="1" s="1"/>
  <c r="E539" i="1"/>
  <c r="F539" i="1"/>
  <c r="D623" i="1"/>
  <c r="C623" i="1" s="1"/>
  <c r="E623" i="1"/>
  <c r="F623" i="1"/>
  <c r="D427" i="1"/>
  <c r="C427" i="1" s="1"/>
  <c r="E427" i="1"/>
  <c r="F427" i="1"/>
  <c r="D287" i="1"/>
  <c r="C287" i="1" s="1"/>
  <c r="E287" i="1"/>
  <c r="F287" i="1"/>
  <c r="D315" i="1"/>
  <c r="C315" i="1" s="1"/>
  <c r="E315" i="1"/>
  <c r="F315" i="1"/>
  <c r="D455" i="1"/>
  <c r="C455" i="1" s="1"/>
  <c r="E455" i="1"/>
  <c r="F455" i="1"/>
  <c r="D175" i="1"/>
  <c r="C175" i="1" s="1"/>
  <c r="E175" i="1"/>
  <c r="F175" i="1"/>
  <c r="D35" i="1"/>
  <c r="C35" i="1" s="1"/>
  <c r="E35" i="1"/>
  <c r="F35" i="1"/>
  <c r="D91" i="1"/>
  <c r="C91" i="1" s="1"/>
  <c r="E91" i="1"/>
  <c r="F91" i="1"/>
  <c r="D7" i="1"/>
  <c r="C7" i="1" s="1"/>
  <c r="E7" i="1"/>
  <c r="F7" i="1"/>
  <c r="D259" i="1"/>
  <c r="C259" i="1" s="1"/>
  <c r="E259" i="1"/>
  <c r="F259" i="1"/>
  <c r="D399" i="1"/>
  <c r="C399" i="1" s="1"/>
  <c r="E399" i="1"/>
  <c r="F399" i="1"/>
  <c r="D63" i="1"/>
  <c r="C63" i="1" s="1"/>
  <c r="E63" i="1"/>
  <c r="F63" i="1"/>
  <c r="F119" i="1"/>
  <c r="E119" i="1"/>
  <c r="D119" i="1"/>
  <c r="C119" i="1" s="1"/>
  <c r="J119" i="1" l="1"/>
  <c r="J483" i="1"/>
  <c r="J175" i="1"/>
  <c r="J91" i="1"/>
  <c r="J539" i="1"/>
  <c r="J231" i="1"/>
  <c r="J455" i="1"/>
  <c r="J147" i="1"/>
  <c r="J567" i="1"/>
  <c r="J427" i="1"/>
  <c r="J35" i="1"/>
  <c r="J511" i="1"/>
  <c r="J343" i="1"/>
  <c r="J399" i="1"/>
  <c r="J315" i="1"/>
  <c r="J371" i="1"/>
  <c r="J287" i="1"/>
  <c r="J595" i="1"/>
  <c r="J259" i="1"/>
  <c r="J63" i="1"/>
  <c r="J7" i="1"/>
  <c r="J623" i="1"/>
  <c r="J203" i="1"/>
  <c r="D342" i="1"/>
  <c r="C342" i="1" s="1"/>
  <c r="E342" i="1"/>
  <c r="F342" i="1"/>
  <c r="G342" i="1"/>
  <c r="D230" i="1"/>
  <c r="C230" i="1" s="1"/>
  <c r="E230" i="1"/>
  <c r="F230" i="1"/>
  <c r="G230" i="1"/>
  <c r="D202" i="1"/>
  <c r="C202" i="1" s="1"/>
  <c r="E202" i="1"/>
  <c r="F202" i="1"/>
  <c r="G202" i="1"/>
  <c r="D566" i="1"/>
  <c r="C566" i="1" s="1"/>
  <c r="E566" i="1"/>
  <c r="F566" i="1"/>
  <c r="G566" i="1"/>
  <c r="D146" i="1"/>
  <c r="C146" i="1" s="1"/>
  <c r="E146" i="1"/>
  <c r="F146" i="1"/>
  <c r="G146" i="1"/>
  <c r="D370" i="1"/>
  <c r="C370" i="1" s="1"/>
  <c r="E370" i="1"/>
  <c r="F370" i="1"/>
  <c r="G370" i="1"/>
  <c r="D594" i="1"/>
  <c r="C594" i="1" s="1"/>
  <c r="E594" i="1"/>
  <c r="F594" i="1"/>
  <c r="G594" i="1"/>
  <c r="D482" i="1"/>
  <c r="C482" i="1" s="1"/>
  <c r="E482" i="1"/>
  <c r="F482" i="1"/>
  <c r="G482" i="1"/>
  <c r="D510" i="1"/>
  <c r="C510" i="1" s="1"/>
  <c r="E510" i="1"/>
  <c r="F510" i="1"/>
  <c r="G510" i="1"/>
  <c r="D538" i="1"/>
  <c r="C538" i="1" s="1"/>
  <c r="E538" i="1"/>
  <c r="F538" i="1"/>
  <c r="G538" i="1"/>
  <c r="D622" i="1"/>
  <c r="C622" i="1" s="1"/>
  <c r="E622" i="1"/>
  <c r="F622" i="1"/>
  <c r="G622" i="1"/>
  <c r="D426" i="1"/>
  <c r="C426" i="1" s="1"/>
  <c r="E426" i="1"/>
  <c r="F426" i="1"/>
  <c r="G426" i="1"/>
  <c r="D286" i="1"/>
  <c r="C286" i="1" s="1"/>
  <c r="E286" i="1"/>
  <c r="F286" i="1"/>
  <c r="G286" i="1"/>
  <c r="D314" i="1"/>
  <c r="C314" i="1" s="1"/>
  <c r="E314" i="1"/>
  <c r="F314" i="1"/>
  <c r="G314" i="1"/>
  <c r="D454" i="1"/>
  <c r="C454" i="1" s="1"/>
  <c r="E454" i="1"/>
  <c r="F454" i="1"/>
  <c r="G454" i="1"/>
  <c r="D174" i="1"/>
  <c r="C174" i="1" s="1"/>
  <c r="E174" i="1"/>
  <c r="F174" i="1"/>
  <c r="G174" i="1"/>
  <c r="D34" i="1"/>
  <c r="C34" i="1" s="1"/>
  <c r="E34" i="1"/>
  <c r="F34" i="1"/>
  <c r="G34" i="1"/>
  <c r="D90" i="1"/>
  <c r="C90" i="1" s="1"/>
  <c r="E90" i="1"/>
  <c r="F90" i="1"/>
  <c r="G90" i="1"/>
  <c r="D6" i="1"/>
  <c r="C6" i="1" s="1"/>
  <c r="E6" i="1"/>
  <c r="F6" i="1"/>
  <c r="G6" i="1"/>
  <c r="D258" i="1"/>
  <c r="C258" i="1" s="1"/>
  <c r="E258" i="1"/>
  <c r="F258" i="1"/>
  <c r="G258" i="1"/>
  <c r="D398" i="1"/>
  <c r="C398" i="1" s="1"/>
  <c r="E398" i="1"/>
  <c r="F398" i="1"/>
  <c r="G398" i="1"/>
  <c r="D62" i="1"/>
  <c r="C62" i="1" s="1"/>
  <c r="E62" i="1"/>
  <c r="F62" i="1"/>
  <c r="G62" i="1"/>
  <c r="G118" i="1"/>
  <c r="F118" i="1"/>
  <c r="E118" i="1"/>
  <c r="D118" i="1"/>
  <c r="C118" i="1" s="1"/>
  <c r="J62" i="1" l="1"/>
  <c r="J90" i="1"/>
  <c r="J426" i="1"/>
  <c r="J482" i="1"/>
  <c r="J566" i="1"/>
  <c r="J258" i="1"/>
  <c r="J174" i="1"/>
  <c r="J314" i="1"/>
  <c r="J538" i="1"/>
  <c r="J370" i="1"/>
  <c r="J230" i="1"/>
  <c r="J398" i="1"/>
  <c r="J34" i="1"/>
  <c r="J286" i="1"/>
  <c r="J510" i="1"/>
  <c r="J146" i="1"/>
  <c r="J202" i="1"/>
  <c r="J6" i="1"/>
  <c r="J454" i="1"/>
  <c r="J622" i="1"/>
  <c r="J594" i="1"/>
  <c r="J342" i="1"/>
  <c r="J118" i="1"/>
  <c r="D341" i="1"/>
  <c r="E341" i="1"/>
  <c r="F341" i="1"/>
  <c r="G341" i="1"/>
  <c r="H341" i="1"/>
  <c r="D229" i="1"/>
  <c r="C229" i="1" s="1"/>
  <c r="E229" i="1"/>
  <c r="F229" i="1"/>
  <c r="G229" i="1"/>
  <c r="H229" i="1"/>
  <c r="D201" i="1"/>
  <c r="E201" i="1"/>
  <c r="F201" i="1"/>
  <c r="G201" i="1"/>
  <c r="H201" i="1"/>
  <c r="D565" i="1"/>
  <c r="C565" i="1" s="1"/>
  <c r="E565" i="1"/>
  <c r="F565" i="1"/>
  <c r="G565" i="1"/>
  <c r="H565" i="1"/>
  <c r="D145" i="1"/>
  <c r="E145" i="1"/>
  <c r="F145" i="1"/>
  <c r="G145" i="1"/>
  <c r="H145" i="1"/>
  <c r="D369" i="1"/>
  <c r="E369" i="1"/>
  <c r="F369" i="1"/>
  <c r="G369" i="1"/>
  <c r="H369" i="1"/>
  <c r="D593" i="1"/>
  <c r="E593" i="1"/>
  <c r="F593" i="1"/>
  <c r="G593" i="1"/>
  <c r="H593" i="1"/>
  <c r="D481" i="1"/>
  <c r="E481" i="1"/>
  <c r="F481" i="1"/>
  <c r="G481" i="1"/>
  <c r="H481" i="1"/>
  <c r="D509" i="1"/>
  <c r="E509" i="1"/>
  <c r="F509" i="1"/>
  <c r="G509" i="1"/>
  <c r="H509" i="1"/>
  <c r="D537" i="1"/>
  <c r="C537" i="1" s="1"/>
  <c r="E537" i="1"/>
  <c r="F537" i="1"/>
  <c r="G537" i="1"/>
  <c r="H537" i="1"/>
  <c r="D621" i="1"/>
  <c r="E621" i="1"/>
  <c r="F621" i="1"/>
  <c r="G621" i="1"/>
  <c r="H621" i="1"/>
  <c r="D425" i="1"/>
  <c r="C425" i="1" s="1"/>
  <c r="E425" i="1"/>
  <c r="F425" i="1"/>
  <c r="G425" i="1"/>
  <c r="H425" i="1"/>
  <c r="D285" i="1"/>
  <c r="E285" i="1"/>
  <c r="F285" i="1"/>
  <c r="G285" i="1"/>
  <c r="H285" i="1"/>
  <c r="D313" i="1"/>
  <c r="E313" i="1"/>
  <c r="F313" i="1"/>
  <c r="G313" i="1"/>
  <c r="H313" i="1"/>
  <c r="D453" i="1"/>
  <c r="E453" i="1"/>
  <c r="F453" i="1"/>
  <c r="G453" i="1"/>
  <c r="H453" i="1"/>
  <c r="D173" i="1"/>
  <c r="E173" i="1"/>
  <c r="F173" i="1"/>
  <c r="G173" i="1"/>
  <c r="H173" i="1"/>
  <c r="D33" i="1"/>
  <c r="E33" i="1"/>
  <c r="F33" i="1"/>
  <c r="G33" i="1"/>
  <c r="H33" i="1"/>
  <c r="D89" i="1"/>
  <c r="E89" i="1"/>
  <c r="F89" i="1"/>
  <c r="G89" i="1"/>
  <c r="H89" i="1"/>
  <c r="D5" i="1"/>
  <c r="E5" i="1"/>
  <c r="F5" i="1"/>
  <c r="G5" i="1"/>
  <c r="H5" i="1"/>
  <c r="D257" i="1"/>
  <c r="C257" i="1" s="1"/>
  <c r="E257" i="1"/>
  <c r="F257" i="1"/>
  <c r="G257" i="1"/>
  <c r="H257" i="1"/>
  <c r="D397" i="1"/>
  <c r="E397" i="1"/>
  <c r="F397" i="1"/>
  <c r="G397" i="1"/>
  <c r="H397" i="1"/>
  <c r="D61" i="1"/>
  <c r="E61" i="1"/>
  <c r="F61" i="1"/>
  <c r="G61" i="1"/>
  <c r="H61" i="1"/>
  <c r="H117" i="1"/>
  <c r="G117" i="1"/>
  <c r="F117" i="1"/>
  <c r="E117" i="1"/>
  <c r="D117" i="1"/>
  <c r="C89" i="1" l="1"/>
  <c r="C397" i="1"/>
  <c r="C285" i="1"/>
  <c r="C145" i="1"/>
  <c r="C621" i="1"/>
  <c r="C201" i="1"/>
  <c r="C453" i="1"/>
  <c r="C593" i="1"/>
  <c r="C173" i="1"/>
  <c r="C481" i="1"/>
  <c r="C117" i="1"/>
  <c r="C61" i="1"/>
  <c r="C313" i="1"/>
  <c r="C369" i="1"/>
  <c r="C5" i="1"/>
  <c r="C33" i="1"/>
  <c r="C509" i="1"/>
  <c r="C341" i="1"/>
  <c r="J117" i="1"/>
  <c r="J481" i="1"/>
  <c r="J173" i="1"/>
  <c r="J201" i="1"/>
  <c r="J5" i="1"/>
  <c r="J621" i="1"/>
  <c r="J313" i="1"/>
  <c r="J369" i="1"/>
  <c r="J33" i="1"/>
  <c r="J509" i="1"/>
  <c r="J341" i="1"/>
  <c r="J257" i="1"/>
  <c r="J425" i="1"/>
  <c r="J565" i="1"/>
  <c r="J453" i="1"/>
  <c r="J593" i="1"/>
  <c r="J89" i="1"/>
  <c r="J537" i="1"/>
  <c r="J229" i="1"/>
  <c r="J61" i="1"/>
  <c r="J397" i="1"/>
  <c r="J285" i="1"/>
  <c r="J145" i="1"/>
  <c r="D340" i="1"/>
  <c r="E340" i="1"/>
  <c r="F340" i="1"/>
  <c r="G340" i="1"/>
  <c r="H340" i="1"/>
  <c r="D228" i="1"/>
  <c r="E228" i="1"/>
  <c r="F228" i="1"/>
  <c r="G228" i="1"/>
  <c r="H228" i="1"/>
  <c r="D200" i="1"/>
  <c r="E200" i="1"/>
  <c r="F200" i="1"/>
  <c r="G200" i="1"/>
  <c r="H200" i="1"/>
  <c r="D564" i="1"/>
  <c r="E564" i="1"/>
  <c r="F564" i="1"/>
  <c r="G564" i="1"/>
  <c r="H564" i="1"/>
  <c r="D144" i="1"/>
  <c r="E144" i="1"/>
  <c r="F144" i="1"/>
  <c r="G144" i="1"/>
  <c r="H144" i="1"/>
  <c r="D368" i="1"/>
  <c r="E368" i="1"/>
  <c r="F368" i="1"/>
  <c r="G368" i="1"/>
  <c r="H368" i="1"/>
  <c r="D592" i="1"/>
  <c r="E592" i="1"/>
  <c r="F592" i="1"/>
  <c r="G592" i="1"/>
  <c r="H592" i="1"/>
  <c r="D480" i="1"/>
  <c r="E480" i="1"/>
  <c r="F480" i="1"/>
  <c r="G480" i="1"/>
  <c r="H480" i="1"/>
  <c r="D508" i="1"/>
  <c r="E508" i="1"/>
  <c r="F508" i="1"/>
  <c r="G508" i="1"/>
  <c r="H508" i="1"/>
  <c r="D536" i="1"/>
  <c r="E536" i="1"/>
  <c r="F536" i="1"/>
  <c r="G536" i="1"/>
  <c r="H536" i="1"/>
  <c r="D620" i="1"/>
  <c r="E620" i="1"/>
  <c r="F620" i="1"/>
  <c r="G620" i="1"/>
  <c r="H620" i="1"/>
  <c r="D424" i="1"/>
  <c r="E424" i="1"/>
  <c r="F424" i="1"/>
  <c r="G424" i="1"/>
  <c r="H424" i="1"/>
  <c r="D284" i="1"/>
  <c r="E284" i="1"/>
  <c r="F284" i="1"/>
  <c r="G284" i="1"/>
  <c r="H284" i="1"/>
  <c r="D312" i="1"/>
  <c r="E312" i="1"/>
  <c r="F312" i="1"/>
  <c r="G312" i="1"/>
  <c r="H312" i="1"/>
  <c r="D452" i="1"/>
  <c r="E452" i="1"/>
  <c r="F452" i="1"/>
  <c r="G452" i="1"/>
  <c r="H452" i="1"/>
  <c r="D172" i="1"/>
  <c r="E172" i="1"/>
  <c r="F172" i="1"/>
  <c r="G172" i="1"/>
  <c r="H172" i="1"/>
  <c r="D32" i="1"/>
  <c r="E32" i="1"/>
  <c r="F32" i="1"/>
  <c r="G32" i="1"/>
  <c r="H32" i="1"/>
  <c r="D88" i="1"/>
  <c r="E88" i="1"/>
  <c r="F88" i="1"/>
  <c r="G88" i="1"/>
  <c r="H88" i="1"/>
  <c r="D4" i="1"/>
  <c r="E4" i="1"/>
  <c r="F4" i="1"/>
  <c r="G4" i="1"/>
  <c r="H4" i="1"/>
  <c r="D256" i="1"/>
  <c r="E256" i="1"/>
  <c r="F256" i="1"/>
  <c r="G256" i="1"/>
  <c r="H256" i="1"/>
  <c r="D396" i="1"/>
  <c r="E396" i="1"/>
  <c r="F396" i="1"/>
  <c r="G396" i="1"/>
  <c r="H396" i="1"/>
  <c r="D60" i="1"/>
  <c r="E60" i="1"/>
  <c r="F60" i="1"/>
  <c r="G60" i="1"/>
  <c r="H60" i="1"/>
  <c r="H116" i="1"/>
  <c r="G116" i="1"/>
  <c r="F116" i="1"/>
  <c r="E116" i="1"/>
  <c r="D116" i="1"/>
  <c r="C396" i="1" l="1"/>
  <c r="C172" i="1"/>
  <c r="C480" i="1"/>
  <c r="C116" i="1"/>
  <c r="C4" i="1"/>
  <c r="C620" i="1"/>
  <c r="C200" i="1"/>
  <c r="C60" i="1"/>
  <c r="C312" i="1"/>
  <c r="C368" i="1"/>
  <c r="C32" i="1"/>
  <c r="C508" i="1"/>
  <c r="C340" i="1"/>
  <c r="C256" i="1"/>
  <c r="C424" i="1"/>
  <c r="C564" i="1"/>
  <c r="C452" i="1"/>
  <c r="C592" i="1"/>
  <c r="C88" i="1"/>
  <c r="C536" i="1"/>
  <c r="C228" i="1"/>
  <c r="C284" i="1"/>
  <c r="C144" i="1"/>
  <c r="J340" i="1"/>
  <c r="J32" i="1"/>
  <c r="J508" i="1"/>
  <c r="J452" i="1"/>
  <c r="J592" i="1"/>
  <c r="J536" i="1"/>
  <c r="J228" i="1"/>
  <c r="J424" i="1"/>
  <c r="J88" i="1"/>
  <c r="J396" i="1"/>
  <c r="J284" i="1"/>
  <c r="J144" i="1"/>
  <c r="J564" i="1"/>
  <c r="J172" i="1"/>
  <c r="J480" i="1"/>
  <c r="J256" i="1"/>
  <c r="J4" i="1"/>
  <c r="J620" i="1"/>
  <c r="J200" i="1"/>
  <c r="J116" i="1"/>
  <c r="J60" i="1"/>
  <c r="J312" i="1"/>
  <c r="J368" i="1"/>
  <c r="D619" i="1"/>
  <c r="E619" i="1"/>
  <c r="F619" i="1"/>
  <c r="G619" i="1"/>
  <c r="H619" i="1"/>
  <c r="D423" i="1"/>
  <c r="E423" i="1"/>
  <c r="F423" i="1"/>
  <c r="G423" i="1"/>
  <c r="H423" i="1"/>
  <c r="D283" i="1"/>
  <c r="E283" i="1"/>
  <c r="F283" i="1"/>
  <c r="G283" i="1"/>
  <c r="H283" i="1"/>
  <c r="D311" i="1"/>
  <c r="E311" i="1"/>
  <c r="F311" i="1"/>
  <c r="G311" i="1"/>
  <c r="H311" i="1"/>
  <c r="D451" i="1"/>
  <c r="E451" i="1"/>
  <c r="F451" i="1"/>
  <c r="G451" i="1"/>
  <c r="H451" i="1"/>
  <c r="D171" i="1"/>
  <c r="E171" i="1"/>
  <c r="F171" i="1"/>
  <c r="G171" i="1"/>
  <c r="H171" i="1"/>
  <c r="D31" i="1"/>
  <c r="E31" i="1"/>
  <c r="F31" i="1"/>
  <c r="G31" i="1"/>
  <c r="H31" i="1"/>
  <c r="D87" i="1"/>
  <c r="E87" i="1"/>
  <c r="F87" i="1"/>
  <c r="G87" i="1"/>
  <c r="H87" i="1"/>
  <c r="D3" i="1"/>
  <c r="E3" i="1"/>
  <c r="F3" i="1"/>
  <c r="G3" i="1"/>
  <c r="H3" i="1"/>
  <c r="D255" i="1"/>
  <c r="E255" i="1"/>
  <c r="F255" i="1"/>
  <c r="G255" i="1"/>
  <c r="H255" i="1"/>
  <c r="D395" i="1"/>
  <c r="E395" i="1"/>
  <c r="F395" i="1"/>
  <c r="G395" i="1"/>
  <c r="H395" i="1"/>
  <c r="D59" i="1"/>
  <c r="E59" i="1"/>
  <c r="F59" i="1"/>
  <c r="G59" i="1"/>
  <c r="H59" i="1"/>
  <c r="D339" i="1"/>
  <c r="E339" i="1"/>
  <c r="F339" i="1"/>
  <c r="G339" i="1"/>
  <c r="H339" i="1"/>
  <c r="D227" i="1"/>
  <c r="E227" i="1"/>
  <c r="F227" i="1"/>
  <c r="G227" i="1"/>
  <c r="H227" i="1"/>
  <c r="D199" i="1"/>
  <c r="E199" i="1"/>
  <c r="F199" i="1"/>
  <c r="G199" i="1"/>
  <c r="H199" i="1"/>
  <c r="D563" i="1"/>
  <c r="E563" i="1"/>
  <c r="F563" i="1"/>
  <c r="G563" i="1"/>
  <c r="H563" i="1"/>
  <c r="D143" i="1"/>
  <c r="E143" i="1"/>
  <c r="F143" i="1"/>
  <c r="G143" i="1"/>
  <c r="H143" i="1"/>
  <c r="D367" i="1"/>
  <c r="E367" i="1"/>
  <c r="F367" i="1"/>
  <c r="G367" i="1"/>
  <c r="H367" i="1"/>
  <c r="D591" i="1"/>
  <c r="E591" i="1"/>
  <c r="F591" i="1"/>
  <c r="G591" i="1"/>
  <c r="H591" i="1"/>
  <c r="D479" i="1"/>
  <c r="E479" i="1"/>
  <c r="F479" i="1"/>
  <c r="G479" i="1"/>
  <c r="H479" i="1"/>
  <c r="D507" i="1"/>
  <c r="E507" i="1"/>
  <c r="F507" i="1"/>
  <c r="G507" i="1"/>
  <c r="H507" i="1"/>
  <c r="D535" i="1"/>
  <c r="E535" i="1"/>
  <c r="F535" i="1"/>
  <c r="G535" i="1"/>
  <c r="H535" i="1"/>
  <c r="H115" i="1"/>
  <c r="G115" i="1"/>
  <c r="F115" i="1"/>
  <c r="E115" i="1"/>
  <c r="D115" i="1"/>
  <c r="C59" i="1" l="1"/>
  <c r="C115" i="1"/>
  <c r="C591" i="1"/>
  <c r="C395" i="1"/>
  <c r="C283" i="1"/>
  <c r="C367" i="1"/>
  <c r="C255" i="1"/>
  <c r="C423" i="1"/>
  <c r="C507" i="1"/>
  <c r="C339" i="1"/>
  <c r="C451" i="1"/>
  <c r="C87" i="1"/>
  <c r="C563" i="1"/>
  <c r="C535" i="1"/>
  <c r="C227" i="1"/>
  <c r="C171" i="1"/>
  <c r="C619" i="1"/>
  <c r="C143" i="1"/>
  <c r="C3" i="1"/>
  <c r="C479" i="1"/>
  <c r="C311" i="1"/>
  <c r="C199" i="1"/>
  <c r="C31" i="1"/>
  <c r="J591" i="1"/>
  <c r="J395" i="1"/>
  <c r="J143" i="1"/>
  <c r="J3" i="1"/>
  <c r="J619" i="1"/>
  <c r="J535" i="1"/>
  <c r="J479" i="1"/>
  <c r="J115" i="1"/>
  <c r="J283" i="1"/>
  <c r="J227" i="1"/>
  <c r="J171" i="1"/>
  <c r="J199" i="1"/>
  <c r="J31" i="1"/>
  <c r="J59" i="1"/>
  <c r="J367" i="1"/>
  <c r="J255" i="1"/>
  <c r="J423" i="1"/>
  <c r="J507" i="1"/>
  <c r="J339" i="1"/>
  <c r="J451" i="1"/>
  <c r="J311" i="1"/>
  <c r="J563" i="1"/>
  <c r="J87" i="1"/>
  <c r="H338" i="1"/>
  <c r="H226" i="1"/>
  <c r="H198" i="1"/>
  <c r="H562" i="1"/>
  <c r="H142" i="1"/>
  <c r="H366" i="1"/>
  <c r="H590" i="1"/>
  <c r="H506" i="1"/>
  <c r="H534" i="1"/>
  <c r="H618" i="1"/>
  <c r="H422" i="1"/>
  <c r="H282" i="1"/>
  <c r="H310" i="1"/>
  <c r="H450" i="1"/>
  <c r="H170" i="1"/>
  <c r="H30" i="1"/>
  <c r="H86" i="1"/>
  <c r="H2" i="1"/>
  <c r="H254" i="1"/>
  <c r="H394" i="1"/>
  <c r="H58" i="1"/>
  <c r="H114" i="1"/>
  <c r="D338" i="1"/>
  <c r="E338" i="1"/>
  <c r="F338" i="1"/>
  <c r="G338" i="1"/>
  <c r="D226" i="1"/>
  <c r="E226" i="1"/>
  <c r="F226" i="1"/>
  <c r="G226" i="1"/>
  <c r="D198" i="1"/>
  <c r="E198" i="1"/>
  <c r="F198" i="1"/>
  <c r="G198" i="1"/>
  <c r="D562" i="1"/>
  <c r="E562" i="1"/>
  <c r="F562" i="1"/>
  <c r="G562" i="1"/>
  <c r="D142" i="1"/>
  <c r="E142" i="1"/>
  <c r="F142" i="1"/>
  <c r="G142" i="1"/>
  <c r="D366" i="1"/>
  <c r="E366" i="1"/>
  <c r="F366" i="1"/>
  <c r="G366" i="1"/>
  <c r="D590" i="1"/>
  <c r="C590" i="1" s="1"/>
  <c r="E590" i="1"/>
  <c r="F590" i="1"/>
  <c r="G590" i="1"/>
  <c r="D506" i="1"/>
  <c r="E506" i="1"/>
  <c r="F506" i="1"/>
  <c r="G506" i="1"/>
  <c r="D534" i="1"/>
  <c r="E534" i="1"/>
  <c r="F534" i="1"/>
  <c r="G534" i="1"/>
  <c r="D618" i="1"/>
  <c r="E618" i="1"/>
  <c r="F618" i="1"/>
  <c r="G618" i="1"/>
  <c r="D422" i="1"/>
  <c r="E422" i="1"/>
  <c r="F422" i="1"/>
  <c r="G422" i="1"/>
  <c r="D282" i="1"/>
  <c r="E282" i="1"/>
  <c r="F282" i="1"/>
  <c r="G282" i="1"/>
  <c r="D310" i="1"/>
  <c r="E310" i="1"/>
  <c r="F310" i="1"/>
  <c r="G310" i="1"/>
  <c r="D450" i="1"/>
  <c r="E450" i="1"/>
  <c r="F450" i="1"/>
  <c r="G450" i="1"/>
  <c r="D170" i="1"/>
  <c r="C170" i="1" s="1"/>
  <c r="E170" i="1"/>
  <c r="F170" i="1"/>
  <c r="G170" i="1"/>
  <c r="D30" i="1"/>
  <c r="E30" i="1"/>
  <c r="F30" i="1"/>
  <c r="G30" i="1"/>
  <c r="D86" i="1"/>
  <c r="E86" i="1"/>
  <c r="F86" i="1"/>
  <c r="G86" i="1"/>
  <c r="D2" i="1"/>
  <c r="E2" i="1"/>
  <c r="F2" i="1"/>
  <c r="G2" i="1"/>
  <c r="D254" i="1"/>
  <c r="E254" i="1"/>
  <c r="F254" i="1"/>
  <c r="G254" i="1"/>
  <c r="D394" i="1"/>
  <c r="E394" i="1"/>
  <c r="F394" i="1"/>
  <c r="G394" i="1"/>
  <c r="D58" i="1"/>
  <c r="E58" i="1"/>
  <c r="F58" i="1"/>
  <c r="G58" i="1"/>
  <c r="G114" i="1"/>
  <c r="F114" i="1"/>
  <c r="E114" i="1"/>
  <c r="D114" i="1"/>
  <c r="C114" i="1" s="1"/>
  <c r="C86" i="1" l="1"/>
  <c r="C534" i="1"/>
  <c r="C30" i="1"/>
  <c r="C506" i="1"/>
  <c r="C2" i="1"/>
  <c r="C618" i="1"/>
  <c r="C226" i="1"/>
  <c r="C338" i="1"/>
  <c r="C366" i="1"/>
  <c r="C562" i="1"/>
  <c r="C450" i="1"/>
  <c r="C394" i="1"/>
  <c r="C282" i="1"/>
  <c r="C254" i="1"/>
  <c r="C422" i="1"/>
  <c r="C142" i="1"/>
  <c r="C58" i="1"/>
  <c r="C310" i="1"/>
  <c r="C198" i="1"/>
  <c r="J30" i="1"/>
  <c r="J618" i="1"/>
  <c r="J506" i="1"/>
  <c r="J590" i="1"/>
  <c r="J2" i="1"/>
  <c r="J394" i="1"/>
  <c r="J450" i="1"/>
  <c r="J142" i="1"/>
  <c r="J198" i="1"/>
  <c r="J338" i="1"/>
  <c r="J282" i="1"/>
  <c r="J254" i="1"/>
  <c r="J170" i="1"/>
  <c r="J310" i="1"/>
  <c r="J422" i="1"/>
  <c r="J534" i="1"/>
  <c r="J366" i="1"/>
  <c r="J562" i="1"/>
  <c r="J226" i="1"/>
  <c r="J58" i="1"/>
  <c r="J114" i="1"/>
  <c r="J86" i="1"/>
  <c r="E74" i="1"/>
  <c r="H74" i="1"/>
  <c r="D74" i="1"/>
  <c r="C74" i="1" s="1"/>
  <c r="E410" i="1"/>
  <c r="H410" i="1"/>
  <c r="F410" i="1"/>
  <c r="D410" i="1"/>
  <c r="E270" i="1"/>
  <c r="H270" i="1"/>
  <c r="F270" i="1"/>
  <c r="D270" i="1"/>
  <c r="E18" i="1"/>
  <c r="H18" i="1"/>
  <c r="F18" i="1"/>
  <c r="H102" i="1"/>
  <c r="F102" i="1"/>
  <c r="H46" i="1"/>
  <c r="H186" i="1"/>
  <c r="H466" i="1"/>
  <c r="D466" i="1"/>
  <c r="E326" i="1"/>
  <c r="H326" i="1"/>
  <c r="D326" i="1"/>
  <c r="E298" i="1"/>
  <c r="H298" i="1"/>
  <c r="F298" i="1"/>
  <c r="D298" i="1"/>
  <c r="E438" i="1"/>
  <c r="H438" i="1"/>
  <c r="F438" i="1"/>
  <c r="D438" i="1"/>
  <c r="E634" i="1"/>
  <c r="H634" i="1"/>
  <c r="F634" i="1"/>
  <c r="H550" i="1"/>
  <c r="F550" i="1"/>
  <c r="H522" i="1"/>
  <c r="H494" i="1"/>
  <c r="H606" i="1"/>
  <c r="D606" i="1"/>
  <c r="E382" i="1"/>
  <c r="H382" i="1"/>
  <c r="D382" i="1"/>
  <c r="C382" i="1" s="1"/>
  <c r="E158" i="1"/>
  <c r="H158" i="1"/>
  <c r="F158" i="1"/>
  <c r="D158" i="1"/>
  <c r="E578" i="1"/>
  <c r="H578" i="1"/>
  <c r="F578" i="1"/>
  <c r="D578" i="1"/>
  <c r="E214" i="1"/>
  <c r="H214" i="1"/>
  <c r="F214" i="1"/>
  <c r="D214" i="1"/>
  <c r="E242" i="1"/>
  <c r="H242" i="1"/>
  <c r="F242" i="1"/>
  <c r="H354" i="1"/>
  <c r="F354" i="1"/>
  <c r="H130" i="1"/>
  <c r="D130" i="1"/>
  <c r="E75" i="1"/>
  <c r="H75" i="1"/>
  <c r="F75" i="1"/>
  <c r="D75" i="1"/>
  <c r="E411" i="1"/>
  <c r="H411" i="1"/>
  <c r="D411" i="1"/>
  <c r="E271" i="1"/>
  <c r="H271" i="1"/>
  <c r="F271" i="1"/>
  <c r="H19" i="1"/>
  <c r="F19" i="1"/>
  <c r="D19" i="1"/>
  <c r="E103" i="1"/>
  <c r="H103" i="1"/>
  <c r="D103" i="1"/>
  <c r="E47" i="1"/>
  <c r="H47" i="1"/>
  <c r="F47" i="1"/>
  <c r="H187" i="1"/>
  <c r="F187" i="1"/>
  <c r="D187" i="1"/>
  <c r="E467" i="1"/>
  <c r="H467" i="1"/>
  <c r="H327" i="1"/>
  <c r="F327" i="1"/>
  <c r="D327" i="1"/>
  <c r="E299" i="1"/>
  <c r="H299" i="1"/>
  <c r="D299" i="1"/>
  <c r="E439" i="1"/>
  <c r="H439" i="1"/>
  <c r="F439" i="1"/>
  <c r="D439" i="1"/>
  <c r="E635" i="1"/>
  <c r="H635" i="1"/>
  <c r="F635" i="1"/>
  <c r="D635" i="1"/>
  <c r="E551" i="1"/>
  <c r="H551" i="1"/>
  <c r="F551" i="1"/>
  <c r="H523" i="1"/>
  <c r="F523" i="1"/>
  <c r="H495" i="1"/>
  <c r="D495" i="1"/>
  <c r="C495" i="1" s="1"/>
  <c r="E607" i="1"/>
  <c r="H607" i="1"/>
  <c r="H383" i="1"/>
  <c r="F383" i="1"/>
  <c r="D383" i="1"/>
  <c r="E159" i="1"/>
  <c r="H159" i="1"/>
  <c r="D159" i="1"/>
  <c r="C159" i="1" s="1"/>
  <c r="E579" i="1"/>
  <c r="H579" i="1"/>
  <c r="F579" i="1"/>
  <c r="D579" i="1"/>
  <c r="E215" i="1"/>
  <c r="H215" i="1"/>
  <c r="F215" i="1"/>
  <c r="D215" i="1"/>
  <c r="E243" i="1"/>
  <c r="H243" i="1"/>
  <c r="F243" i="1"/>
  <c r="H355" i="1"/>
  <c r="F355" i="1"/>
  <c r="H131" i="1"/>
  <c r="D131" i="1"/>
  <c r="F132" i="1"/>
  <c r="H132" i="1"/>
  <c r="H356" i="1"/>
  <c r="G356" i="1"/>
  <c r="F244" i="1"/>
  <c r="H244" i="1"/>
  <c r="H216" i="1"/>
  <c r="F580" i="1"/>
  <c r="H580" i="1"/>
  <c r="G580" i="1"/>
  <c r="H160" i="1"/>
  <c r="F384" i="1"/>
  <c r="H384" i="1"/>
  <c r="G384" i="1"/>
  <c r="H608" i="1"/>
  <c r="F496" i="1"/>
  <c r="H496" i="1"/>
  <c r="G496" i="1"/>
  <c r="H524" i="1"/>
  <c r="F552" i="1"/>
  <c r="H552" i="1"/>
  <c r="G552" i="1"/>
  <c r="H636" i="1"/>
  <c r="F440" i="1"/>
  <c r="H440" i="1"/>
  <c r="H300" i="1"/>
  <c r="F328" i="1"/>
  <c r="H328" i="1"/>
  <c r="F468" i="1"/>
  <c r="H468" i="1"/>
  <c r="F188" i="1"/>
  <c r="H188" i="1"/>
  <c r="E188" i="1"/>
  <c r="F48" i="1"/>
  <c r="H48" i="1"/>
  <c r="F104" i="1"/>
  <c r="H104" i="1"/>
  <c r="E104" i="1"/>
  <c r="H20" i="1"/>
  <c r="F272" i="1"/>
  <c r="H272" i="1"/>
  <c r="E272" i="1"/>
  <c r="H412" i="1"/>
  <c r="F76" i="1"/>
  <c r="H76" i="1"/>
  <c r="E76" i="1"/>
  <c r="D356" i="1"/>
  <c r="D244" i="1"/>
  <c r="D216" i="1"/>
  <c r="D580" i="1"/>
  <c r="D160" i="1"/>
  <c r="C160" i="1" s="1"/>
  <c r="D384" i="1"/>
  <c r="D608" i="1"/>
  <c r="D496" i="1"/>
  <c r="D524" i="1"/>
  <c r="D552" i="1"/>
  <c r="D636" i="1"/>
  <c r="D440" i="1"/>
  <c r="D300" i="1"/>
  <c r="D328" i="1"/>
  <c r="C328" i="1" s="1"/>
  <c r="D468" i="1"/>
  <c r="C468" i="1" s="1"/>
  <c r="D188" i="1"/>
  <c r="D48" i="1"/>
  <c r="D104" i="1"/>
  <c r="D272" i="1"/>
  <c r="C272" i="1" s="1"/>
  <c r="D76" i="1"/>
  <c r="D132" i="1"/>
  <c r="F133" i="1"/>
  <c r="H133" i="1"/>
  <c r="E133" i="1"/>
  <c r="G133" i="1"/>
  <c r="H357" i="1"/>
  <c r="E357" i="1"/>
  <c r="G357" i="1"/>
  <c r="H245" i="1"/>
  <c r="E245" i="1"/>
  <c r="G245" i="1"/>
  <c r="H217" i="1"/>
  <c r="E217" i="1"/>
  <c r="H581" i="1"/>
  <c r="E581" i="1"/>
  <c r="G581" i="1"/>
  <c r="H161" i="1"/>
  <c r="E161" i="1"/>
  <c r="H385" i="1"/>
  <c r="E385" i="1"/>
  <c r="G385" i="1"/>
  <c r="H609" i="1"/>
  <c r="E609" i="1"/>
  <c r="H497" i="1"/>
  <c r="E497" i="1"/>
  <c r="G497" i="1"/>
  <c r="H525" i="1"/>
  <c r="E525" i="1"/>
  <c r="H553" i="1"/>
  <c r="E553" i="1"/>
  <c r="G553" i="1"/>
  <c r="H637" i="1"/>
  <c r="E637" i="1"/>
  <c r="H441" i="1"/>
  <c r="E441" i="1"/>
  <c r="G441" i="1"/>
  <c r="H301" i="1"/>
  <c r="E301" i="1"/>
  <c r="H329" i="1"/>
  <c r="E329" i="1"/>
  <c r="G329" i="1"/>
  <c r="H469" i="1"/>
  <c r="E469" i="1"/>
  <c r="H189" i="1"/>
  <c r="E189" i="1"/>
  <c r="G189" i="1"/>
  <c r="H49" i="1"/>
  <c r="E49" i="1"/>
  <c r="G49" i="1"/>
  <c r="F105" i="1"/>
  <c r="H105" i="1"/>
  <c r="E105" i="1"/>
  <c r="G105" i="1"/>
  <c r="H21" i="1"/>
  <c r="E21" i="1"/>
  <c r="G21" i="1"/>
  <c r="F273" i="1"/>
  <c r="H273" i="1"/>
  <c r="E273" i="1"/>
  <c r="G273" i="1"/>
  <c r="H413" i="1"/>
  <c r="G413" i="1"/>
  <c r="F77" i="1"/>
  <c r="H77" i="1"/>
  <c r="E77" i="1"/>
  <c r="G77" i="1"/>
  <c r="D357" i="1"/>
  <c r="D245" i="1"/>
  <c r="D217" i="1"/>
  <c r="C217" i="1" s="1"/>
  <c r="D581" i="1"/>
  <c r="C581" i="1" s="1"/>
  <c r="D161" i="1"/>
  <c r="C161" i="1" s="1"/>
  <c r="D385" i="1"/>
  <c r="D609" i="1"/>
  <c r="D497" i="1"/>
  <c r="C497" i="1" s="1"/>
  <c r="D525" i="1"/>
  <c r="C525" i="1" s="1"/>
  <c r="D553" i="1"/>
  <c r="D637" i="1"/>
  <c r="D441" i="1"/>
  <c r="D301" i="1"/>
  <c r="D329" i="1"/>
  <c r="D469" i="1"/>
  <c r="D189" i="1"/>
  <c r="C189" i="1" s="1"/>
  <c r="D49" i="1"/>
  <c r="D105" i="1"/>
  <c r="D21" i="1"/>
  <c r="D273" i="1"/>
  <c r="D413" i="1"/>
  <c r="D77" i="1"/>
  <c r="C77" i="1" s="1"/>
  <c r="D133" i="1"/>
  <c r="C48" i="1" l="1"/>
  <c r="C524" i="1"/>
  <c r="C356" i="1"/>
  <c r="C245" i="1"/>
  <c r="C579" i="1"/>
  <c r="C214" i="1"/>
  <c r="C158" i="1"/>
  <c r="C438" i="1"/>
  <c r="C410" i="1"/>
  <c r="C103" i="1"/>
  <c r="C130" i="1"/>
  <c r="C636" i="1"/>
  <c r="C19" i="1"/>
  <c r="C578" i="1"/>
  <c r="C298" i="1"/>
  <c r="C270" i="1"/>
  <c r="C413" i="1"/>
  <c r="C301" i="1"/>
  <c r="C216" i="1"/>
  <c r="C215" i="1"/>
  <c r="C244" i="1"/>
  <c r="C75" i="1"/>
  <c r="C21" i="1"/>
  <c r="C384" i="1"/>
  <c r="C133" i="1"/>
  <c r="C132" i="1"/>
  <c r="C300" i="1"/>
  <c r="C411" i="1"/>
  <c r="C273" i="1"/>
  <c r="C441" i="1"/>
  <c r="C104" i="1"/>
  <c r="C552" i="1"/>
  <c r="C385" i="1"/>
  <c r="C637" i="1"/>
  <c r="C327" i="1"/>
  <c r="C105" i="1"/>
  <c r="C131" i="1"/>
  <c r="C553" i="1"/>
  <c r="C188" i="1"/>
  <c r="C496" i="1"/>
  <c r="C383" i="1"/>
  <c r="C439" i="1"/>
  <c r="C606" i="1"/>
  <c r="C49" i="1"/>
  <c r="C357" i="1"/>
  <c r="C608" i="1"/>
  <c r="C326" i="1"/>
  <c r="C469" i="1"/>
  <c r="C609" i="1"/>
  <c r="C329" i="1"/>
  <c r="C76" i="1"/>
  <c r="C440" i="1"/>
  <c r="C580" i="1"/>
  <c r="C635" i="1"/>
  <c r="C299" i="1"/>
  <c r="C187" i="1"/>
  <c r="C466" i="1"/>
  <c r="J105" i="1"/>
  <c r="J133" i="1"/>
  <c r="J273" i="1"/>
  <c r="J77" i="1"/>
  <c r="G328" i="1"/>
  <c r="G440" i="1"/>
  <c r="F412" i="1"/>
  <c r="F20" i="1"/>
  <c r="F300" i="1"/>
  <c r="F636" i="1"/>
  <c r="F524" i="1"/>
  <c r="F608" i="1"/>
  <c r="F160" i="1"/>
  <c r="F216" i="1"/>
  <c r="F356" i="1"/>
  <c r="E328" i="1"/>
  <c r="E440" i="1"/>
  <c r="E552" i="1"/>
  <c r="J552" i="1" s="1"/>
  <c r="E496" i="1"/>
  <c r="J496" i="1" s="1"/>
  <c r="E384" i="1"/>
  <c r="J384" i="1" s="1"/>
  <c r="E580" i="1"/>
  <c r="J580" i="1" s="1"/>
  <c r="E244" i="1"/>
  <c r="F413" i="1"/>
  <c r="F21" i="1"/>
  <c r="F49" i="1"/>
  <c r="J49" i="1" s="1"/>
  <c r="F469" i="1"/>
  <c r="F301" i="1"/>
  <c r="F637" i="1"/>
  <c r="F525" i="1"/>
  <c r="F609" i="1"/>
  <c r="F161" i="1"/>
  <c r="F217" i="1"/>
  <c r="F357" i="1"/>
  <c r="J357" i="1" s="1"/>
  <c r="G469" i="1"/>
  <c r="G301" i="1"/>
  <c r="G637" i="1"/>
  <c r="G525" i="1"/>
  <c r="G609" i="1"/>
  <c r="G161" i="1"/>
  <c r="G217" i="1"/>
  <c r="F189" i="1"/>
  <c r="J189" i="1" s="1"/>
  <c r="F329" i="1"/>
  <c r="J329" i="1" s="1"/>
  <c r="F441" i="1"/>
  <c r="J441" i="1" s="1"/>
  <c r="F553" i="1"/>
  <c r="J553" i="1" s="1"/>
  <c r="F497" i="1"/>
  <c r="J497" i="1" s="1"/>
  <c r="F385" i="1"/>
  <c r="J385" i="1" s="1"/>
  <c r="F581" i="1"/>
  <c r="J581" i="1" s="1"/>
  <c r="F245" i="1"/>
  <c r="J245" i="1" s="1"/>
  <c r="E413" i="1"/>
  <c r="E130" i="1"/>
  <c r="D354" i="1"/>
  <c r="C354" i="1" s="1"/>
  <c r="F606" i="1"/>
  <c r="E494" i="1"/>
  <c r="D522" i="1"/>
  <c r="C522" i="1" s="1"/>
  <c r="F466" i="1"/>
  <c r="E186" i="1"/>
  <c r="D46" i="1"/>
  <c r="C46" i="1" s="1"/>
  <c r="F522" i="1"/>
  <c r="E550" i="1"/>
  <c r="D634" i="1"/>
  <c r="C634" i="1" s="1"/>
  <c r="F46" i="1"/>
  <c r="E102" i="1"/>
  <c r="D18" i="1"/>
  <c r="C18" i="1" s="1"/>
  <c r="F382" i="1"/>
  <c r="E606" i="1"/>
  <c r="D494" i="1"/>
  <c r="C494" i="1" s="1"/>
  <c r="F326" i="1"/>
  <c r="E466" i="1"/>
  <c r="D186" i="1"/>
  <c r="C186" i="1" s="1"/>
  <c r="F74" i="1"/>
  <c r="F130" i="1"/>
  <c r="E354" i="1"/>
  <c r="D242" i="1"/>
  <c r="C242" i="1" s="1"/>
  <c r="F494" i="1"/>
  <c r="E522" i="1"/>
  <c r="D550" i="1"/>
  <c r="C550" i="1" s="1"/>
  <c r="F186" i="1"/>
  <c r="E46" i="1"/>
  <c r="D102" i="1"/>
  <c r="C102" i="1" s="1"/>
  <c r="G495" i="1"/>
  <c r="G494" i="1"/>
  <c r="G187" i="1"/>
  <c r="G186" i="1"/>
  <c r="G635" i="1"/>
  <c r="J635" i="1" s="1"/>
  <c r="G634" i="1"/>
  <c r="G159" i="1"/>
  <c r="G158" i="1"/>
  <c r="J158" i="1" s="1"/>
  <c r="G299" i="1"/>
  <c r="G298" i="1"/>
  <c r="J298" i="1" s="1"/>
  <c r="G410" i="1"/>
  <c r="J410" i="1" s="1"/>
  <c r="G411" i="1"/>
  <c r="G131" i="1"/>
  <c r="G130" i="1"/>
  <c r="G243" i="1"/>
  <c r="G242" i="1"/>
  <c r="G551" i="1"/>
  <c r="G550" i="1"/>
  <c r="G102" i="1"/>
  <c r="G103" i="1"/>
  <c r="G19" i="1"/>
  <c r="G18" i="1"/>
  <c r="F131" i="1"/>
  <c r="E355" i="1"/>
  <c r="D243" i="1"/>
  <c r="C243" i="1" s="1"/>
  <c r="G607" i="1"/>
  <c r="G606" i="1"/>
  <c r="F495" i="1"/>
  <c r="E523" i="1"/>
  <c r="D551" i="1"/>
  <c r="C551" i="1" s="1"/>
  <c r="G467" i="1"/>
  <c r="G466" i="1"/>
  <c r="G215" i="1"/>
  <c r="J215" i="1" s="1"/>
  <c r="G214" i="1"/>
  <c r="J214" i="1" s="1"/>
  <c r="G578" i="1"/>
  <c r="J578" i="1" s="1"/>
  <c r="G579" i="1"/>
  <c r="J579" i="1" s="1"/>
  <c r="F159" i="1"/>
  <c r="E383" i="1"/>
  <c r="D607" i="1"/>
  <c r="C607" i="1" s="1"/>
  <c r="G438" i="1"/>
  <c r="J438" i="1" s="1"/>
  <c r="G439" i="1"/>
  <c r="J439" i="1" s="1"/>
  <c r="F299" i="1"/>
  <c r="E327" i="1"/>
  <c r="D467" i="1"/>
  <c r="C467" i="1" s="1"/>
  <c r="G270" i="1"/>
  <c r="J270" i="1" s="1"/>
  <c r="G271" i="1"/>
  <c r="F411" i="1"/>
  <c r="G522" i="1"/>
  <c r="G523" i="1"/>
  <c r="G46" i="1"/>
  <c r="G47" i="1"/>
  <c r="F103" i="1"/>
  <c r="J103" i="1" s="1"/>
  <c r="E19" i="1"/>
  <c r="D271" i="1"/>
  <c r="C271" i="1" s="1"/>
  <c r="G354" i="1"/>
  <c r="G355" i="1"/>
  <c r="E131" i="1"/>
  <c r="D355" i="1"/>
  <c r="C355" i="1" s="1"/>
  <c r="G382" i="1"/>
  <c r="G383" i="1"/>
  <c r="F607" i="1"/>
  <c r="E495" i="1"/>
  <c r="D523" i="1"/>
  <c r="C523" i="1" s="1"/>
  <c r="G326" i="1"/>
  <c r="G327" i="1"/>
  <c r="F467" i="1"/>
  <c r="E187" i="1"/>
  <c r="J187" i="1" s="1"/>
  <c r="D47" i="1"/>
  <c r="C47" i="1" s="1"/>
  <c r="G74" i="1"/>
  <c r="G75" i="1"/>
  <c r="J75" i="1" s="1"/>
  <c r="D412" i="1"/>
  <c r="C412" i="1" s="1"/>
  <c r="E412" i="1"/>
  <c r="E20" i="1"/>
  <c r="E48" i="1"/>
  <c r="E468" i="1"/>
  <c r="E300" i="1"/>
  <c r="E636" i="1"/>
  <c r="E524" i="1"/>
  <c r="E608" i="1"/>
  <c r="E160" i="1"/>
  <c r="E216" i="1"/>
  <c r="E356" i="1"/>
  <c r="D20" i="1"/>
  <c r="C20" i="1" s="1"/>
  <c r="G76" i="1"/>
  <c r="J76" i="1" s="1"/>
  <c r="G272" i="1"/>
  <c r="J272" i="1" s="1"/>
  <c r="G104" i="1"/>
  <c r="J104" i="1" s="1"/>
  <c r="G188" i="1"/>
  <c r="J188" i="1" s="1"/>
  <c r="G244" i="1"/>
  <c r="G132" i="1"/>
  <c r="E132" i="1"/>
  <c r="G412" i="1"/>
  <c r="G20" i="1"/>
  <c r="G48" i="1"/>
  <c r="G468" i="1"/>
  <c r="G300" i="1"/>
  <c r="G636" i="1"/>
  <c r="G524" i="1"/>
  <c r="G608" i="1"/>
  <c r="G160" i="1"/>
  <c r="G216" i="1"/>
  <c r="J21" i="1" l="1"/>
  <c r="J271" i="1"/>
  <c r="J356" i="1"/>
  <c r="J355" i="1"/>
  <c r="J242" i="1"/>
  <c r="J413" i="1"/>
  <c r="J19" i="1"/>
  <c r="J132" i="1"/>
  <c r="J299" i="1"/>
  <c r="J159" i="1"/>
  <c r="J47" i="1"/>
  <c r="J327" i="1"/>
  <c r="J469" i="1"/>
  <c r="J440" i="1"/>
  <c r="J243" i="1"/>
  <c r="J382" i="1"/>
  <c r="J217" i="1"/>
  <c r="J48" i="1"/>
  <c r="J131" i="1"/>
  <c r="J160" i="1"/>
  <c r="J608" i="1"/>
  <c r="J411" i="1"/>
  <c r="J74" i="1"/>
  <c r="J606" i="1"/>
  <c r="J216" i="1"/>
  <c r="J468" i="1"/>
  <c r="J383" i="1"/>
  <c r="J609" i="1"/>
  <c r="J244" i="1"/>
  <c r="J551" i="1"/>
  <c r="J130" i="1"/>
  <c r="J186" i="1"/>
  <c r="J525" i="1"/>
  <c r="J328" i="1"/>
  <c r="J495" i="1"/>
  <c r="J550" i="1"/>
  <c r="J466" i="1"/>
  <c r="J637" i="1"/>
  <c r="J161" i="1"/>
  <c r="J524" i="1"/>
  <c r="J636" i="1"/>
  <c r="J467" i="1"/>
  <c r="J326" i="1"/>
  <c r="J354" i="1"/>
  <c r="J301" i="1"/>
  <c r="J300" i="1"/>
  <c r="J20" i="1"/>
  <c r="J494" i="1"/>
  <c r="J634" i="1"/>
  <c r="J46" i="1"/>
  <c r="J102" i="1"/>
  <c r="J18" i="1"/>
  <c r="J412" i="1"/>
  <c r="J523" i="1"/>
  <c r="J607" i="1"/>
  <c r="J522" i="1"/>
  <c r="F80" i="1" l="1"/>
  <c r="D80" i="1"/>
  <c r="C80" i="1" s="1"/>
  <c r="F416" i="1"/>
  <c r="D416" i="1"/>
  <c r="C416" i="1" s="1"/>
  <c r="F276" i="1"/>
  <c r="D276" i="1"/>
  <c r="C276" i="1" s="1"/>
  <c r="F24" i="1"/>
  <c r="D24" i="1"/>
  <c r="F108" i="1"/>
  <c r="D108" i="1"/>
  <c r="C108" i="1" s="1"/>
  <c r="F52" i="1"/>
  <c r="D52" i="1"/>
  <c r="C52" i="1" s="1"/>
  <c r="F192" i="1"/>
  <c r="D192" i="1"/>
  <c r="C192" i="1" s="1"/>
  <c r="F472" i="1"/>
  <c r="D472" i="1"/>
  <c r="C472" i="1" s="1"/>
  <c r="F332" i="1"/>
  <c r="D332" i="1"/>
  <c r="C332" i="1" s="1"/>
  <c r="F304" i="1"/>
  <c r="D304" i="1"/>
  <c r="C304" i="1" s="1"/>
  <c r="F444" i="1"/>
  <c r="D444" i="1"/>
  <c r="C444" i="1" s="1"/>
  <c r="F640" i="1"/>
  <c r="D640" i="1"/>
  <c r="C640" i="1" s="1"/>
  <c r="F556" i="1"/>
  <c r="D556" i="1"/>
  <c r="C556" i="1" s="1"/>
  <c r="F528" i="1"/>
  <c r="D528" i="1"/>
  <c r="C528" i="1" s="1"/>
  <c r="F500" i="1"/>
  <c r="D500" i="1"/>
  <c r="C500" i="1" s="1"/>
  <c r="F612" i="1"/>
  <c r="D612" i="1"/>
  <c r="C612" i="1" s="1"/>
  <c r="F388" i="1"/>
  <c r="D388" i="1"/>
  <c r="C388" i="1" s="1"/>
  <c r="F164" i="1"/>
  <c r="D164" i="1"/>
  <c r="C164" i="1" s="1"/>
  <c r="F584" i="1"/>
  <c r="D584" i="1"/>
  <c r="C584" i="1" s="1"/>
  <c r="F220" i="1"/>
  <c r="D220" i="1"/>
  <c r="C220" i="1" s="1"/>
  <c r="F248" i="1"/>
  <c r="D248" i="1"/>
  <c r="C248" i="1" s="1"/>
  <c r="F360" i="1"/>
  <c r="D360" i="1"/>
  <c r="C360" i="1" s="1"/>
  <c r="F136" i="1"/>
  <c r="D136" i="1"/>
  <c r="C136" i="1" s="1"/>
  <c r="F79" i="1"/>
  <c r="D79" i="1"/>
  <c r="C79" i="1" s="1"/>
  <c r="F415" i="1"/>
  <c r="D415" i="1"/>
  <c r="C415" i="1" s="1"/>
  <c r="F275" i="1"/>
  <c r="D275" i="1"/>
  <c r="C275" i="1" s="1"/>
  <c r="F23" i="1"/>
  <c r="D23" i="1"/>
  <c r="C23" i="1" s="1"/>
  <c r="F107" i="1"/>
  <c r="D107" i="1"/>
  <c r="C107" i="1" s="1"/>
  <c r="F51" i="1"/>
  <c r="D51" i="1"/>
  <c r="C51" i="1" s="1"/>
  <c r="F191" i="1"/>
  <c r="D191" i="1"/>
  <c r="C191" i="1" s="1"/>
  <c r="F471" i="1"/>
  <c r="D471" i="1"/>
  <c r="C471" i="1" s="1"/>
  <c r="F331" i="1"/>
  <c r="D331" i="1"/>
  <c r="C331" i="1" s="1"/>
  <c r="F303" i="1"/>
  <c r="D303" i="1"/>
  <c r="C303" i="1" s="1"/>
  <c r="F443" i="1"/>
  <c r="D443" i="1"/>
  <c r="C443" i="1" s="1"/>
  <c r="F639" i="1"/>
  <c r="D639" i="1"/>
  <c r="C639" i="1" s="1"/>
  <c r="F555" i="1"/>
  <c r="D555" i="1"/>
  <c r="C555" i="1" s="1"/>
  <c r="F527" i="1"/>
  <c r="D527" i="1"/>
  <c r="C527" i="1" s="1"/>
  <c r="F499" i="1"/>
  <c r="D499" i="1"/>
  <c r="C499" i="1" s="1"/>
  <c r="F611" i="1"/>
  <c r="D611" i="1"/>
  <c r="C611" i="1" s="1"/>
  <c r="F387" i="1"/>
  <c r="D387" i="1"/>
  <c r="C387" i="1" s="1"/>
  <c r="F163" i="1"/>
  <c r="D163" i="1"/>
  <c r="C163" i="1" s="1"/>
  <c r="F583" i="1"/>
  <c r="D583" i="1"/>
  <c r="C583" i="1" s="1"/>
  <c r="F219" i="1"/>
  <c r="D219" i="1"/>
  <c r="C219" i="1" s="1"/>
  <c r="F247" i="1"/>
  <c r="D247" i="1"/>
  <c r="C247" i="1" s="1"/>
  <c r="F359" i="1"/>
  <c r="D359" i="1"/>
  <c r="C359" i="1" s="1"/>
  <c r="F135" i="1"/>
  <c r="D135" i="1"/>
  <c r="C135" i="1" s="1"/>
  <c r="F78" i="1"/>
  <c r="D78" i="1"/>
  <c r="C78" i="1" s="1"/>
  <c r="F414" i="1"/>
  <c r="D414" i="1"/>
  <c r="C414" i="1" s="1"/>
  <c r="F274" i="1"/>
  <c r="D274" i="1"/>
  <c r="C274" i="1" s="1"/>
  <c r="F22" i="1"/>
  <c r="D22" i="1"/>
  <c r="C22" i="1" s="1"/>
  <c r="F106" i="1"/>
  <c r="D106" i="1"/>
  <c r="C106" i="1" s="1"/>
  <c r="F50" i="1"/>
  <c r="D50" i="1"/>
  <c r="C50" i="1" s="1"/>
  <c r="F190" i="1"/>
  <c r="D190" i="1"/>
  <c r="C190" i="1" s="1"/>
  <c r="F470" i="1"/>
  <c r="D470" i="1"/>
  <c r="C470" i="1" s="1"/>
  <c r="F330" i="1"/>
  <c r="D330" i="1"/>
  <c r="C330" i="1" s="1"/>
  <c r="F302" i="1"/>
  <c r="D302" i="1"/>
  <c r="C302" i="1" s="1"/>
  <c r="F442" i="1"/>
  <c r="D442" i="1"/>
  <c r="C442" i="1" s="1"/>
  <c r="F638" i="1"/>
  <c r="D638" i="1"/>
  <c r="C638" i="1" s="1"/>
  <c r="F554" i="1"/>
  <c r="D554" i="1"/>
  <c r="C554" i="1" s="1"/>
  <c r="F526" i="1"/>
  <c r="D526" i="1"/>
  <c r="C526" i="1" s="1"/>
  <c r="F498" i="1"/>
  <c r="D498" i="1"/>
  <c r="C498" i="1" s="1"/>
  <c r="F610" i="1"/>
  <c r="D610" i="1"/>
  <c r="C610" i="1" s="1"/>
  <c r="F386" i="1"/>
  <c r="D386" i="1"/>
  <c r="C386" i="1" s="1"/>
  <c r="F162" i="1"/>
  <c r="D162" i="1"/>
  <c r="C162" i="1" s="1"/>
  <c r="F582" i="1"/>
  <c r="D582" i="1"/>
  <c r="C582" i="1" s="1"/>
  <c r="F218" i="1"/>
  <c r="D218" i="1"/>
  <c r="C218" i="1" s="1"/>
  <c r="F246" i="1"/>
  <c r="D246" i="1"/>
  <c r="C246" i="1" s="1"/>
  <c r="F358" i="1"/>
  <c r="D358" i="1"/>
  <c r="C358" i="1" s="1"/>
  <c r="F134" i="1"/>
  <c r="D134" i="1"/>
  <c r="C134" i="1" s="1"/>
  <c r="C24" i="1" l="1"/>
  <c r="J302" i="1"/>
  <c r="J162" i="1"/>
  <c r="J134" i="1"/>
  <c r="J554" i="1"/>
  <c r="J106" i="1"/>
  <c r="J414" i="1"/>
  <c r="J610" i="1"/>
  <c r="J470" i="1"/>
  <c r="J442" i="1"/>
  <c r="J274" i="1"/>
  <c r="J582" i="1"/>
  <c r="J358" i="1"/>
  <c r="J526" i="1"/>
  <c r="J50" i="1"/>
  <c r="J498" i="1"/>
  <c r="J246" i="1"/>
  <c r="J386" i="1"/>
  <c r="J330" i="1"/>
  <c r="J78" i="1"/>
  <c r="J190" i="1"/>
  <c r="J218" i="1"/>
  <c r="J638" i="1"/>
  <c r="J22" i="1"/>
  <c r="J135" i="1"/>
  <c r="J247" i="1"/>
  <c r="J583" i="1"/>
  <c r="J387" i="1"/>
  <c r="J499" i="1"/>
  <c r="J555" i="1"/>
  <c r="J443" i="1"/>
  <c r="J331" i="1"/>
  <c r="J191" i="1"/>
  <c r="J107" i="1"/>
  <c r="J275" i="1"/>
  <c r="J79" i="1"/>
  <c r="J219" i="1"/>
  <c r="J163" i="1"/>
  <c r="J611" i="1"/>
  <c r="J639" i="1"/>
  <c r="J303" i="1"/>
  <c r="J471" i="1"/>
  <c r="J51" i="1"/>
  <c r="J23" i="1"/>
  <c r="J415" i="1"/>
  <c r="J359" i="1"/>
  <c r="J527" i="1"/>
  <c r="J360" i="1"/>
  <c r="J220" i="1"/>
  <c r="J164" i="1"/>
  <c r="J612" i="1"/>
  <c r="J528" i="1"/>
  <c r="J640" i="1"/>
  <c r="J304" i="1"/>
  <c r="J472" i="1"/>
  <c r="J52" i="1"/>
  <c r="J24" i="1"/>
  <c r="J416" i="1"/>
  <c r="J248" i="1"/>
  <c r="J584" i="1"/>
  <c r="J388" i="1"/>
  <c r="J500" i="1"/>
  <c r="J556" i="1"/>
  <c r="J444" i="1"/>
  <c r="J332" i="1"/>
  <c r="J192" i="1"/>
  <c r="J108" i="1"/>
  <c r="J276" i="1"/>
  <c r="J80" i="1"/>
  <c r="J136" i="1"/>
</calcChain>
</file>

<file path=xl/sharedStrings.xml><?xml version="1.0" encoding="utf-8"?>
<sst xmlns="http://schemas.openxmlformats.org/spreadsheetml/2006/main" count="652" uniqueCount="31">
  <si>
    <t xml:space="preserve">Agricultura </t>
  </si>
  <si>
    <t>Indústria</t>
  </si>
  <si>
    <t>Doméstico</t>
  </si>
  <si>
    <t>Alto Minho</t>
  </si>
  <si>
    <t>Cávado</t>
  </si>
  <si>
    <t>Ave</t>
  </si>
  <si>
    <t>Área Metropolitana do Porto</t>
  </si>
  <si>
    <t>Tâmega e Sousa</t>
  </si>
  <si>
    <t>Alto Tâmega</t>
  </si>
  <si>
    <t>Douro</t>
  </si>
  <si>
    <t>Terras de Trás-os-Montes</t>
  </si>
  <si>
    <t>Região de Aveiro</t>
  </si>
  <si>
    <t>Região de Coimbra</t>
  </si>
  <si>
    <t>Região de Leiria</t>
  </si>
  <si>
    <t>Viseu Dão Lafões</t>
  </si>
  <si>
    <t>Médio Tejo</t>
  </si>
  <si>
    <t>Beira Baixa</t>
  </si>
  <si>
    <t>Beiras e Serra da Estrela</t>
  </si>
  <si>
    <t>Oeste</t>
  </si>
  <si>
    <t>Área Metropolitana de Lisboa</t>
  </si>
  <si>
    <t>Alentejo Litoral</t>
  </si>
  <si>
    <t>Alto Alentejo</t>
  </si>
  <si>
    <t>Alentejo Central</t>
  </si>
  <si>
    <t>Baixo Alentejo</t>
  </si>
  <si>
    <t>Lezíria do Tejo</t>
  </si>
  <si>
    <t>Algarve</t>
  </si>
  <si>
    <t>Tração</t>
  </si>
  <si>
    <t>Total</t>
  </si>
  <si>
    <t>Servicos_Aux</t>
  </si>
  <si>
    <t>Servicos</t>
  </si>
  <si>
    <t>IlViaPublica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</si>
</sst>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0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0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03-200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00-200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1997-199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1994-199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olha1"/>
      <sheetName val="DGEG"/>
      <sheetName val="DGEG_Aux"/>
      <sheetName val="Output_Aux"/>
    </sheetNames>
    <sheetDataSet>
      <sheetData sheetId="0"/>
      <sheetData sheetId="1"/>
      <sheetData sheetId="2"/>
      <sheetData sheetId="3"/>
      <sheetData sheetId="4">
        <row r="2">
          <cell r="B2">
            <v>186780145</v>
          </cell>
          <cell r="C2">
            <v>21291356</v>
          </cell>
          <cell r="D2">
            <v>530143247</v>
          </cell>
          <cell r="E2">
            <v>3858</v>
          </cell>
          <cell r="F2">
            <v>5888832</v>
          </cell>
          <cell r="G2">
            <v>320951003</v>
          </cell>
          <cell r="H2">
            <v>0</v>
          </cell>
        </row>
        <row r="3">
          <cell r="B3">
            <v>388976444</v>
          </cell>
          <cell r="C3">
            <v>30441809</v>
          </cell>
          <cell r="D3">
            <v>436804260</v>
          </cell>
          <cell r="E3">
            <v>805945</v>
          </cell>
          <cell r="F3">
            <v>14836561</v>
          </cell>
          <cell r="G3">
            <v>517819495</v>
          </cell>
          <cell r="H3">
            <v>0</v>
          </cell>
        </row>
        <row r="4">
          <cell r="B4">
            <v>348912342</v>
          </cell>
          <cell r="C4">
            <v>26859687</v>
          </cell>
          <cell r="D4">
            <v>1048512471</v>
          </cell>
          <cell r="E4">
            <v>1199189</v>
          </cell>
          <cell r="F4">
            <v>9379843</v>
          </cell>
          <cell r="G4">
            <v>511753581</v>
          </cell>
          <cell r="H4">
            <v>0</v>
          </cell>
        </row>
        <row r="5">
          <cell r="B5">
            <v>1950780441</v>
          </cell>
          <cell r="C5">
            <v>221975639</v>
          </cell>
          <cell r="D5">
            <v>2954037383</v>
          </cell>
          <cell r="E5">
            <v>36186172</v>
          </cell>
          <cell r="F5">
            <v>62733800</v>
          </cell>
          <cell r="G5">
            <v>2338179396</v>
          </cell>
          <cell r="H5">
            <v>0</v>
          </cell>
        </row>
        <row r="6">
          <cell r="B6">
            <v>242346941</v>
          </cell>
          <cell r="C6">
            <v>40306284</v>
          </cell>
          <cell r="D6">
            <v>344082136</v>
          </cell>
          <cell r="E6">
            <v>63968</v>
          </cell>
          <cell r="F6">
            <v>12627770</v>
          </cell>
          <cell r="G6">
            <v>500790802</v>
          </cell>
          <cell r="H6">
            <v>0</v>
          </cell>
        </row>
        <row r="7">
          <cell r="B7">
            <v>65043323</v>
          </cell>
          <cell r="C7">
            <v>16376907</v>
          </cell>
          <cell r="D7">
            <v>66587857</v>
          </cell>
          <cell r="E7">
            <v>0</v>
          </cell>
          <cell r="F7">
            <v>2011450</v>
          </cell>
          <cell r="G7">
            <v>110654767</v>
          </cell>
          <cell r="H7">
            <v>0</v>
          </cell>
        </row>
        <row r="8">
          <cell r="B8">
            <v>156033566</v>
          </cell>
          <cell r="C8">
            <v>32607262</v>
          </cell>
          <cell r="D8">
            <v>88689912</v>
          </cell>
          <cell r="E8">
            <v>9014</v>
          </cell>
          <cell r="F8">
            <v>20866944</v>
          </cell>
          <cell r="G8">
            <v>238090671</v>
          </cell>
          <cell r="H8">
            <v>0</v>
          </cell>
        </row>
        <row r="9">
          <cell r="B9">
            <v>88636772</v>
          </cell>
          <cell r="C9">
            <v>26379310</v>
          </cell>
          <cell r="D9">
            <v>49717272</v>
          </cell>
          <cell r="E9">
            <v>0</v>
          </cell>
          <cell r="F9">
            <v>5015845</v>
          </cell>
          <cell r="G9">
            <v>152606609</v>
          </cell>
          <cell r="H9">
            <v>0</v>
          </cell>
        </row>
        <row r="10">
          <cell r="B10">
            <v>339048766</v>
          </cell>
          <cell r="C10">
            <v>33384007</v>
          </cell>
          <cell r="D10">
            <v>1902428889</v>
          </cell>
          <cell r="E10">
            <v>27817662</v>
          </cell>
          <cell r="F10">
            <v>33824922</v>
          </cell>
          <cell r="G10">
            <v>471839538</v>
          </cell>
          <cell r="H10">
            <v>0</v>
          </cell>
        </row>
        <row r="11">
          <cell r="B11">
            <v>376473466</v>
          </cell>
          <cell r="C11">
            <v>102775862</v>
          </cell>
          <cell r="D11">
            <v>1568252482</v>
          </cell>
          <cell r="E11">
            <v>24534291</v>
          </cell>
          <cell r="F11">
            <v>75479391</v>
          </cell>
          <cell r="G11">
            <v>558516937</v>
          </cell>
          <cell r="H11">
            <v>0</v>
          </cell>
        </row>
        <row r="12">
          <cell r="B12">
            <v>266335887</v>
          </cell>
          <cell r="C12">
            <v>42442095</v>
          </cell>
          <cell r="D12">
            <v>1025237471</v>
          </cell>
          <cell r="E12">
            <v>12042136</v>
          </cell>
          <cell r="F12">
            <v>22861607</v>
          </cell>
          <cell r="G12">
            <v>381735557</v>
          </cell>
          <cell r="H12">
            <v>0</v>
          </cell>
        </row>
        <row r="13">
          <cell r="B13">
            <v>201499719</v>
          </cell>
          <cell r="C13">
            <v>48303627</v>
          </cell>
          <cell r="D13">
            <v>449381842</v>
          </cell>
          <cell r="E13">
            <v>823618</v>
          </cell>
          <cell r="F13">
            <v>29279228</v>
          </cell>
          <cell r="G13">
            <v>312206184</v>
          </cell>
          <cell r="H13">
            <v>0</v>
          </cell>
        </row>
        <row r="14">
          <cell r="B14">
            <v>208617393</v>
          </cell>
          <cell r="C14">
            <v>35185804</v>
          </cell>
          <cell r="D14">
            <v>452244683</v>
          </cell>
          <cell r="E14">
            <v>30801365</v>
          </cell>
          <cell r="F14">
            <v>42938607</v>
          </cell>
          <cell r="G14">
            <v>309986838</v>
          </cell>
          <cell r="H14">
            <v>0</v>
          </cell>
        </row>
        <row r="15">
          <cell r="B15">
            <v>73244013</v>
          </cell>
          <cell r="C15">
            <v>15516837</v>
          </cell>
          <cell r="D15">
            <v>177443721</v>
          </cell>
          <cell r="E15">
            <v>44684</v>
          </cell>
          <cell r="F15">
            <v>13098843</v>
          </cell>
          <cell r="G15">
            <v>115689768</v>
          </cell>
          <cell r="H15">
            <v>0</v>
          </cell>
        </row>
        <row r="16">
          <cell r="B16">
            <v>211397099</v>
          </cell>
          <cell r="C16">
            <v>28946860</v>
          </cell>
          <cell r="D16">
            <v>194600878</v>
          </cell>
          <cell r="E16">
            <v>1061590</v>
          </cell>
          <cell r="F16">
            <v>16339460</v>
          </cell>
          <cell r="G16">
            <v>282178908</v>
          </cell>
          <cell r="H16">
            <v>0</v>
          </cell>
        </row>
        <row r="17">
          <cell r="B17">
            <v>410432706</v>
          </cell>
          <cell r="C17">
            <v>32555806</v>
          </cell>
          <cell r="D17">
            <v>456491821</v>
          </cell>
          <cell r="E17">
            <v>958</v>
          </cell>
          <cell r="F17">
            <v>72877872</v>
          </cell>
          <cell r="G17">
            <v>520948926</v>
          </cell>
          <cell r="H17">
            <v>0</v>
          </cell>
        </row>
        <row r="18">
          <cell r="B18">
            <v>3871257096</v>
          </cell>
          <cell r="C18">
            <v>356787477</v>
          </cell>
          <cell r="D18">
            <v>3288136389</v>
          </cell>
          <cell r="E18">
            <v>290787228</v>
          </cell>
          <cell r="F18">
            <v>79201481</v>
          </cell>
          <cell r="G18">
            <v>3426635831</v>
          </cell>
          <cell r="H18">
            <v>0</v>
          </cell>
        </row>
        <row r="19">
          <cell r="B19">
            <v>139111628</v>
          </cell>
          <cell r="C19">
            <v>13429934</v>
          </cell>
          <cell r="D19">
            <v>807800021</v>
          </cell>
          <cell r="E19">
            <v>10352283</v>
          </cell>
          <cell r="F19">
            <v>49566749</v>
          </cell>
          <cell r="G19">
            <v>143432483</v>
          </cell>
          <cell r="H19">
            <v>0</v>
          </cell>
        </row>
        <row r="20">
          <cell r="B20">
            <v>89779550</v>
          </cell>
          <cell r="C20">
            <v>27638910</v>
          </cell>
          <cell r="D20">
            <v>152280734</v>
          </cell>
          <cell r="E20">
            <v>851</v>
          </cell>
          <cell r="F20">
            <v>46550329</v>
          </cell>
          <cell r="G20">
            <v>152747405</v>
          </cell>
          <cell r="H20">
            <v>0</v>
          </cell>
        </row>
        <row r="21">
          <cell r="B21">
            <v>173214758</v>
          </cell>
          <cell r="C21">
            <v>27216476</v>
          </cell>
          <cell r="D21">
            <v>280329846</v>
          </cell>
          <cell r="E21">
            <v>27144</v>
          </cell>
          <cell r="F21">
            <v>52059287</v>
          </cell>
          <cell r="G21">
            <v>240178373</v>
          </cell>
          <cell r="H21">
            <v>0</v>
          </cell>
        </row>
        <row r="22">
          <cell r="B22">
            <v>88774387</v>
          </cell>
          <cell r="C22">
            <v>24119529</v>
          </cell>
          <cell r="D22">
            <v>658301935</v>
          </cell>
          <cell r="E22">
            <v>2000</v>
          </cell>
          <cell r="F22">
            <v>100005263</v>
          </cell>
          <cell r="G22">
            <v>160864819</v>
          </cell>
          <cell r="H22">
            <v>0</v>
          </cell>
        </row>
        <row r="23">
          <cell r="B23">
            <v>266533852</v>
          </cell>
          <cell r="C23">
            <v>35131276</v>
          </cell>
          <cell r="D23">
            <v>496706829</v>
          </cell>
          <cell r="E23">
            <v>5779321</v>
          </cell>
          <cell r="F23">
            <v>113174230</v>
          </cell>
          <cell r="G23">
            <v>331047013</v>
          </cell>
          <cell r="H23">
            <v>0</v>
          </cell>
        </row>
        <row r="24">
          <cell r="B24">
            <v>941286706</v>
          </cell>
          <cell r="C24">
            <v>67962377</v>
          </cell>
          <cell r="D24">
            <v>222703933</v>
          </cell>
          <cell r="E24">
            <v>106702</v>
          </cell>
          <cell r="F24">
            <v>63997050</v>
          </cell>
          <cell r="G24">
            <v>1011125276</v>
          </cell>
          <cell r="H2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195695667</v>
          </cell>
          <cell r="C2">
            <v>34443502</v>
          </cell>
          <cell r="D2">
            <v>442164423</v>
          </cell>
          <cell r="E2">
            <v>198100</v>
          </cell>
          <cell r="F2">
            <v>0</v>
          </cell>
          <cell r="G2">
            <v>5013231</v>
          </cell>
          <cell r="H2">
            <v>0</v>
          </cell>
          <cell r="I2">
            <v>276142349</v>
          </cell>
          <cell r="J2">
            <v>36493703</v>
          </cell>
          <cell r="K2">
            <v>0</v>
          </cell>
        </row>
        <row r="3">
          <cell r="B3">
            <v>366072839</v>
          </cell>
          <cell r="C3">
            <v>52172142</v>
          </cell>
          <cell r="D3">
            <v>354353463</v>
          </cell>
          <cell r="E3">
            <v>339611</v>
          </cell>
          <cell r="F3">
            <v>0</v>
          </cell>
          <cell r="G3">
            <v>13365228</v>
          </cell>
          <cell r="H3">
            <v>329569</v>
          </cell>
          <cell r="I3">
            <v>435110059</v>
          </cell>
          <cell r="J3">
            <v>45721203</v>
          </cell>
          <cell r="K3">
            <v>0</v>
          </cell>
        </row>
        <row r="4">
          <cell r="B4">
            <v>402553522</v>
          </cell>
          <cell r="C4">
            <v>47584898</v>
          </cell>
          <cell r="D4">
            <v>912685923</v>
          </cell>
          <cell r="E4">
            <v>659064</v>
          </cell>
          <cell r="F4">
            <v>0</v>
          </cell>
          <cell r="G4">
            <v>17242316</v>
          </cell>
          <cell r="H4">
            <v>559290</v>
          </cell>
          <cell r="I4">
            <v>445962586</v>
          </cell>
          <cell r="J4">
            <v>40148504</v>
          </cell>
          <cell r="K4">
            <v>8788</v>
          </cell>
        </row>
        <row r="5">
          <cell r="B5">
            <v>2099894499</v>
          </cell>
          <cell r="C5">
            <v>296751599</v>
          </cell>
          <cell r="D5">
            <v>2704200524</v>
          </cell>
          <cell r="E5">
            <v>2296368</v>
          </cell>
          <cell r="F5">
            <v>25032701</v>
          </cell>
          <cell r="G5">
            <v>57455477</v>
          </cell>
          <cell r="H5">
            <v>155808</v>
          </cell>
          <cell r="I5">
            <v>2310789182</v>
          </cell>
          <cell r="J5">
            <v>202105441</v>
          </cell>
          <cell r="K5">
            <v>130229</v>
          </cell>
        </row>
        <row r="6">
          <cell r="B6">
            <v>238653793</v>
          </cell>
          <cell r="C6">
            <v>33449865</v>
          </cell>
          <cell r="D6">
            <v>254668880</v>
          </cell>
          <cell r="E6">
            <v>193868</v>
          </cell>
          <cell r="F6">
            <v>0</v>
          </cell>
          <cell r="G6">
            <v>16082190</v>
          </cell>
          <cell r="H6">
            <v>0</v>
          </cell>
          <cell r="I6">
            <v>372149782</v>
          </cell>
          <cell r="J6">
            <v>44594338</v>
          </cell>
          <cell r="K6">
            <v>0</v>
          </cell>
        </row>
        <row r="7">
          <cell r="B7">
            <v>56581522</v>
          </cell>
          <cell r="C7">
            <v>14194523</v>
          </cell>
          <cell r="D7">
            <v>52720539</v>
          </cell>
          <cell r="E7">
            <v>109333</v>
          </cell>
          <cell r="F7">
            <v>0</v>
          </cell>
          <cell r="G7">
            <v>3141119</v>
          </cell>
          <cell r="H7">
            <v>0</v>
          </cell>
          <cell r="I7">
            <v>98023966</v>
          </cell>
          <cell r="J7">
            <v>20775652</v>
          </cell>
          <cell r="K7">
            <v>0</v>
          </cell>
        </row>
        <row r="8">
          <cell r="B8">
            <v>169911131</v>
          </cell>
          <cell r="C8">
            <v>37166716</v>
          </cell>
          <cell r="D8">
            <v>85038870</v>
          </cell>
          <cell r="E8">
            <v>775369</v>
          </cell>
          <cell r="F8">
            <v>0</v>
          </cell>
          <cell r="G8">
            <v>14035058</v>
          </cell>
          <cell r="H8">
            <v>0</v>
          </cell>
          <cell r="I8">
            <v>206720386</v>
          </cell>
          <cell r="J8">
            <v>40077061</v>
          </cell>
          <cell r="K8">
            <v>0</v>
          </cell>
        </row>
        <row r="9">
          <cell r="B9">
            <v>91215733</v>
          </cell>
          <cell r="C9">
            <v>30236229</v>
          </cell>
          <cell r="D9">
            <v>40438193</v>
          </cell>
          <cell r="E9">
            <v>194154</v>
          </cell>
          <cell r="F9">
            <v>0</v>
          </cell>
          <cell r="G9">
            <v>11097871</v>
          </cell>
          <cell r="H9">
            <v>0</v>
          </cell>
          <cell r="I9">
            <v>137680323</v>
          </cell>
          <cell r="J9">
            <v>30242106</v>
          </cell>
          <cell r="K9">
            <v>0</v>
          </cell>
        </row>
        <row r="10">
          <cell r="B10">
            <v>344595521</v>
          </cell>
          <cell r="C10">
            <v>49820623</v>
          </cell>
          <cell r="D10">
            <v>1475844665</v>
          </cell>
          <cell r="E10">
            <v>378702</v>
          </cell>
          <cell r="F10">
            <v>27586557</v>
          </cell>
          <cell r="G10">
            <v>27706347</v>
          </cell>
          <cell r="H10">
            <v>538</v>
          </cell>
          <cell r="I10">
            <v>419731432</v>
          </cell>
          <cell r="J10">
            <v>53809836</v>
          </cell>
          <cell r="K10">
            <v>18525</v>
          </cell>
        </row>
        <row r="11">
          <cell r="B11">
            <v>425295917</v>
          </cell>
          <cell r="C11">
            <v>107700091</v>
          </cell>
          <cell r="D11">
            <v>1667913752</v>
          </cell>
          <cell r="E11">
            <v>590123</v>
          </cell>
          <cell r="F11">
            <v>24143009</v>
          </cell>
          <cell r="G11">
            <v>44917976</v>
          </cell>
          <cell r="H11">
            <v>0</v>
          </cell>
          <cell r="I11">
            <v>535931494</v>
          </cell>
          <cell r="J11">
            <v>70870392</v>
          </cell>
          <cell r="K11">
            <v>0</v>
          </cell>
        </row>
        <row r="12">
          <cell r="B12">
            <v>296506326</v>
          </cell>
          <cell r="C12">
            <v>50891818</v>
          </cell>
          <cell r="D12">
            <v>852721590</v>
          </cell>
          <cell r="E12">
            <v>291251</v>
          </cell>
          <cell r="F12">
            <v>0</v>
          </cell>
          <cell r="G12">
            <v>19687058</v>
          </cell>
          <cell r="H12">
            <v>0</v>
          </cell>
          <cell r="I12">
            <v>327615818</v>
          </cell>
          <cell r="J12">
            <v>47069035</v>
          </cell>
          <cell r="K12">
            <v>0</v>
          </cell>
        </row>
        <row r="13">
          <cell r="B13">
            <v>220058727</v>
          </cell>
          <cell r="C13">
            <v>29726166</v>
          </cell>
          <cell r="D13">
            <v>337827398</v>
          </cell>
          <cell r="E13">
            <v>231752</v>
          </cell>
          <cell r="F13">
            <v>0</v>
          </cell>
          <cell r="G13">
            <v>22385704</v>
          </cell>
          <cell r="H13">
            <v>0</v>
          </cell>
          <cell r="I13">
            <v>258191966</v>
          </cell>
          <cell r="J13">
            <v>44992813</v>
          </cell>
          <cell r="K13">
            <v>0</v>
          </cell>
        </row>
        <row r="14">
          <cell r="B14">
            <v>206134123</v>
          </cell>
          <cell r="C14">
            <v>43571149</v>
          </cell>
          <cell r="D14">
            <v>366828373</v>
          </cell>
          <cell r="E14">
            <v>533532</v>
          </cell>
          <cell r="F14">
            <v>24149487</v>
          </cell>
          <cell r="G14">
            <v>30334696</v>
          </cell>
          <cell r="H14">
            <v>0</v>
          </cell>
          <cell r="I14">
            <v>234413524</v>
          </cell>
          <cell r="J14">
            <v>33921367</v>
          </cell>
          <cell r="K14">
            <v>0</v>
          </cell>
        </row>
        <row r="15">
          <cell r="B15">
            <v>86245083</v>
          </cell>
          <cell r="C15">
            <v>17162321</v>
          </cell>
          <cell r="D15">
            <v>210217787</v>
          </cell>
          <cell r="E15">
            <v>234712</v>
          </cell>
          <cell r="F15">
            <v>0</v>
          </cell>
          <cell r="G15">
            <v>11253899</v>
          </cell>
          <cell r="H15">
            <v>0</v>
          </cell>
          <cell r="I15">
            <v>103460534</v>
          </cell>
          <cell r="J15">
            <v>22752293</v>
          </cell>
          <cell r="K15">
            <v>0</v>
          </cell>
        </row>
        <row r="16">
          <cell r="B16">
            <v>211954748</v>
          </cell>
          <cell r="C16">
            <v>47859974</v>
          </cell>
          <cell r="D16">
            <v>156314534</v>
          </cell>
          <cell r="E16">
            <v>365391</v>
          </cell>
          <cell r="F16">
            <v>0</v>
          </cell>
          <cell r="G16">
            <v>12263106</v>
          </cell>
          <cell r="H16">
            <v>0</v>
          </cell>
          <cell r="I16">
            <v>266919518</v>
          </cell>
          <cell r="J16">
            <v>55990417</v>
          </cell>
          <cell r="K16">
            <v>1830</v>
          </cell>
        </row>
        <row r="17">
          <cell r="B17">
            <v>360943642</v>
          </cell>
          <cell r="C17">
            <v>62127429</v>
          </cell>
          <cell r="D17">
            <v>441427433</v>
          </cell>
          <cell r="E17">
            <v>933874</v>
          </cell>
          <cell r="F17">
            <v>0</v>
          </cell>
          <cell r="G17">
            <v>76222768</v>
          </cell>
          <cell r="H17">
            <v>0</v>
          </cell>
          <cell r="I17">
            <v>434755446</v>
          </cell>
          <cell r="J17">
            <v>57842764</v>
          </cell>
          <cell r="K17">
            <v>0</v>
          </cell>
        </row>
        <row r="18">
          <cell r="B18">
            <v>3912161595</v>
          </cell>
          <cell r="C18">
            <v>645873069</v>
          </cell>
          <cell r="D18">
            <v>3616527306</v>
          </cell>
          <cell r="E18">
            <v>2150167</v>
          </cell>
          <cell r="F18">
            <v>191492263</v>
          </cell>
          <cell r="G18">
            <v>172806751</v>
          </cell>
          <cell r="H18">
            <v>0</v>
          </cell>
          <cell r="I18">
            <v>3114016942</v>
          </cell>
          <cell r="J18">
            <v>286684685</v>
          </cell>
          <cell r="K18">
            <v>0</v>
          </cell>
        </row>
        <row r="19">
          <cell r="B19">
            <v>255028185</v>
          </cell>
          <cell r="C19">
            <v>22059266</v>
          </cell>
          <cell r="D19">
            <v>763065119</v>
          </cell>
          <cell r="E19">
            <v>465</v>
          </cell>
          <cell r="F19">
            <v>0</v>
          </cell>
          <cell r="G19">
            <v>36584448</v>
          </cell>
          <cell r="H19">
            <v>0</v>
          </cell>
          <cell r="I19">
            <v>115878626</v>
          </cell>
          <cell r="J19">
            <v>17232118</v>
          </cell>
          <cell r="K19">
            <v>0</v>
          </cell>
        </row>
        <row r="20">
          <cell r="B20">
            <v>97495319</v>
          </cell>
          <cell r="C20">
            <v>27262606</v>
          </cell>
          <cell r="D20">
            <v>106349025</v>
          </cell>
          <cell r="E20">
            <v>265191</v>
          </cell>
          <cell r="F20">
            <v>0</v>
          </cell>
          <cell r="G20">
            <v>38668134</v>
          </cell>
          <cell r="H20">
            <v>0</v>
          </cell>
          <cell r="I20">
            <v>145881565</v>
          </cell>
          <cell r="J20">
            <v>24175008</v>
          </cell>
          <cell r="K20">
            <v>0</v>
          </cell>
        </row>
        <row r="21">
          <cell r="B21">
            <v>171428743</v>
          </cell>
          <cell r="C21">
            <v>41721999</v>
          </cell>
          <cell r="D21">
            <v>151908347</v>
          </cell>
          <cell r="E21">
            <v>1444345</v>
          </cell>
          <cell r="F21">
            <v>0</v>
          </cell>
          <cell r="G21">
            <v>46744547</v>
          </cell>
          <cell r="H21">
            <v>0</v>
          </cell>
          <cell r="I21">
            <v>223550027</v>
          </cell>
          <cell r="J21">
            <v>23525627</v>
          </cell>
          <cell r="K21">
            <v>0</v>
          </cell>
        </row>
        <row r="22">
          <cell r="B22">
            <v>130608747</v>
          </cell>
          <cell r="C22">
            <v>28997790</v>
          </cell>
          <cell r="D22">
            <v>396751665</v>
          </cell>
          <cell r="E22">
            <v>615980</v>
          </cell>
          <cell r="F22">
            <v>0</v>
          </cell>
          <cell r="G22">
            <v>49675529</v>
          </cell>
          <cell r="H22">
            <v>0</v>
          </cell>
          <cell r="I22">
            <v>136586976</v>
          </cell>
          <cell r="J22">
            <v>19492430</v>
          </cell>
          <cell r="K22">
            <v>0</v>
          </cell>
        </row>
        <row r="23">
          <cell r="B23">
            <v>288909046</v>
          </cell>
          <cell r="C23">
            <v>59651359</v>
          </cell>
          <cell r="D23">
            <v>374372584</v>
          </cell>
          <cell r="E23">
            <v>279574</v>
          </cell>
          <cell r="F23">
            <v>0</v>
          </cell>
          <cell r="G23">
            <v>109034308</v>
          </cell>
          <cell r="H23">
            <v>0</v>
          </cell>
          <cell r="I23">
            <v>298703932</v>
          </cell>
          <cell r="J23">
            <v>37161482</v>
          </cell>
          <cell r="K23">
            <v>0</v>
          </cell>
        </row>
        <row r="24">
          <cell r="B24">
            <v>861471301</v>
          </cell>
          <cell r="C24">
            <v>94788357</v>
          </cell>
          <cell r="D24">
            <v>190017911</v>
          </cell>
          <cell r="E24">
            <v>1069057</v>
          </cell>
          <cell r="F24">
            <v>0</v>
          </cell>
          <cell r="G24">
            <v>58989102</v>
          </cell>
          <cell r="H24">
            <v>0</v>
          </cell>
          <cell r="I24">
            <v>792927543</v>
          </cell>
          <cell r="J24">
            <v>83855202</v>
          </cell>
          <cell r="K24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Output"/>
      <sheetName val="Relatório de Compatibilidade"/>
      <sheetName val="DGEG_Aux"/>
    </sheetNames>
    <sheetDataSet>
      <sheetData sheetId="0"/>
      <sheetData sheetId="1"/>
      <sheetData sheetId="2">
        <row r="2">
          <cell r="B2">
            <v>187089116</v>
          </cell>
          <cell r="C2">
            <v>26338984</v>
          </cell>
          <cell r="D2">
            <v>384231306</v>
          </cell>
          <cell r="E2">
            <v>215200</v>
          </cell>
          <cell r="F2">
            <v>0</v>
          </cell>
          <cell r="G2">
            <v>4839176</v>
          </cell>
          <cell r="H2">
            <v>0</v>
          </cell>
          <cell r="I2">
            <v>253938113</v>
          </cell>
          <cell r="J2">
            <v>32160569</v>
          </cell>
          <cell r="K2">
            <v>0</v>
          </cell>
        </row>
        <row r="3">
          <cell r="B3">
            <v>358219900</v>
          </cell>
          <cell r="C3">
            <v>50558197</v>
          </cell>
          <cell r="D3">
            <v>339507095</v>
          </cell>
          <cell r="E3">
            <v>396061</v>
          </cell>
          <cell r="F3">
            <v>5022</v>
          </cell>
          <cell r="G3">
            <v>16370465</v>
          </cell>
          <cell r="H3">
            <v>282777</v>
          </cell>
          <cell r="I3">
            <v>455557891</v>
          </cell>
          <cell r="J3">
            <v>48205273</v>
          </cell>
          <cell r="K3">
            <v>0</v>
          </cell>
        </row>
        <row r="4">
          <cell r="B4">
            <v>393821059</v>
          </cell>
          <cell r="C4">
            <v>44900979</v>
          </cell>
          <cell r="D4">
            <v>928767566</v>
          </cell>
          <cell r="E4">
            <v>647683</v>
          </cell>
          <cell r="F4">
            <v>0</v>
          </cell>
          <cell r="G4">
            <v>15891209</v>
          </cell>
          <cell r="H4">
            <v>480320</v>
          </cell>
          <cell r="I4">
            <v>455375989</v>
          </cell>
          <cell r="J4">
            <v>41813340</v>
          </cell>
          <cell r="K4">
            <v>26664</v>
          </cell>
        </row>
        <row r="5">
          <cell r="B5">
            <v>1992856067</v>
          </cell>
          <cell r="C5">
            <v>272081222</v>
          </cell>
          <cell r="D5">
            <v>2904855514</v>
          </cell>
          <cell r="E5">
            <v>2139811</v>
          </cell>
          <cell r="F5">
            <v>29725811</v>
          </cell>
          <cell r="G5">
            <v>52218901</v>
          </cell>
          <cell r="H5">
            <v>117311</v>
          </cell>
          <cell r="I5">
            <v>2446746085</v>
          </cell>
          <cell r="J5">
            <v>207470729</v>
          </cell>
          <cell r="K5">
            <v>115445</v>
          </cell>
        </row>
        <row r="6">
          <cell r="B6">
            <v>251577633</v>
          </cell>
          <cell r="C6">
            <v>36035473</v>
          </cell>
          <cell r="D6">
            <v>313498225</v>
          </cell>
          <cell r="E6">
            <v>311793</v>
          </cell>
          <cell r="F6">
            <v>0</v>
          </cell>
          <cell r="G6">
            <v>16217031</v>
          </cell>
          <cell r="H6">
            <v>0</v>
          </cell>
          <cell r="I6">
            <v>451156155</v>
          </cell>
          <cell r="J6">
            <v>57255138</v>
          </cell>
          <cell r="K6">
            <v>0</v>
          </cell>
        </row>
        <row r="7">
          <cell r="B7">
            <v>58755053</v>
          </cell>
          <cell r="C7">
            <v>12905749</v>
          </cell>
          <cell r="D7">
            <v>55553150</v>
          </cell>
          <cell r="E7">
            <v>19847</v>
          </cell>
          <cell r="F7">
            <v>0</v>
          </cell>
          <cell r="G7">
            <v>3721236</v>
          </cell>
          <cell r="H7">
            <v>0</v>
          </cell>
          <cell r="I7">
            <v>100189803</v>
          </cell>
          <cell r="J7">
            <v>20402618</v>
          </cell>
          <cell r="K7">
            <v>0</v>
          </cell>
        </row>
        <row r="8">
          <cell r="B8">
            <v>167479792</v>
          </cell>
          <cell r="C8">
            <v>35553442</v>
          </cell>
          <cell r="D8">
            <v>95367708</v>
          </cell>
          <cell r="E8">
            <v>850768</v>
          </cell>
          <cell r="F8">
            <v>22384</v>
          </cell>
          <cell r="G8">
            <v>16048269</v>
          </cell>
          <cell r="H8">
            <v>0</v>
          </cell>
          <cell r="I8">
            <v>214525345</v>
          </cell>
          <cell r="J8">
            <v>38882516</v>
          </cell>
          <cell r="K8">
            <v>0</v>
          </cell>
        </row>
        <row r="9">
          <cell r="B9">
            <v>96601783</v>
          </cell>
          <cell r="C9">
            <v>29041954</v>
          </cell>
          <cell r="D9">
            <v>46629439</v>
          </cell>
          <cell r="E9">
            <v>219771</v>
          </cell>
          <cell r="F9">
            <v>0</v>
          </cell>
          <cell r="G9">
            <v>10985863</v>
          </cell>
          <cell r="H9">
            <v>0</v>
          </cell>
          <cell r="I9">
            <v>142219651</v>
          </cell>
          <cell r="J9">
            <v>31787226</v>
          </cell>
          <cell r="K9">
            <v>0</v>
          </cell>
        </row>
        <row r="10">
          <cell r="B10">
            <v>347924353</v>
          </cell>
          <cell r="C10">
            <v>43812562</v>
          </cell>
          <cell r="D10">
            <v>1483938451</v>
          </cell>
          <cell r="E10">
            <v>393540</v>
          </cell>
          <cell r="F10">
            <v>26810847</v>
          </cell>
          <cell r="G10">
            <v>37197299</v>
          </cell>
          <cell r="H10">
            <v>42038</v>
          </cell>
          <cell r="I10">
            <v>435645204</v>
          </cell>
          <cell r="J10">
            <v>59900975</v>
          </cell>
          <cell r="K10">
            <v>24384</v>
          </cell>
        </row>
        <row r="11">
          <cell r="B11">
            <v>437890044</v>
          </cell>
          <cell r="C11">
            <v>105771543</v>
          </cell>
          <cell r="D11">
            <v>1682297848</v>
          </cell>
          <cell r="E11">
            <v>579354</v>
          </cell>
          <cell r="F11">
            <v>27406183</v>
          </cell>
          <cell r="G11">
            <v>73012911</v>
          </cell>
          <cell r="H11">
            <v>0</v>
          </cell>
          <cell r="I11">
            <v>559892331</v>
          </cell>
          <cell r="J11">
            <v>73707689</v>
          </cell>
          <cell r="K11">
            <v>0</v>
          </cell>
        </row>
        <row r="12">
          <cell r="B12">
            <v>297304924</v>
          </cell>
          <cell r="C12">
            <v>41160077</v>
          </cell>
          <cell r="D12">
            <v>896092468</v>
          </cell>
          <cell r="E12">
            <v>308565</v>
          </cell>
          <cell r="F12">
            <v>11206831</v>
          </cell>
          <cell r="G12">
            <v>23947663</v>
          </cell>
          <cell r="H12">
            <v>0</v>
          </cell>
          <cell r="I12">
            <v>349473723</v>
          </cell>
          <cell r="J12">
            <v>49850848</v>
          </cell>
          <cell r="K12">
            <v>0</v>
          </cell>
        </row>
        <row r="13">
          <cell r="B13">
            <v>227526171</v>
          </cell>
          <cell r="C13">
            <v>30436838</v>
          </cell>
          <cell r="D13">
            <v>348495984</v>
          </cell>
          <cell r="E13">
            <v>224125</v>
          </cell>
          <cell r="F13">
            <v>3922644</v>
          </cell>
          <cell r="G13">
            <v>25349788</v>
          </cell>
          <cell r="H13">
            <v>0</v>
          </cell>
          <cell r="I13">
            <v>278010920</v>
          </cell>
          <cell r="J13">
            <v>48243776</v>
          </cell>
          <cell r="K13">
            <v>0</v>
          </cell>
        </row>
        <row r="14">
          <cell r="B14">
            <v>260348034</v>
          </cell>
          <cell r="C14">
            <v>45668585</v>
          </cell>
          <cell r="D14">
            <v>402868619</v>
          </cell>
          <cell r="E14">
            <v>594850</v>
          </cell>
          <cell r="F14">
            <v>34242190</v>
          </cell>
          <cell r="G14">
            <v>36517010</v>
          </cell>
          <cell r="H14">
            <v>0</v>
          </cell>
          <cell r="I14">
            <v>297606899</v>
          </cell>
          <cell r="J14">
            <v>49813925</v>
          </cell>
          <cell r="K14">
            <v>0</v>
          </cell>
        </row>
        <row r="15">
          <cell r="B15">
            <v>89398875</v>
          </cell>
          <cell r="C15">
            <v>13843492</v>
          </cell>
          <cell r="D15">
            <v>213238624</v>
          </cell>
          <cell r="E15">
            <v>235629</v>
          </cell>
          <cell r="F15">
            <v>0</v>
          </cell>
          <cell r="G15">
            <v>13187522</v>
          </cell>
          <cell r="H15">
            <v>0</v>
          </cell>
          <cell r="I15">
            <v>103875809</v>
          </cell>
          <cell r="J15">
            <v>23600505</v>
          </cell>
          <cell r="K15">
            <v>0</v>
          </cell>
        </row>
        <row r="16">
          <cell r="B16">
            <v>202129139</v>
          </cell>
          <cell r="C16">
            <v>45210398</v>
          </cell>
          <cell r="D16">
            <v>169257285</v>
          </cell>
          <cell r="E16">
            <v>266275</v>
          </cell>
          <cell r="F16">
            <v>2932449</v>
          </cell>
          <cell r="G16">
            <v>15221748</v>
          </cell>
          <cell r="H16">
            <v>0</v>
          </cell>
          <cell r="I16">
            <v>268606741</v>
          </cell>
          <cell r="J16">
            <v>60649974</v>
          </cell>
          <cell r="K16">
            <v>14979</v>
          </cell>
        </row>
        <row r="17">
          <cell r="B17">
            <v>381175774</v>
          </cell>
          <cell r="C17">
            <v>47164970</v>
          </cell>
          <cell r="D17">
            <v>459400413</v>
          </cell>
          <cell r="E17">
            <v>842964</v>
          </cell>
          <cell r="F17">
            <v>0</v>
          </cell>
          <cell r="G17">
            <v>82711263</v>
          </cell>
          <cell r="H17">
            <v>0</v>
          </cell>
          <cell r="I17">
            <v>456046029</v>
          </cell>
          <cell r="J17">
            <v>57070838</v>
          </cell>
          <cell r="K17">
            <v>0</v>
          </cell>
        </row>
        <row r="18">
          <cell r="B18">
            <v>3965901661</v>
          </cell>
          <cell r="C18">
            <v>624456969</v>
          </cell>
          <cell r="D18">
            <v>3668706133</v>
          </cell>
          <cell r="E18">
            <v>2408744</v>
          </cell>
          <cell r="F18">
            <v>214588414</v>
          </cell>
          <cell r="G18">
            <v>166503724</v>
          </cell>
          <cell r="H18">
            <v>0</v>
          </cell>
          <cell r="I18">
            <v>3284167947</v>
          </cell>
          <cell r="J18">
            <v>323107787</v>
          </cell>
          <cell r="K18">
            <v>0</v>
          </cell>
        </row>
        <row r="19">
          <cell r="B19">
            <v>210301302</v>
          </cell>
          <cell r="C19">
            <v>17687686</v>
          </cell>
          <cell r="D19">
            <v>569295818</v>
          </cell>
          <cell r="E19">
            <v>446522</v>
          </cell>
          <cell r="F19">
            <v>0</v>
          </cell>
          <cell r="G19">
            <v>39082934</v>
          </cell>
          <cell r="H19">
            <v>0</v>
          </cell>
          <cell r="I19">
            <v>125668611</v>
          </cell>
          <cell r="J19">
            <v>17950003</v>
          </cell>
          <cell r="K19">
            <v>0</v>
          </cell>
        </row>
        <row r="20">
          <cell r="B20">
            <v>98725832</v>
          </cell>
          <cell r="C20">
            <v>26010908</v>
          </cell>
          <cell r="D20">
            <v>107841600</v>
          </cell>
          <cell r="E20">
            <v>245029</v>
          </cell>
          <cell r="F20">
            <v>0</v>
          </cell>
          <cell r="G20">
            <v>43509994</v>
          </cell>
          <cell r="H20">
            <v>0</v>
          </cell>
          <cell r="I20">
            <v>150556063</v>
          </cell>
          <cell r="J20">
            <v>24971404</v>
          </cell>
          <cell r="K20">
            <v>0</v>
          </cell>
        </row>
        <row r="21">
          <cell r="B21">
            <v>180946324</v>
          </cell>
          <cell r="C21">
            <v>42530629</v>
          </cell>
          <cell r="D21">
            <v>161046474</v>
          </cell>
          <cell r="E21">
            <v>384822</v>
          </cell>
          <cell r="F21">
            <v>0</v>
          </cell>
          <cell r="G21">
            <v>51768285</v>
          </cell>
          <cell r="H21">
            <v>0</v>
          </cell>
          <cell r="I21">
            <v>235461493</v>
          </cell>
          <cell r="J21">
            <v>24257920</v>
          </cell>
          <cell r="K21">
            <v>0</v>
          </cell>
        </row>
        <row r="22">
          <cell r="B22">
            <v>128864752</v>
          </cell>
          <cell r="C22">
            <v>27254713</v>
          </cell>
          <cell r="D22">
            <v>350639490</v>
          </cell>
          <cell r="E22">
            <v>607960</v>
          </cell>
          <cell r="F22">
            <v>0</v>
          </cell>
          <cell r="G22">
            <v>48180906</v>
          </cell>
          <cell r="H22">
            <v>0</v>
          </cell>
          <cell r="I22">
            <v>142884049</v>
          </cell>
          <cell r="J22">
            <v>19606551</v>
          </cell>
          <cell r="K22">
            <v>0</v>
          </cell>
        </row>
        <row r="23">
          <cell r="B23">
            <v>292405765</v>
          </cell>
          <cell r="C23">
            <v>43071882</v>
          </cell>
          <cell r="D23">
            <v>396600501</v>
          </cell>
          <cell r="E23">
            <v>276084</v>
          </cell>
          <cell r="F23">
            <v>7519350</v>
          </cell>
          <cell r="G23">
            <v>117849580</v>
          </cell>
          <cell r="H23">
            <v>0</v>
          </cell>
          <cell r="I23">
            <v>314117974</v>
          </cell>
          <cell r="J23">
            <v>40786955</v>
          </cell>
          <cell r="K23">
            <v>0</v>
          </cell>
        </row>
        <row r="24">
          <cell r="B24">
            <v>863250817</v>
          </cell>
          <cell r="C24">
            <v>95645174</v>
          </cell>
          <cell r="D24">
            <v>196839611</v>
          </cell>
          <cell r="E24">
            <v>1037663</v>
          </cell>
          <cell r="F24">
            <v>0</v>
          </cell>
          <cell r="G24">
            <v>71001592</v>
          </cell>
          <cell r="H24">
            <v>0</v>
          </cell>
          <cell r="I24">
            <v>854324943</v>
          </cell>
          <cell r="J24">
            <v>87502655</v>
          </cell>
          <cell r="K24">
            <v>0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210833693</v>
          </cell>
          <cell r="C2">
            <v>34766447</v>
          </cell>
          <cell r="D2">
            <v>375712892</v>
          </cell>
          <cell r="E2">
            <v>193400</v>
          </cell>
          <cell r="F2">
            <v>0</v>
          </cell>
          <cell r="G2">
            <v>6219765</v>
          </cell>
          <cell r="H2">
            <v>0</v>
          </cell>
          <cell r="I2">
            <v>273532779</v>
          </cell>
          <cell r="J2">
            <v>39373980</v>
          </cell>
          <cell r="K2">
            <v>0</v>
          </cell>
        </row>
        <row r="3">
          <cell r="B3">
            <v>326371652</v>
          </cell>
          <cell r="C3">
            <v>86474003</v>
          </cell>
          <cell r="D3">
            <v>364274464</v>
          </cell>
          <cell r="E3">
            <v>508796</v>
          </cell>
          <cell r="F3">
            <v>87185</v>
          </cell>
          <cell r="G3">
            <v>19128418</v>
          </cell>
          <cell r="H3">
            <v>221084</v>
          </cell>
          <cell r="I3">
            <v>489514159</v>
          </cell>
          <cell r="J3">
            <v>58128351</v>
          </cell>
          <cell r="K3">
            <v>0</v>
          </cell>
        </row>
        <row r="4">
          <cell r="B4">
            <v>332351865</v>
          </cell>
          <cell r="C4">
            <v>73769632</v>
          </cell>
          <cell r="D4">
            <v>998917162</v>
          </cell>
          <cell r="E4">
            <v>621538</v>
          </cell>
          <cell r="F4">
            <v>0</v>
          </cell>
          <cell r="G4">
            <v>16422185</v>
          </cell>
          <cell r="H4">
            <v>491058</v>
          </cell>
          <cell r="I4">
            <v>481695001</v>
          </cell>
          <cell r="J4">
            <v>58223788</v>
          </cell>
          <cell r="K4">
            <v>1680</v>
          </cell>
        </row>
        <row r="5">
          <cell r="B5">
            <v>2049510881</v>
          </cell>
          <cell r="C5">
            <v>426137709</v>
          </cell>
          <cell r="D5">
            <v>2831849982</v>
          </cell>
          <cell r="E5">
            <v>1994289</v>
          </cell>
          <cell r="F5">
            <v>33506273</v>
          </cell>
          <cell r="G5">
            <v>50768036</v>
          </cell>
          <cell r="H5">
            <v>122719</v>
          </cell>
          <cell r="I5">
            <v>2604551603</v>
          </cell>
          <cell r="J5">
            <v>228394174</v>
          </cell>
          <cell r="K5">
            <v>47533</v>
          </cell>
        </row>
        <row r="6">
          <cell r="B6">
            <v>243642772</v>
          </cell>
          <cell r="C6">
            <v>55476546</v>
          </cell>
          <cell r="D6">
            <v>336313552</v>
          </cell>
          <cell r="E6">
            <v>325408</v>
          </cell>
          <cell r="F6">
            <v>0</v>
          </cell>
          <cell r="G6">
            <v>18086229</v>
          </cell>
          <cell r="H6">
            <v>0</v>
          </cell>
          <cell r="I6">
            <v>480963150</v>
          </cell>
          <cell r="J6">
            <v>70589011</v>
          </cell>
          <cell r="K6">
            <v>0</v>
          </cell>
        </row>
        <row r="7">
          <cell r="B7">
            <v>57960858</v>
          </cell>
          <cell r="C7">
            <v>16514268</v>
          </cell>
          <cell r="D7">
            <v>57011782</v>
          </cell>
          <cell r="E7">
            <v>1388</v>
          </cell>
          <cell r="F7">
            <v>0</v>
          </cell>
          <cell r="G7">
            <v>3007961</v>
          </cell>
          <cell r="H7">
            <v>0</v>
          </cell>
          <cell r="I7">
            <v>102376282</v>
          </cell>
          <cell r="J7">
            <v>23854405</v>
          </cell>
          <cell r="K7">
            <v>0</v>
          </cell>
        </row>
        <row r="8">
          <cell r="B8">
            <v>159764750</v>
          </cell>
          <cell r="C8">
            <v>44951657</v>
          </cell>
          <cell r="D8">
            <v>90586347</v>
          </cell>
          <cell r="E8">
            <v>634641</v>
          </cell>
          <cell r="F8">
            <v>21529</v>
          </cell>
          <cell r="G8">
            <v>17394795</v>
          </cell>
          <cell r="H8">
            <v>0</v>
          </cell>
          <cell r="I8">
            <v>226538722</v>
          </cell>
          <cell r="J8">
            <v>48054409</v>
          </cell>
          <cell r="K8">
            <v>0</v>
          </cell>
        </row>
        <row r="9">
          <cell r="B9">
            <v>91510034</v>
          </cell>
          <cell r="C9">
            <v>33091259</v>
          </cell>
          <cell r="D9">
            <v>49132861</v>
          </cell>
          <cell r="E9">
            <v>178675</v>
          </cell>
          <cell r="F9">
            <v>0</v>
          </cell>
          <cell r="G9">
            <v>13011257</v>
          </cell>
          <cell r="H9">
            <v>0</v>
          </cell>
          <cell r="I9">
            <v>150467092</v>
          </cell>
          <cell r="J9">
            <v>33348129</v>
          </cell>
          <cell r="K9">
            <v>0</v>
          </cell>
        </row>
        <row r="10">
          <cell r="B10">
            <v>330054621</v>
          </cell>
          <cell r="C10">
            <v>77609916</v>
          </cell>
          <cell r="D10">
            <v>1506451318</v>
          </cell>
          <cell r="E10">
            <v>346661</v>
          </cell>
          <cell r="F10">
            <v>29017920</v>
          </cell>
          <cell r="G10">
            <v>36037742</v>
          </cell>
          <cell r="H10">
            <v>0</v>
          </cell>
          <cell r="I10">
            <v>458512059</v>
          </cell>
          <cell r="J10">
            <v>61126186</v>
          </cell>
          <cell r="K10">
            <v>0</v>
          </cell>
        </row>
        <row r="11">
          <cell r="B11">
            <v>399354000</v>
          </cell>
          <cell r="C11">
            <v>153683342</v>
          </cell>
          <cell r="D11">
            <v>1702437265</v>
          </cell>
          <cell r="E11">
            <v>588997</v>
          </cell>
          <cell r="F11">
            <v>30575619</v>
          </cell>
          <cell r="G11">
            <v>71618396</v>
          </cell>
          <cell r="H11">
            <v>0</v>
          </cell>
          <cell r="I11">
            <v>583961349</v>
          </cell>
          <cell r="J11">
            <v>87768001</v>
          </cell>
          <cell r="K11">
            <v>0</v>
          </cell>
        </row>
        <row r="12">
          <cell r="B12">
            <v>297591292</v>
          </cell>
          <cell r="C12">
            <v>57742104</v>
          </cell>
          <cell r="D12">
            <v>935499909</v>
          </cell>
          <cell r="E12">
            <v>320799</v>
          </cell>
          <cell r="F12">
            <v>12157506</v>
          </cell>
          <cell r="G12">
            <v>30548170</v>
          </cell>
          <cell r="H12">
            <v>0</v>
          </cell>
          <cell r="I12">
            <v>369978904</v>
          </cell>
          <cell r="J12">
            <v>51311699</v>
          </cell>
          <cell r="K12">
            <v>0</v>
          </cell>
        </row>
        <row r="13">
          <cell r="B13">
            <v>203362558</v>
          </cell>
          <cell r="C13">
            <v>56704115</v>
          </cell>
          <cell r="D13">
            <v>374111556</v>
          </cell>
          <cell r="E13">
            <v>230576</v>
          </cell>
          <cell r="F13">
            <v>4328346</v>
          </cell>
          <cell r="G13">
            <v>25574093</v>
          </cell>
          <cell r="H13">
            <v>0</v>
          </cell>
          <cell r="I13">
            <v>292304690</v>
          </cell>
          <cell r="J13">
            <v>63426517</v>
          </cell>
          <cell r="K13">
            <v>0</v>
          </cell>
        </row>
        <row r="14">
          <cell r="B14">
            <v>250270067</v>
          </cell>
          <cell r="C14">
            <v>64686707</v>
          </cell>
          <cell r="D14">
            <v>423767106</v>
          </cell>
          <cell r="E14">
            <v>594110</v>
          </cell>
          <cell r="F14">
            <v>34093530</v>
          </cell>
          <cell r="G14">
            <v>47444452</v>
          </cell>
          <cell r="H14">
            <v>0</v>
          </cell>
          <cell r="I14">
            <v>319675132</v>
          </cell>
          <cell r="J14">
            <v>54941810</v>
          </cell>
          <cell r="K14">
            <v>0</v>
          </cell>
        </row>
        <row r="15">
          <cell r="B15">
            <v>82830311</v>
          </cell>
          <cell r="C15">
            <v>23586729</v>
          </cell>
          <cell r="D15">
            <v>208599798</v>
          </cell>
          <cell r="E15">
            <v>213923</v>
          </cell>
          <cell r="F15">
            <v>0</v>
          </cell>
          <cell r="G15">
            <v>12979285</v>
          </cell>
          <cell r="H15">
            <v>0</v>
          </cell>
          <cell r="I15">
            <v>112493408</v>
          </cell>
          <cell r="J15">
            <v>25667686</v>
          </cell>
          <cell r="K15">
            <v>0</v>
          </cell>
        </row>
        <row r="16">
          <cell r="B16">
            <v>177891809</v>
          </cell>
          <cell r="C16">
            <v>69018770</v>
          </cell>
          <cell r="D16">
            <v>197075945</v>
          </cell>
          <cell r="E16">
            <v>213255</v>
          </cell>
          <cell r="F16">
            <v>3022863</v>
          </cell>
          <cell r="G16">
            <v>18126983</v>
          </cell>
          <cell r="H16">
            <v>0</v>
          </cell>
          <cell r="I16">
            <v>286953717</v>
          </cell>
          <cell r="J16">
            <v>69848450</v>
          </cell>
          <cell r="K16">
            <v>0</v>
          </cell>
        </row>
        <row r="17">
          <cell r="B17">
            <v>382215049</v>
          </cell>
          <cell r="C17">
            <v>64768282</v>
          </cell>
          <cell r="D17">
            <v>502128158</v>
          </cell>
          <cell r="E17">
            <v>666770</v>
          </cell>
          <cell r="F17">
            <v>0</v>
          </cell>
          <cell r="G17">
            <v>93002556</v>
          </cell>
          <cell r="H17">
            <v>0</v>
          </cell>
          <cell r="I17">
            <v>488873444</v>
          </cell>
          <cell r="J17">
            <v>64888019</v>
          </cell>
          <cell r="K17">
            <v>0</v>
          </cell>
        </row>
        <row r="18">
          <cell r="B18">
            <v>4043922328</v>
          </cell>
          <cell r="C18">
            <v>891745906</v>
          </cell>
          <cell r="D18">
            <v>3744416681</v>
          </cell>
          <cell r="E18">
            <v>2853708</v>
          </cell>
          <cell r="F18">
            <v>236759920</v>
          </cell>
          <cell r="G18">
            <v>123121985</v>
          </cell>
          <cell r="H18">
            <v>0</v>
          </cell>
          <cell r="I18">
            <v>3558306267</v>
          </cell>
          <cell r="J18">
            <v>269651526</v>
          </cell>
          <cell r="K18">
            <v>0</v>
          </cell>
        </row>
        <row r="19">
          <cell r="B19">
            <v>175187349</v>
          </cell>
          <cell r="C19">
            <v>24200767</v>
          </cell>
          <cell r="D19">
            <v>519569087</v>
          </cell>
          <cell r="E19">
            <v>390640</v>
          </cell>
          <cell r="F19">
            <v>11585</v>
          </cell>
          <cell r="G19">
            <v>40172148</v>
          </cell>
          <cell r="H19">
            <v>0</v>
          </cell>
          <cell r="I19">
            <v>131856876</v>
          </cell>
          <cell r="J19">
            <v>18516448</v>
          </cell>
          <cell r="K19">
            <v>0</v>
          </cell>
        </row>
        <row r="20">
          <cell r="B20">
            <v>90724241</v>
          </cell>
          <cell r="C20">
            <v>38259430</v>
          </cell>
          <cell r="D20">
            <v>98474637</v>
          </cell>
          <cell r="E20">
            <v>178853</v>
          </cell>
          <cell r="F20">
            <v>0</v>
          </cell>
          <cell r="G20">
            <v>38464989</v>
          </cell>
          <cell r="H20">
            <v>0</v>
          </cell>
          <cell r="I20">
            <v>158966687</v>
          </cell>
          <cell r="J20">
            <v>28828119</v>
          </cell>
          <cell r="K20">
            <v>0</v>
          </cell>
        </row>
        <row r="21">
          <cell r="B21">
            <v>140609826</v>
          </cell>
          <cell r="C21">
            <v>53787434</v>
          </cell>
          <cell r="D21">
            <v>172783169</v>
          </cell>
          <cell r="E21">
            <v>150887</v>
          </cell>
          <cell r="F21">
            <v>0</v>
          </cell>
          <cell r="G21">
            <v>51757248</v>
          </cell>
          <cell r="H21">
            <v>0</v>
          </cell>
          <cell r="I21">
            <v>246393175</v>
          </cell>
          <cell r="J21">
            <v>26918825</v>
          </cell>
          <cell r="K21">
            <v>0</v>
          </cell>
        </row>
        <row r="22">
          <cell r="B22">
            <v>96255624</v>
          </cell>
          <cell r="C22">
            <v>38592698</v>
          </cell>
          <cell r="D22">
            <v>331393148</v>
          </cell>
          <cell r="E22">
            <v>686595</v>
          </cell>
          <cell r="F22">
            <v>0</v>
          </cell>
          <cell r="G22">
            <v>43675637</v>
          </cell>
          <cell r="H22">
            <v>0</v>
          </cell>
          <cell r="I22">
            <v>147528024</v>
          </cell>
          <cell r="J22">
            <v>20584572</v>
          </cell>
          <cell r="K22">
            <v>0</v>
          </cell>
        </row>
        <row r="23">
          <cell r="B23">
            <v>281273476</v>
          </cell>
          <cell r="C23">
            <v>54840993</v>
          </cell>
          <cell r="D23">
            <v>422461468</v>
          </cell>
          <cell r="E23">
            <v>297928</v>
          </cell>
          <cell r="F23">
            <v>7350230</v>
          </cell>
          <cell r="G23">
            <v>113418989</v>
          </cell>
          <cell r="H23">
            <v>0</v>
          </cell>
          <cell r="I23">
            <v>332067788</v>
          </cell>
          <cell r="J23">
            <v>46789039</v>
          </cell>
          <cell r="K23">
            <v>0</v>
          </cell>
        </row>
        <row r="24">
          <cell r="B24">
            <v>876398278</v>
          </cell>
          <cell r="C24">
            <v>116641963</v>
          </cell>
          <cell r="D24">
            <v>202627178</v>
          </cell>
          <cell r="E24">
            <v>825984</v>
          </cell>
          <cell r="F24">
            <v>67246</v>
          </cell>
          <cell r="G24">
            <v>66388167</v>
          </cell>
          <cell r="H24">
            <v>0</v>
          </cell>
          <cell r="I24">
            <v>903925062</v>
          </cell>
          <cell r="J24">
            <v>99334479</v>
          </cell>
          <cell r="K24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194775299</v>
          </cell>
          <cell r="C2">
            <v>37516811</v>
          </cell>
          <cell r="D2">
            <v>425539417</v>
          </cell>
          <cell r="E2">
            <v>196400</v>
          </cell>
          <cell r="F2">
            <v>0</v>
          </cell>
          <cell r="G2">
            <v>6153996</v>
          </cell>
          <cell r="H2">
            <v>0</v>
          </cell>
          <cell r="I2">
            <v>284971440</v>
          </cell>
          <cell r="J2">
            <v>39280761</v>
          </cell>
          <cell r="K2">
            <v>0</v>
          </cell>
        </row>
        <row r="3">
          <cell r="B3">
            <v>321689368</v>
          </cell>
          <cell r="C3">
            <v>79630878</v>
          </cell>
          <cell r="D3">
            <v>432522107</v>
          </cell>
          <cell r="E3">
            <v>456780</v>
          </cell>
          <cell r="F3">
            <v>93216</v>
          </cell>
          <cell r="G3">
            <v>19543652</v>
          </cell>
          <cell r="H3">
            <v>402789</v>
          </cell>
          <cell r="I3">
            <v>506965105</v>
          </cell>
          <cell r="J3">
            <v>58119788</v>
          </cell>
          <cell r="K3">
            <v>0</v>
          </cell>
        </row>
        <row r="4">
          <cell r="B4">
            <v>318694149</v>
          </cell>
          <cell r="C4">
            <v>81417303</v>
          </cell>
          <cell r="D4">
            <v>1061960741</v>
          </cell>
          <cell r="E4">
            <v>621472</v>
          </cell>
          <cell r="F4">
            <v>132334</v>
          </cell>
          <cell r="G4">
            <v>16385321</v>
          </cell>
          <cell r="H4">
            <v>432772</v>
          </cell>
          <cell r="I4">
            <v>495896855</v>
          </cell>
          <cell r="J4">
            <v>60466842</v>
          </cell>
          <cell r="K4">
            <v>5897</v>
          </cell>
        </row>
        <row r="5">
          <cell r="B5">
            <v>1981598005</v>
          </cell>
          <cell r="C5">
            <v>442876515</v>
          </cell>
          <cell r="D5">
            <v>2871479345</v>
          </cell>
          <cell r="E5">
            <v>1961220</v>
          </cell>
          <cell r="F5">
            <v>40517014</v>
          </cell>
          <cell r="G5">
            <v>49993333</v>
          </cell>
          <cell r="H5">
            <v>158362</v>
          </cell>
          <cell r="I5">
            <v>2760955270</v>
          </cell>
          <cell r="J5">
            <v>215497350</v>
          </cell>
          <cell r="K5">
            <v>982</v>
          </cell>
        </row>
        <row r="6">
          <cell r="B6">
            <v>243610038</v>
          </cell>
          <cell r="C6">
            <v>58406113</v>
          </cell>
          <cell r="D6">
            <v>336724529</v>
          </cell>
          <cell r="E6">
            <v>327262</v>
          </cell>
          <cell r="F6">
            <v>299848</v>
          </cell>
          <cell r="G6">
            <v>20803284</v>
          </cell>
          <cell r="H6">
            <v>0</v>
          </cell>
          <cell r="I6">
            <v>508683868</v>
          </cell>
          <cell r="J6">
            <v>68403661</v>
          </cell>
          <cell r="K6">
            <v>0</v>
          </cell>
        </row>
        <row r="7">
          <cell r="B7">
            <v>61023532</v>
          </cell>
          <cell r="C7">
            <v>18367321</v>
          </cell>
          <cell r="D7">
            <v>54440917</v>
          </cell>
          <cell r="E7">
            <v>1473</v>
          </cell>
          <cell r="F7">
            <v>0</v>
          </cell>
          <cell r="G7">
            <v>4319906</v>
          </cell>
          <cell r="H7">
            <v>0</v>
          </cell>
          <cell r="I7">
            <v>111604647</v>
          </cell>
          <cell r="J7">
            <v>26550255</v>
          </cell>
          <cell r="K7">
            <v>0</v>
          </cell>
        </row>
        <row r="8">
          <cell r="B8">
            <v>160470180</v>
          </cell>
          <cell r="C8">
            <v>47553977</v>
          </cell>
          <cell r="D8">
            <v>85503008</v>
          </cell>
          <cell r="E8">
            <v>671640</v>
          </cell>
          <cell r="F8">
            <v>430579</v>
          </cell>
          <cell r="G8">
            <v>18024480</v>
          </cell>
          <cell r="H8">
            <v>0</v>
          </cell>
          <cell r="I8">
            <v>235777712</v>
          </cell>
          <cell r="J8">
            <v>45410405</v>
          </cell>
          <cell r="K8">
            <v>0</v>
          </cell>
        </row>
        <row r="9">
          <cell r="B9">
            <v>90858054</v>
          </cell>
          <cell r="C9">
            <v>35947790</v>
          </cell>
          <cell r="D9">
            <v>49980643</v>
          </cell>
          <cell r="E9">
            <v>179455</v>
          </cell>
          <cell r="F9">
            <v>0</v>
          </cell>
          <cell r="G9">
            <v>10469244</v>
          </cell>
          <cell r="H9">
            <v>0</v>
          </cell>
          <cell r="I9">
            <v>158267444</v>
          </cell>
          <cell r="J9">
            <v>34420908</v>
          </cell>
          <cell r="K9">
            <v>0</v>
          </cell>
        </row>
        <row r="10">
          <cell r="B10">
            <v>337138138</v>
          </cell>
          <cell r="C10">
            <v>91509975</v>
          </cell>
          <cell r="D10">
            <v>1524235498</v>
          </cell>
          <cell r="E10">
            <v>361296</v>
          </cell>
          <cell r="F10">
            <v>31480327</v>
          </cell>
          <cell r="G10">
            <v>32680174</v>
          </cell>
          <cell r="H10">
            <v>0</v>
          </cell>
          <cell r="I10">
            <v>484625992</v>
          </cell>
          <cell r="J10">
            <v>65086357</v>
          </cell>
          <cell r="K10">
            <v>0</v>
          </cell>
        </row>
        <row r="11">
          <cell r="B11">
            <v>398189772</v>
          </cell>
          <cell r="C11">
            <v>160770356</v>
          </cell>
          <cell r="D11">
            <v>1797732085</v>
          </cell>
          <cell r="E11">
            <v>562943</v>
          </cell>
          <cell r="F11">
            <v>34475428</v>
          </cell>
          <cell r="G11">
            <v>56885054</v>
          </cell>
          <cell r="H11">
            <v>0</v>
          </cell>
          <cell r="I11">
            <v>618387507</v>
          </cell>
          <cell r="J11">
            <v>77633665</v>
          </cell>
          <cell r="K11">
            <v>0</v>
          </cell>
        </row>
        <row r="12">
          <cell r="B12">
            <v>286362396</v>
          </cell>
          <cell r="C12">
            <v>60729630</v>
          </cell>
          <cell r="D12">
            <v>972088828</v>
          </cell>
          <cell r="E12">
            <v>328420</v>
          </cell>
          <cell r="F12">
            <v>12735342</v>
          </cell>
          <cell r="G12">
            <v>35024724</v>
          </cell>
          <cell r="H12">
            <v>0</v>
          </cell>
          <cell r="I12">
            <v>390659461</v>
          </cell>
          <cell r="J12">
            <v>51836862</v>
          </cell>
          <cell r="K12">
            <v>0</v>
          </cell>
        </row>
        <row r="13">
          <cell r="B13">
            <v>210288903</v>
          </cell>
          <cell r="C13">
            <v>62412669</v>
          </cell>
          <cell r="D13">
            <v>402573640</v>
          </cell>
          <cell r="E13">
            <v>250671</v>
          </cell>
          <cell r="F13">
            <v>5267694</v>
          </cell>
          <cell r="G13">
            <v>24978949</v>
          </cell>
          <cell r="H13">
            <v>0</v>
          </cell>
          <cell r="I13">
            <v>313691160</v>
          </cell>
          <cell r="J13">
            <v>60917275</v>
          </cell>
          <cell r="K13">
            <v>0</v>
          </cell>
        </row>
        <row r="14">
          <cell r="B14">
            <v>213498209</v>
          </cell>
          <cell r="C14">
            <v>69537093</v>
          </cell>
          <cell r="D14">
            <v>430988330</v>
          </cell>
          <cell r="E14">
            <v>696830</v>
          </cell>
          <cell r="F14">
            <v>34919121</v>
          </cell>
          <cell r="G14">
            <v>44973260</v>
          </cell>
          <cell r="H14">
            <v>0</v>
          </cell>
          <cell r="I14">
            <v>340268112</v>
          </cell>
          <cell r="J14">
            <v>46735684</v>
          </cell>
          <cell r="K14">
            <v>0</v>
          </cell>
        </row>
        <row r="15">
          <cell r="B15">
            <v>86220335</v>
          </cell>
          <cell r="C15">
            <v>25835031</v>
          </cell>
          <cell r="D15">
            <v>215213703</v>
          </cell>
          <cell r="E15">
            <v>236960</v>
          </cell>
          <cell r="F15">
            <v>1250464</v>
          </cell>
          <cell r="G15">
            <v>12651346</v>
          </cell>
          <cell r="H15">
            <v>0</v>
          </cell>
          <cell r="I15">
            <v>120779561</v>
          </cell>
          <cell r="J15">
            <v>23398750</v>
          </cell>
          <cell r="K15">
            <v>0</v>
          </cell>
        </row>
        <row r="16">
          <cell r="B16">
            <v>180433988</v>
          </cell>
          <cell r="C16">
            <v>61995859</v>
          </cell>
          <cell r="D16">
            <v>206858958</v>
          </cell>
          <cell r="E16">
            <v>267467</v>
          </cell>
          <cell r="F16">
            <v>4066906</v>
          </cell>
          <cell r="G16">
            <v>19125710</v>
          </cell>
          <cell r="H16">
            <v>0</v>
          </cell>
          <cell r="I16">
            <v>308702644</v>
          </cell>
          <cell r="J16">
            <v>73765210</v>
          </cell>
          <cell r="K16">
            <v>0</v>
          </cell>
        </row>
        <row r="17">
          <cell r="B17">
            <v>388459748</v>
          </cell>
          <cell r="C17">
            <v>67001126</v>
          </cell>
          <cell r="D17">
            <v>534143457</v>
          </cell>
          <cell r="E17">
            <v>615820</v>
          </cell>
          <cell r="F17">
            <v>0</v>
          </cell>
          <cell r="G17">
            <v>94289661</v>
          </cell>
          <cell r="H17">
            <v>0</v>
          </cell>
          <cell r="I17">
            <v>514263378</v>
          </cell>
          <cell r="J17">
            <v>65608591</v>
          </cell>
          <cell r="K17">
            <v>0</v>
          </cell>
        </row>
        <row r="18">
          <cell r="B18">
            <v>4116457692</v>
          </cell>
          <cell r="C18">
            <v>914599510</v>
          </cell>
          <cell r="D18">
            <v>3788103468</v>
          </cell>
          <cell r="E18">
            <v>3037099</v>
          </cell>
          <cell r="F18">
            <v>287547442</v>
          </cell>
          <cell r="G18">
            <v>123515855</v>
          </cell>
          <cell r="H18">
            <v>0</v>
          </cell>
          <cell r="I18">
            <v>3739831921</v>
          </cell>
          <cell r="J18">
            <v>312427517</v>
          </cell>
          <cell r="K18">
            <v>0</v>
          </cell>
        </row>
        <row r="19">
          <cell r="B19">
            <v>161260857</v>
          </cell>
          <cell r="C19">
            <v>25899841</v>
          </cell>
          <cell r="D19">
            <v>541468295</v>
          </cell>
          <cell r="E19">
            <v>437580</v>
          </cell>
          <cell r="F19">
            <v>11652537</v>
          </cell>
          <cell r="G19">
            <v>42689875</v>
          </cell>
          <cell r="H19">
            <v>0</v>
          </cell>
          <cell r="I19">
            <v>134003661</v>
          </cell>
          <cell r="J19">
            <v>18114350</v>
          </cell>
          <cell r="K19">
            <v>0</v>
          </cell>
        </row>
        <row r="20">
          <cell r="B20">
            <v>92803725</v>
          </cell>
          <cell r="C20">
            <v>42055957</v>
          </cell>
          <cell r="D20">
            <v>106623476</v>
          </cell>
          <cell r="E20">
            <v>208901</v>
          </cell>
          <cell r="F20">
            <v>0</v>
          </cell>
          <cell r="G20">
            <v>39972175</v>
          </cell>
          <cell r="H20">
            <v>0</v>
          </cell>
          <cell r="I20">
            <v>173248297</v>
          </cell>
          <cell r="J20">
            <v>24964680</v>
          </cell>
          <cell r="K20">
            <v>0</v>
          </cell>
        </row>
        <row r="21">
          <cell r="B21">
            <v>139755962</v>
          </cell>
          <cell r="C21">
            <v>57430040</v>
          </cell>
          <cell r="D21">
            <v>182663273</v>
          </cell>
          <cell r="E21">
            <v>130320</v>
          </cell>
          <cell r="F21">
            <v>0</v>
          </cell>
          <cell r="G21">
            <v>54597830</v>
          </cell>
          <cell r="H21">
            <v>0</v>
          </cell>
          <cell r="I21">
            <v>263199096</v>
          </cell>
          <cell r="J21">
            <v>24790259</v>
          </cell>
          <cell r="K21">
            <v>0</v>
          </cell>
        </row>
        <row r="22">
          <cell r="B22">
            <v>96234062</v>
          </cell>
          <cell r="C22">
            <v>40071060</v>
          </cell>
          <cell r="D22">
            <v>272701860</v>
          </cell>
          <cell r="E22">
            <v>556170</v>
          </cell>
          <cell r="F22">
            <v>2939</v>
          </cell>
          <cell r="G22">
            <v>47160415</v>
          </cell>
          <cell r="H22">
            <v>0</v>
          </cell>
          <cell r="I22">
            <v>155828445</v>
          </cell>
          <cell r="J22">
            <v>19728865</v>
          </cell>
          <cell r="K22">
            <v>0</v>
          </cell>
        </row>
        <row r="23">
          <cell r="B23">
            <v>274669127</v>
          </cell>
          <cell r="C23">
            <v>56467341</v>
          </cell>
          <cell r="D23">
            <v>432379035</v>
          </cell>
          <cell r="E23">
            <v>285021</v>
          </cell>
          <cell r="F23">
            <v>7636747</v>
          </cell>
          <cell r="G23">
            <v>122019639</v>
          </cell>
          <cell r="H23">
            <v>0</v>
          </cell>
          <cell r="I23">
            <v>356263804</v>
          </cell>
          <cell r="J23">
            <v>36953673</v>
          </cell>
          <cell r="K23">
            <v>0</v>
          </cell>
        </row>
        <row r="24">
          <cell r="B24">
            <v>870857801</v>
          </cell>
          <cell r="C24">
            <v>124925140</v>
          </cell>
          <cell r="D24">
            <v>233734746</v>
          </cell>
          <cell r="E24">
            <v>841168</v>
          </cell>
          <cell r="F24">
            <v>2571534</v>
          </cell>
          <cell r="G24">
            <v>72713780</v>
          </cell>
          <cell r="H24">
            <v>0</v>
          </cell>
          <cell r="I24">
            <v>947717382</v>
          </cell>
          <cell r="J24">
            <v>86596765</v>
          </cell>
          <cell r="K24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183711239</v>
          </cell>
          <cell r="C2">
            <v>38119864</v>
          </cell>
          <cell r="D2">
            <v>391693686</v>
          </cell>
          <cell r="E2">
            <v>185700</v>
          </cell>
          <cell r="F2">
            <v>0</v>
          </cell>
          <cell r="G2">
            <v>5595209</v>
          </cell>
          <cell r="H2">
            <v>0</v>
          </cell>
          <cell r="I2">
            <v>275029331</v>
          </cell>
          <cell r="J2">
            <v>40848384</v>
          </cell>
          <cell r="K2">
            <v>0</v>
          </cell>
        </row>
        <row r="3">
          <cell r="B3">
            <v>319543065</v>
          </cell>
          <cell r="C3">
            <v>74741662</v>
          </cell>
          <cell r="D3">
            <v>399841492</v>
          </cell>
          <cell r="E3">
            <v>368548</v>
          </cell>
          <cell r="F3">
            <v>82527</v>
          </cell>
          <cell r="G3">
            <v>19870344</v>
          </cell>
          <cell r="H3">
            <v>320515</v>
          </cell>
          <cell r="I3">
            <v>491426238</v>
          </cell>
          <cell r="J3">
            <v>54723431</v>
          </cell>
          <cell r="K3">
            <v>0</v>
          </cell>
        </row>
        <row r="4">
          <cell r="B4">
            <v>317409523</v>
          </cell>
          <cell r="C4">
            <v>77740591</v>
          </cell>
          <cell r="D4">
            <v>952821438</v>
          </cell>
          <cell r="E4">
            <v>514686</v>
          </cell>
          <cell r="F4">
            <v>222251</v>
          </cell>
          <cell r="G4">
            <v>15393210</v>
          </cell>
          <cell r="H4">
            <v>259050</v>
          </cell>
          <cell r="I4">
            <v>491233910</v>
          </cell>
          <cell r="J4">
            <v>60247459</v>
          </cell>
          <cell r="K4">
            <v>6901</v>
          </cell>
        </row>
        <row r="5">
          <cell r="B5">
            <v>1911646822</v>
          </cell>
          <cell r="C5">
            <v>415617358</v>
          </cell>
          <cell r="D5">
            <v>2800019839</v>
          </cell>
          <cell r="E5">
            <v>2014532</v>
          </cell>
          <cell r="F5">
            <v>45029227</v>
          </cell>
          <cell r="G5">
            <v>49836087</v>
          </cell>
          <cell r="H5">
            <v>129683</v>
          </cell>
          <cell r="I5">
            <v>2742237321</v>
          </cell>
          <cell r="J5">
            <v>229100044</v>
          </cell>
          <cell r="K5">
            <v>757</v>
          </cell>
        </row>
        <row r="6">
          <cell r="B6">
            <v>230409047</v>
          </cell>
          <cell r="C6">
            <v>55977073</v>
          </cell>
          <cell r="D6">
            <v>322913290</v>
          </cell>
          <cell r="E6">
            <v>312652</v>
          </cell>
          <cell r="F6">
            <v>482996</v>
          </cell>
          <cell r="G6">
            <v>21070426</v>
          </cell>
          <cell r="H6">
            <v>0</v>
          </cell>
          <cell r="I6">
            <v>489555606</v>
          </cell>
          <cell r="J6">
            <v>68574269</v>
          </cell>
          <cell r="K6">
            <v>0</v>
          </cell>
        </row>
        <row r="7">
          <cell r="B7">
            <v>60423761</v>
          </cell>
          <cell r="C7">
            <v>16768714</v>
          </cell>
          <cell r="D7">
            <v>49511120</v>
          </cell>
          <cell r="E7">
            <v>1941</v>
          </cell>
          <cell r="F7">
            <v>0</v>
          </cell>
          <cell r="G7">
            <v>4921890</v>
          </cell>
          <cell r="H7">
            <v>0</v>
          </cell>
          <cell r="I7">
            <v>104695030</v>
          </cell>
          <cell r="J7">
            <v>28188581</v>
          </cell>
          <cell r="K7">
            <v>0</v>
          </cell>
        </row>
        <row r="8">
          <cell r="B8">
            <v>156187918</v>
          </cell>
          <cell r="C8">
            <v>46062636</v>
          </cell>
          <cell r="D8">
            <v>82374259</v>
          </cell>
          <cell r="E8">
            <v>525700</v>
          </cell>
          <cell r="F8">
            <v>575413</v>
          </cell>
          <cell r="G8">
            <v>17268267</v>
          </cell>
          <cell r="H8">
            <v>0</v>
          </cell>
          <cell r="I8">
            <v>227421642</v>
          </cell>
          <cell r="J8">
            <v>46245110</v>
          </cell>
          <cell r="K8">
            <v>0</v>
          </cell>
        </row>
        <row r="9">
          <cell r="B9">
            <v>90784080</v>
          </cell>
          <cell r="C9">
            <v>33682850</v>
          </cell>
          <cell r="D9">
            <v>51704836</v>
          </cell>
          <cell r="E9">
            <v>159850</v>
          </cell>
          <cell r="F9">
            <v>0</v>
          </cell>
          <cell r="G9">
            <v>10528642</v>
          </cell>
          <cell r="H9">
            <v>0</v>
          </cell>
          <cell r="I9">
            <v>149537049</v>
          </cell>
          <cell r="J9">
            <v>36405746</v>
          </cell>
          <cell r="K9">
            <v>0</v>
          </cell>
        </row>
        <row r="10">
          <cell r="B10">
            <v>332405054</v>
          </cell>
          <cell r="C10">
            <v>90089185</v>
          </cell>
          <cell r="D10">
            <v>1323905776</v>
          </cell>
          <cell r="E10">
            <v>364204</v>
          </cell>
          <cell r="F10">
            <v>31263571</v>
          </cell>
          <cell r="G10">
            <v>33990879</v>
          </cell>
          <cell r="H10">
            <v>0</v>
          </cell>
          <cell r="I10">
            <v>475373266</v>
          </cell>
          <cell r="J10">
            <v>58974288</v>
          </cell>
          <cell r="K10">
            <v>0</v>
          </cell>
        </row>
        <row r="11">
          <cell r="B11">
            <v>396155774</v>
          </cell>
          <cell r="C11">
            <v>157378900</v>
          </cell>
          <cell r="D11">
            <v>1684627308</v>
          </cell>
          <cell r="E11">
            <v>460691</v>
          </cell>
          <cell r="F11">
            <v>31766855</v>
          </cell>
          <cell r="G11">
            <v>44341012</v>
          </cell>
          <cell r="H11">
            <v>0</v>
          </cell>
          <cell r="I11">
            <v>610402505</v>
          </cell>
          <cell r="J11">
            <v>78789122</v>
          </cell>
          <cell r="K11">
            <v>0</v>
          </cell>
        </row>
        <row r="12">
          <cell r="B12">
            <v>259122252</v>
          </cell>
          <cell r="C12">
            <v>57425982</v>
          </cell>
          <cell r="D12">
            <v>952859378</v>
          </cell>
          <cell r="E12">
            <v>182691</v>
          </cell>
          <cell r="F12">
            <v>13284106</v>
          </cell>
          <cell r="G12">
            <v>31798929</v>
          </cell>
          <cell r="H12">
            <v>0</v>
          </cell>
          <cell r="I12">
            <v>387815225</v>
          </cell>
          <cell r="J12">
            <v>51399229</v>
          </cell>
          <cell r="K12">
            <v>0</v>
          </cell>
        </row>
        <row r="13">
          <cell r="B13">
            <v>202468212</v>
          </cell>
          <cell r="C13">
            <v>58556004</v>
          </cell>
          <cell r="D13">
            <v>399370101</v>
          </cell>
          <cell r="E13">
            <v>181504</v>
          </cell>
          <cell r="F13">
            <v>4639723</v>
          </cell>
          <cell r="G13">
            <v>24282335</v>
          </cell>
          <cell r="H13">
            <v>0</v>
          </cell>
          <cell r="I13">
            <v>301490315</v>
          </cell>
          <cell r="J13">
            <v>59582590</v>
          </cell>
          <cell r="K13">
            <v>0</v>
          </cell>
        </row>
        <row r="14">
          <cell r="B14">
            <v>207452049</v>
          </cell>
          <cell r="C14">
            <v>65002736</v>
          </cell>
          <cell r="D14">
            <v>454963316</v>
          </cell>
          <cell r="E14">
            <v>492409</v>
          </cell>
          <cell r="F14">
            <v>36411881</v>
          </cell>
          <cell r="G14">
            <v>46341472</v>
          </cell>
          <cell r="H14">
            <v>0</v>
          </cell>
          <cell r="I14">
            <v>328105026</v>
          </cell>
          <cell r="J14">
            <v>47011604</v>
          </cell>
          <cell r="K14">
            <v>0</v>
          </cell>
        </row>
        <row r="15">
          <cell r="B15">
            <v>85086707</v>
          </cell>
          <cell r="C15">
            <v>23697333</v>
          </cell>
          <cell r="D15">
            <v>158793484</v>
          </cell>
          <cell r="E15">
            <v>530600</v>
          </cell>
          <cell r="F15">
            <v>2236747</v>
          </cell>
          <cell r="G15">
            <v>16605790</v>
          </cell>
          <cell r="H15">
            <v>0</v>
          </cell>
          <cell r="I15">
            <v>114300704</v>
          </cell>
          <cell r="J15">
            <v>24548122</v>
          </cell>
          <cell r="K15">
            <v>0</v>
          </cell>
        </row>
        <row r="16">
          <cell r="B16">
            <v>174994914</v>
          </cell>
          <cell r="C16">
            <v>57519812</v>
          </cell>
          <cell r="D16">
            <v>198789605</v>
          </cell>
          <cell r="E16">
            <v>264603</v>
          </cell>
          <cell r="F16">
            <v>4171806</v>
          </cell>
          <cell r="G16">
            <v>19251442</v>
          </cell>
          <cell r="H16">
            <v>0</v>
          </cell>
          <cell r="I16">
            <v>293334835</v>
          </cell>
          <cell r="J16">
            <v>64903756</v>
          </cell>
          <cell r="K16">
            <v>0</v>
          </cell>
        </row>
        <row r="17">
          <cell r="B17">
            <v>379651588</v>
          </cell>
          <cell r="C17">
            <v>66435794</v>
          </cell>
          <cell r="D17">
            <v>521206190</v>
          </cell>
          <cell r="E17">
            <v>190167</v>
          </cell>
          <cell r="F17">
            <v>0</v>
          </cell>
          <cell r="G17">
            <v>89302803</v>
          </cell>
          <cell r="H17">
            <v>0</v>
          </cell>
          <cell r="I17">
            <v>505546369</v>
          </cell>
          <cell r="J17">
            <v>68383107</v>
          </cell>
          <cell r="K17">
            <v>0</v>
          </cell>
        </row>
        <row r="18">
          <cell r="B18">
            <v>3998365793</v>
          </cell>
          <cell r="C18">
            <v>903503812</v>
          </cell>
          <cell r="D18">
            <v>3581973404</v>
          </cell>
          <cell r="E18">
            <v>3023400</v>
          </cell>
          <cell r="F18">
            <v>279478067</v>
          </cell>
          <cell r="G18">
            <v>119840425</v>
          </cell>
          <cell r="H18">
            <v>0</v>
          </cell>
          <cell r="I18">
            <v>3658126497</v>
          </cell>
          <cell r="J18">
            <v>317976830</v>
          </cell>
          <cell r="K18">
            <v>0</v>
          </cell>
        </row>
        <row r="19">
          <cell r="B19">
            <v>152393952</v>
          </cell>
          <cell r="C19">
            <v>25838870</v>
          </cell>
          <cell r="D19">
            <v>472696368</v>
          </cell>
          <cell r="E19">
            <v>397100</v>
          </cell>
          <cell r="F19">
            <v>21443500</v>
          </cell>
          <cell r="G19">
            <v>44299804</v>
          </cell>
          <cell r="H19">
            <v>0</v>
          </cell>
          <cell r="I19">
            <v>129645248</v>
          </cell>
          <cell r="J19">
            <v>17962700</v>
          </cell>
          <cell r="K19">
            <v>0</v>
          </cell>
        </row>
        <row r="20">
          <cell r="B20">
            <v>91662120</v>
          </cell>
          <cell r="C20">
            <v>40949256</v>
          </cell>
          <cell r="D20">
            <v>104335001</v>
          </cell>
          <cell r="E20">
            <v>89040</v>
          </cell>
          <cell r="F20">
            <v>0</v>
          </cell>
          <cell r="G20">
            <v>42246255</v>
          </cell>
          <cell r="H20">
            <v>0</v>
          </cell>
          <cell r="I20">
            <v>165828865</v>
          </cell>
          <cell r="J20">
            <v>24084580</v>
          </cell>
          <cell r="K20">
            <v>0</v>
          </cell>
        </row>
        <row r="21">
          <cell r="B21">
            <v>137339165</v>
          </cell>
          <cell r="C21">
            <v>52361713</v>
          </cell>
          <cell r="D21">
            <v>169859640</v>
          </cell>
          <cell r="E21">
            <v>7529</v>
          </cell>
          <cell r="F21">
            <v>0</v>
          </cell>
          <cell r="G21">
            <v>55113458</v>
          </cell>
          <cell r="H21">
            <v>0</v>
          </cell>
          <cell r="I21">
            <v>250815171</v>
          </cell>
          <cell r="J21">
            <v>24798460</v>
          </cell>
          <cell r="K21">
            <v>0</v>
          </cell>
        </row>
        <row r="22">
          <cell r="B22">
            <v>95555769</v>
          </cell>
          <cell r="C22">
            <v>39368434</v>
          </cell>
          <cell r="D22">
            <v>245887303</v>
          </cell>
          <cell r="E22">
            <v>262873</v>
          </cell>
          <cell r="F22">
            <v>4795</v>
          </cell>
          <cell r="G22">
            <v>48743289</v>
          </cell>
          <cell r="H22">
            <v>0</v>
          </cell>
          <cell r="I22">
            <v>152604551</v>
          </cell>
          <cell r="J22">
            <v>20086559</v>
          </cell>
          <cell r="K22">
            <v>0</v>
          </cell>
        </row>
        <row r="23">
          <cell r="B23">
            <v>257540394</v>
          </cell>
          <cell r="C23">
            <v>53389040</v>
          </cell>
          <cell r="D23">
            <v>431068088</v>
          </cell>
          <cell r="E23">
            <v>702670</v>
          </cell>
          <cell r="F23">
            <v>7415202</v>
          </cell>
          <cell r="G23">
            <v>127909769</v>
          </cell>
          <cell r="H23">
            <v>0</v>
          </cell>
          <cell r="I23">
            <v>349382406</v>
          </cell>
          <cell r="J23">
            <v>39553202</v>
          </cell>
          <cell r="K23">
            <v>0</v>
          </cell>
        </row>
        <row r="24">
          <cell r="B24">
            <v>855100389</v>
          </cell>
          <cell r="C24">
            <v>131886522</v>
          </cell>
          <cell r="D24">
            <v>230128120</v>
          </cell>
          <cell r="E24">
            <v>714800</v>
          </cell>
          <cell r="F24">
            <v>4411735</v>
          </cell>
          <cell r="G24">
            <v>79475171</v>
          </cell>
          <cell r="H24">
            <v>0</v>
          </cell>
          <cell r="I24">
            <v>947929260</v>
          </cell>
          <cell r="J24">
            <v>89374006</v>
          </cell>
          <cell r="K24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192207643</v>
          </cell>
          <cell r="C2">
            <v>37530451</v>
          </cell>
          <cell r="D2">
            <v>383528084</v>
          </cell>
          <cell r="E2">
            <v>187000</v>
          </cell>
          <cell r="F2">
            <v>0</v>
          </cell>
          <cell r="G2">
            <v>5941810</v>
          </cell>
          <cell r="H2">
            <v>0</v>
          </cell>
          <cell r="I2">
            <v>261284726</v>
          </cell>
          <cell r="J2">
            <v>39162534</v>
          </cell>
          <cell r="K2">
            <v>0</v>
          </cell>
        </row>
        <row r="3">
          <cell r="B3">
            <v>315396544</v>
          </cell>
          <cell r="C3">
            <v>73503410</v>
          </cell>
          <cell r="D3">
            <v>430929069</v>
          </cell>
          <cell r="E3">
            <v>352878</v>
          </cell>
          <cell r="F3">
            <v>95516</v>
          </cell>
          <cell r="G3">
            <v>21795456</v>
          </cell>
          <cell r="H3">
            <v>284650</v>
          </cell>
          <cell r="I3">
            <v>464870706</v>
          </cell>
          <cell r="J3">
            <v>56004138</v>
          </cell>
          <cell r="K3">
            <v>0</v>
          </cell>
        </row>
        <row r="4">
          <cell r="B4">
            <v>307841128</v>
          </cell>
          <cell r="C4">
            <v>76422628</v>
          </cell>
          <cell r="D4">
            <v>1055947670</v>
          </cell>
          <cell r="E4">
            <v>356152</v>
          </cell>
          <cell r="F4">
            <v>230109</v>
          </cell>
          <cell r="G4">
            <v>16153790</v>
          </cell>
          <cell r="H4">
            <v>158399</v>
          </cell>
          <cell r="I4">
            <v>473408862</v>
          </cell>
          <cell r="J4">
            <v>55985582</v>
          </cell>
          <cell r="K4">
            <v>7840</v>
          </cell>
        </row>
        <row r="5">
          <cell r="B5">
            <v>1885331576</v>
          </cell>
          <cell r="C5">
            <v>395965194</v>
          </cell>
          <cell r="D5">
            <v>3170664181</v>
          </cell>
          <cell r="E5">
            <v>2192671</v>
          </cell>
          <cell r="F5">
            <v>59302998</v>
          </cell>
          <cell r="G5">
            <v>53790603</v>
          </cell>
          <cell r="H5">
            <v>128767</v>
          </cell>
          <cell r="I5">
            <v>2640076977</v>
          </cell>
          <cell r="J5">
            <v>218954558</v>
          </cell>
          <cell r="K5">
            <v>0</v>
          </cell>
        </row>
        <row r="6">
          <cell r="B6">
            <v>225306696</v>
          </cell>
          <cell r="C6">
            <v>55110460</v>
          </cell>
          <cell r="D6">
            <v>327406010</v>
          </cell>
          <cell r="E6">
            <v>149890</v>
          </cell>
          <cell r="F6">
            <v>432096</v>
          </cell>
          <cell r="G6">
            <v>21550083</v>
          </cell>
          <cell r="H6">
            <v>0</v>
          </cell>
          <cell r="I6">
            <v>461891558</v>
          </cell>
          <cell r="J6">
            <v>64551806</v>
          </cell>
          <cell r="K6">
            <v>0</v>
          </cell>
        </row>
        <row r="7">
          <cell r="B7">
            <v>60826418</v>
          </cell>
          <cell r="C7">
            <v>16425660</v>
          </cell>
          <cell r="D7">
            <v>52196972</v>
          </cell>
          <cell r="E7">
            <v>0</v>
          </cell>
          <cell r="F7">
            <v>0</v>
          </cell>
          <cell r="G7">
            <v>4761365</v>
          </cell>
          <cell r="H7">
            <v>0</v>
          </cell>
          <cell r="I7">
            <v>104829907</v>
          </cell>
          <cell r="J7">
            <v>26247059</v>
          </cell>
          <cell r="K7">
            <v>0</v>
          </cell>
        </row>
        <row r="8">
          <cell r="B8">
            <v>151847252</v>
          </cell>
          <cell r="C8">
            <v>43377237</v>
          </cell>
          <cell r="D8">
            <v>85202077</v>
          </cell>
          <cell r="E8">
            <v>459900</v>
          </cell>
          <cell r="F8">
            <v>502459</v>
          </cell>
          <cell r="G8">
            <v>16195383</v>
          </cell>
          <cell r="H8">
            <v>0</v>
          </cell>
          <cell r="I8">
            <v>220490350</v>
          </cell>
          <cell r="J8">
            <v>44755060</v>
          </cell>
          <cell r="K8">
            <v>0</v>
          </cell>
        </row>
        <row r="9">
          <cell r="B9">
            <v>88368778</v>
          </cell>
          <cell r="C9">
            <v>33261248</v>
          </cell>
          <cell r="D9">
            <v>57173160</v>
          </cell>
          <cell r="E9">
            <v>43630</v>
          </cell>
          <cell r="F9">
            <v>0</v>
          </cell>
          <cell r="G9">
            <v>11163806</v>
          </cell>
          <cell r="H9">
            <v>0</v>
          </cell>
          <cell r="I9">
            <v>144386307</v>
          </cell>
          <cell r="J9">
            <v>35052122</v>
          </cell>
          <cell r="K9">
            <v>0</v>
          </cell>
        </row>
        <row r="10">
          <cell r="B10">
            <v>320291116</v>
          </cell>
          <cell r="C10">
            <v>87055870</v>
          </cell>
          <cell r="D10">
            <v>1535945603</v>
          </cell>
          <cell r="E10">
            <v>353180</v>
          </cell>
          <cell r="F10">
            <v>31916588</v>
          </cell>
          <cell r="G10">
            <v>54143809</v>
          </cell>
          <cell r="H10">
            <v>0</v>
          </cell>
          <cell r="I10">
            <v>452597261</v>
          </cell>
          <cell r="J10">
            <v>53087144</v>
          </cell>
          <cell r="K10">
            <v>0</v>
          </cell>
        </row>
        <row r="11">
          <cell r="B11">
            <v>391639856</v>
          </cell>
          <cell r="C11">
            <v>157187563</v>
          </cell>
          <cell r="D11">
            <v>1646559680</v>
          </cell>
          <cell r="E11">
            <v>495713</v>
          </cell>
          <cell r="F11">
            <v>34716685</v>
          </cell>
          <cell r="G11">
            <v>38297597</v>
          </cell>
          <cell r="H11">
            <v>0</v>
          </cell>
          <cell r="I11">
            <v>577920908</v>
          </cell>
          <cell r="J11">
            <v>75424164</v>
          </cell>
          <cell r="K11">
            <v>0</v>
          </cell>
        </row>
        <row r="12">
          <cell r="B12">
            <v>248017912</v>
          </cell>
          <cell r="C12">
            <v>56679055</v>
          </cell>
          <cell r="D12">
            <v>1005771584</v>
          </cell>
          <cell r="E12">
            <v>291604</v>
          </cell>
          <cell r="F12">
            <v>14957354</v>
          </cell>
          <cell r="G12">
            <v>32038365</v>
          </cell>
          <cell r="H12">
            <v>0</v>
          </cell>
          <cell r="I12">
            <v>370641535</v>
          </cell>
          <cell r="J12">
            <v>49768234</v>
          </cell>
          <cell r="K12">
            <v>0</v>
          </cell>
        </row>
        <row r="13">
          <cell r="B13">
            <v>198168241</v>
          </cell>
          <cell r="C13">
            <v>57109998</v>
          </cell>
          <cell r="D13">
            <v>437040975</v>
          </cell>
          <cell r="E13">
            <v>188327</v>
          </cell>
          <cell r="F13">
            <v>6477495</v>
          </cell>
          <cell r="G13">
            <v>24992877</v>
          </cell>
          <cell r="H13">
            <v>0</v>
          </cell>
          <cell r="I13">
            <v>288483524</v>
          </cell>
          <cell r="J13">
            <v>58126879</v>
          </cell>
          <cell r="K13">
            <v>0</v>
          </cell>
        </row>
        <row r="14">
          <cell r="B14">
            <v>207525280</v>
          </cell>
          <cell r="C14">
            <v>64931556</v>
          </cell>
          <cell r="D14">
            <v>499736384</v>
          </cell>
          <cell r="E14">
            <v>546790</v>
          </cell>
          <cell r="F14">
            <v>39821188</v>
          </cell>
          <cell r="G14">
            <v>42198124</v>
          </cell>
          <cell r="H14">
            <v>0</v>
          </cell>
          <cell r="I14">
            <v>315654673</v>
          </cell>
          <cell r="J14">
            <v>46708281</v>
          </cell>
          <cell r="K14">
            <v>0</v>
          </cell>
        </row>
        <row r="15">
          <cell r="B15">
            <v>81203995</v>
          </cell>
          <cell r="C15">
            <v>23231383</v>
          </cell>
          <cell r="D15">
            <v>145425504</v>
          </cell>
          <cell r="E15">
            <v>0</v>
          </cell>
          <cell r="F15">
            <v>2176602</v>
          </cell>
          <cell r="G15">
            <v>15623188</v>
          </cell>
          <cell r="H15">
            <v>0</v>
          </cell>
          <cell r="I15">
            <v>109753643</v>
          </cell>
          <cell r="J15">
            <v>23490376</v>
          </cell>
          <cell r="K15">
            <v>0</v>
          </cell>
        </row>
        <row r="16">
          <cell r="B16">
            <v>171647312</v>
          </cell>
          <cell r="C16">
            <v>59360818</v>
          </cell>
          <cell r="D16">
            <v>205134750</v>
          </cell>
          <cell r="E16">
            <v>267767</v>
          </cell>
          <cell r="F16">
            <v>5791951</v>
          </cell>
          <cell r="G16">
            <v>18706070</v>
          </cell>
          <cell r="H16">
            <v>0</v>
          </cell>
          <cell r="I16">
            <v>282752517</v>
          </cell>
          <cell r="J16">
            <v>66645727</v>
          </cell>
          <cell r="K16">
            <v>0</v>
          </cell>
        </row>
        <row r="17">
          <cell r="B17">
            <v>358667078</v>
          </cell>
          <cell r="C17">
            <v>64230633</v>
          </cell>
          <cell r="D17">
            <v>566499308</v>
          </cell>
          <cell r="E17">
            <v>646500</v>
          </cell>
          <cell r="F17">
            <v>0</v>
          </cell>
          <cell r="G17">
            <v>91164922</v>
          </cell>
          <cell r="H17">
            <v>0</v>
          </cell>
          <cell r="I17">
            <v>478228916</v>
          </cell>
          <cell r="J17">
            <v>61389455</v>
          </cell>
          <cell r="K17">
            <v>0</v>
          </cell>
        </row>
        <row r="18">
          <cell r="B18">
            <v>3891733076</v>
          </cell>
          <cell r="C18">
            <v>898259679</v>
          </cell>
          <cell r="D18">
            <v>3982183599</v>
          </cell>
          <cell r="E18">
            <v>3162372</v>
          </cell>
          <cell r="F18">
            <v>270798057</v>
          </cell>
          <cell r="G18">
            <v>123886011</v>
          </cell>
          <cell r="H18">
            <v>0</v>
          </cell>
          <cell r="I18">
            <v>3386982579</v>
          </cell>
          <cell r="J18">
            <v>331601070</v>
          </cell>
          <cell r="K18">
            <v>0</v>
          </cell>
        </row>
        <row r="19">
          <cell r="B19">
            <v>145628451</v>
          </cell>
          <cell r="C19">
            <v>25704146</v>
          </cell>
          <cell r="D19">
            <v>437715892</v>
          </cell>
          <cell r="E19">
            <v>424090</v>
          </cell>
          <cell r="F19">
            <v>22301060</v>
          </cell>
          <cell r="G19">
            <v>41641158</v>
          </cell>
          <cell r="H19">
            <v>0</v>
          </cell>
          <cell r="I19">
            <v>121994040</v>
          </cell>
          <cell r="J19">
            <v>16336573</v>
          </cell>
          <cell r="K19">
            <v>0</v>
          </cell>
        </row>
        <row r="20">
          <cell r="B20">
            <v>90338179</v>
          </cell>
          <cell r="C20">
            <v>38411251</v>
          </cell>
          <cell r="D20">
            <v>117508460</v>
          </cell>
          <cell r="E20">
            <v>94620</v>
          </cell>
          <cell r="F20">
            <v>0</v>
          </cell>
          <cell r="G20">
            <v>39840356</v>
          </cell>
          <cell r="H20">
            <v>0</v>
          </cell>
          <cell r="I20">
            <v>157483389</v>
          </cell>
          <cell r="J20">
            <v>24862838</v>
          </cell>
          <cell r="K20">
            <v>0</v>
          </cell>
        </row>
        <row r="21">
          <cell r="B21">
            <v>135318725</v>
          </cell>
          <cell r="C21">
            <v>51680621</v>
          </cell>
          <cell r="D21">
            <v>181455553</v>
          </cell>
          <cell r="E21">
            <v>4984</v>
          </cell>
          <cell r="F21">
            <v>0</v>
          </cell>
          <cell r="G21">
            <v>52406325</v>
          </cell>
          <cell r="H21">
            <v>0</v>
          </cell>
          <cell r="I21">
            <v>234109825</v>
          </cell>
          <cell r="J21">
            <v>22249470</v>
          </cell>
          <cell r="K21">
            <v>0</v>
          </cell>
        </row>
        <row r="22">
          <cell r="B22">
            <v>92188375</v>
          </cell>
          <cell r="C22">
            <v>37603837</v>
          </cell>
          <cell r="D22">
            <v>302012263</v>
          </cell>
          <cell r="E22">
            <v>215148</v>
          </cell>
          <cell r="F22">
            <v>3394</v>
          </cell>
          <cell r="G22">
            <v>46853202</v>
          </cell>
          <cell r="H22">
            <v>0</v>
          </cell>
          <cell r="I22">
            <v>144006593</v>
          </cell>
          <cell r="J22">
            <v>18471390</v>
          </cell>
          <cell r="K22">
            <v>0</v>
          </cell>
        </row>
        <row r="23">
          <cell r="B23">
            <v>250128744</v>
          </cell>
          <cell r="C23">
            <v>50597847</v>
          </cell>
          <cell r="D23">
            <v>431508160</v>
          </cell>
          <cell r="E23">
            <v>279902</v>
          </cell>
          <cell r="F23">
            <v>8152597</v>
          </cell>
          <cell r="G23">
            <v>129836842</v>
          </cell>
          <cell r="H23">
            <v>0</v>
          </cell>
          <cell r="I23">
            <v>331447683</v>
          </cell>
          <cell r="J23">
            <v>40905303</v>
          </cell>
          <cell r="K23">
            <v>0</v>
          </cell>
        </row>
        <row r="24">
          <cell r="B24">
            <v>848196745</v>
          </cell>
          <cell r="C24">
            <v>135769490</v>
          </cell>
          <cell r="D24">
            <v>247856031</v>
          </cell>
          <cell r="E24">
            <v>658431</v>
          </cell>
          <cell r="F24">
            <v>3921424</v>
          </cell>
          <cell r="G24">
            <v>87865779</v>
          </cell>
          <cell r="H24">
            <v>0</v>
          </cell>
          <cell r="I24">
            <v>883537271</v>
          </cell>
          <cell r="J24">
            <v>86460813</v>
          </cell>
          <cell r="K24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2007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185982500</v>
          </cell>
          <cell r="C2">
            <v>37109473</v>
          </cell>
          <cell r="D2">
            <v>375808852</v>
          </cell>
          <cell r="F2">
            <v>0</v>
          </cell>
          <cell r="G2">
            <v>6260996</v>
          </cell>
          <cell r="H2">
            <v>0</v>
          </cell>
          <cell r="I2">
            <v>265668448</v>
          </cell>
          <cell r="J2">
            <v>37501915</v>
          </cell>
          <cell r="K2">
            <v>0</v>
          </cell>
        </row>
        <row r="3">
          <cell r="B3">
            <v>309303532</v>
          </cell>
          <cell r="C3">
            <v>69133912</v>
          </cell>
          <cell r="D3">
            <v>448225250</v>
          </cell>
          <cell r="F3">
            <v>101625</v>
          </cell>
          <cell r="G3">
            <v>22347230</v>
          </cell>
          <cell r="H3">
            <v>290051</v>
          </cell>
          <cell r="I3">
            <v>467627463</v>
          </cell>
          <cell r="J3">
            <v>50721341</v>
          </cell>
          <cell r="K3">
            <v>0</v>
          </cell>
        </row>
        <row r="4">
          <cell r="B4">
            <v>298877638</v>
          </cell>
          <cell r="C4">
            <v>73564743</v>
          </cell>
          <cell r="D4">
            <v>1142709798</v>
          </cell>
          <cell r="F4">
            <v>241775</v>
          </cell>
          <cell r="G4">
            <v>17308021</v>
          </cell>
          <cell r="H4">
            <v>155284</v>
          </cell>
          <cell r="I4">
            <v>487707672</v>
          </cell>
          <cell r="J4">
            <v>55150645</v>
          </cell>
          <cell r="K4">
            <v>31340</v>
          </cell>
        </row>
        <row r="5">
          <cell r="B5">
            <v>1766380667</v>
          </cell>
          <cell r="C5">
            <v>373704425</v>
          </cell>
          <cell r="D5">
            <v>2905081880</v>
          </cell>
          <cell r="F5">
            <v>58431759</v>
          </cell>
          <cell r="G5">
            <v>48257534</v>
          </cell>
          <cell r="H5">
            <v>42086</v>
          </cell>
          <cell r="I5">
            <v>2607485287</v>
          </cell>
          <cell r="J5">
            <v>199988857</v>
          </cell>
          <cell r="K5">
            <v>0</v>
          </cell>
        </row>
        <row r="6">
          <cell r="B6">
            <v>196920462</v>
          </cell>
          <cell r="C6">
            <v>48789329</v>
          </cell>
          <cell r="D6">
            <v>275731652</v>
          </cell>
          <cell r="F6">
            <v>478190</v>
          </cell>
          <cell r="G6">
            <v>20872832</v>
          </cell>
          <cell r="H6">
            <v>0</v>
          </cell>
          <cell r="I6">
            <v>410196313</v>
          </cell>
          <cell r="J6">
            <v>54296416</v>
          </cell>
          <cell r="K6">
            <v>0</v>
          </cell>
        </row>
        <row r="7">
          <cell r="B7">
            <v>56070089</v>
          </cell>
          <cell r="C7">
            <v>15652903</v>
          </cell>
          <cell r="D7">
            <v>50275081</v>
          </cell>
          <cell r="F7">
            <v>0</v>
          </cell>
          <cell r="G7">
            <v>5278347</v>
          </cell>
          <cell r="H7">
            <v>0</v>
          </cell>
          <cell r="I7">
            <v>107100536</v>
          </cell>
          <cell r="J7">
            <v>24543865</v>
          </cell>
          <cell r="K7">
            <v>0</v>
          </cell>
        </row>
        <row r="8">
          <cell r="B8">
            <v>151544665</v>
          </cell>
          <cell r="C8">
            <v>41417687</v>
          </cell>
          <cell r="D8">
            <v>79191400</v>
          </cell>
          <cell r="F8">
            <v>518775</v>
          </cell>
          <cell r="G8">
            <v>15399200</v>
          </cell>
          <cell r="H8">
            <v>0</v>
          </cell>
          <cell r="I8">
            <v>228036388</v>
          </cell>
          <cell r="J8">
            <v>43349840</v>
          </cell>
          <cell r="K8">
            <v>0</v>
          </cell>
        </row>
        <row r="9">
          <cell r="B9">
            <v>87879888</v>
          </cell>
          <cell r="C9">
            <v>32382779</v>
          </cell>
          <cell r="D9">
            <v>48004773</v>
          </cell>
          <cell r="F9">
            <v>0</v>
          </cell>
          <cell r="G9">
            <v>11411778</v>
          </cell>
          <cell r="H9">
            <v>0</v>
          </cell>
          <cell r="I9">
            <v>148835699</v>
          </cell>
          <cell r="J9">
            <v>31843243</v>
          </cell>
          <cell r="K9">
            <v>0</v>
          </cell>
        </row>
        <row r="10">
          <cell r="B10">
            <v>292503218</v>
          </cell>
          <cell r="C10">
            <v>75156099</v>
          </cell>
          <cell r="D10">
            <v>1459961316</v>
          </cell>
          <cell r="F10">
            <v>32290998</v>
          </cell>
          <cell r="G10">
            <v>19130103</v>
          </cell>
          <cell r="H10">
            <v>0</v>
          </cell>
          <cell r="I10">
            <v>418652955</v>
          </cell>
          <cell r="J10">
            <v>54258821</v>
          </cell>
          <cell r="K10">
            <v>0</v>
          </cell>
        </row>
        <row r="11">
          <cell r="B11">
            <v>401214660</v>
          </cell>
          <cell r="C11">
            <v>153845769</v>
          </cell>
          <cell r="D11">
            <v>1670272222</v>
          </cell>
          <cell r="F11">
            <v>36187752</v>
          </cell>
          <cell r="G11">
            <v>32613530</v>
          </cell>
          <cell r="H11">
            <v>0</v>
          </cell>
          <cell r="I11">
            <v>597535200</v>
          </cell>
          <cell r="J11">
            <v>73235849</v>
          </cell>
          <cell r="K11">
            <v>0</v>
          </cell>
        </row>
        <row r="12">
          <cell r="B12">
            <v>243015171</v>
          </cell>
          <cell r="C12">
            <v>54556834</v>
          </cell>
          <cell r="D12">
            <v>1002790335</v>
          </cell>
          <cell r="F12">
            <v>15261438</v>
          </cell>
          <cell r="G12">
            <v>33037527</v>
          </cell>
          <cell r="H12">
            <v>0</v>
          </cell>
          <cell r="I12">
            <v>378058609</v>
          </cell>
          <cell r="J12">
            <v>46846968</v>
          </cell>
          <cell r="K12">
            <v>0</v>
          </cell>
        </row>
        <row r="13">
          <cell r="B13">
            <v>187974918</v>
          </cell>
          <cell r="C13">
            <v>57357415</v>
          </cell>
          <cell r="D13">
            <v>481454866</v>
          </cell>
          <cell r="F13">
            <v>6853112</v>
          </cell>
          <cell r="G13">
            <v>24420427</v>
          </cell>
          <cell r="H13">
            <v>0</v>
          </cell>
          <cell r="I13">
            <v>300436751</v>
          </cell>
          <cell r="J13">
            <v>54465795</v>
          </cell>
          <cell r="K13">
            <v>0</v>
          </cell>
        </row>
        <row r="14">
          <cell r="B14">
            <v>157198035</v>
          </cell>
          <cell r="C14">
            <v>54264068</v>
          </cell>
          <cell r="D14">
            <v>438460570</v>
          </cell>
          <cell r="F14">
            <v>42083754</v>
          </cell>
          <cell r="G14">
            <v>37255485</v>
          </cell>
          <cell r="H14">
            <v>0</v>
          </cell>
          <cell r="I14">
            <v>269909176</v>
          </cell>
          <cell r="J14">
            <v>36216675</v>
          </cell>
          <cell r="K14">
            <v>0</v>
          </cell>
        </row>
        <row r="15">
          <cell r="B15">
            <v>77860452</v>
          </cell>
          <cell r="C15">
            <v>23366445</v>
          </cell>
          <cell r="D15">
            <v>112319747</v>
          </cell>
          <cell r="F15">
            <v>2310004</v>
          </cell>
          <cell r="G15">
            <v>15985635</v>
          </cell>
          <cell r="H15">
            <v>0</v>
          </cell>
          <cell r="I15">
            <v>114229415</v>
          </cell>
          <cell r="J15">
            <v>22920101</v>
          </cell>
          <cell r="K15">
            <v>0</v>
          </cell>
        </row>
        <row r="16">
          <cell r="B16">
            <v>174781922</v>
          </cell>
          <cell r="C16">
            <v>59473098</v>
          </cell>
          <cell r="D16">
            <v>222256161</v>
          </cell>
          <cell r="F16">
            <v>6134937</v>
          </cell>
          <cell r="G16">
            <v>18417983</v>
          </cell>
          <cell r="H16">
            <v>0</v>
          </cell>
          <cell r="I16">
            <v>290804242</v>
          </cell>
          <cell r="J16">
            <v>63974685</v>
          </cell>
          <cell r="K16">
            <v>0</v>
          </cell>
        </row>
        <row r="17">
          <cell r="B17">
            <v>349486094</v>
          </cell>
          <cell r="C17">
            <v>61149045</v>
          </cell>
          <cell r="D17">
            <v>561006712</v>
          </cell>
          <cell r="F17">
            <v>0</v>
          </cell>
          <cell r="G17">
            <v>86090116</v>
          </cell>
          <cell r="H17">
            <v>0</v>
          </cell>
          <cell r="I17">
            <v>491580908</v>
          </cell>
          <cell r="J17">
            <v>59641753</v>
          </cell>
          <cell r="K17">
            <v>0</v>
          </cell>
        </row>
        <row r="18">
          <cell r="B18">
            <v>3925356729</v>
          </cell>
          <cell r="C18">
            <v>893605469</v>
          </cell>
          <cell r="D18">
            <v>4068066091</v>
          </cell>
          <cell r="F18">
            <v>261773159</v>
          </cell>
          <cell r="G18">
            <v>134159821</v>
          </cell>
          <cell r="H18">
            <v>0</v>
          </cell>
          <cell r="I18">
            <v>3515377903</v>
          </cell>
          <cell r="J18">
            <v>306821771</v>
          </cell>
          <cell r="K18">
            <v>0</v>
          </cell>
        </row>
        <row r="19">
          <cell r="B19">
            <v>141154730</v>
          </cell>
          <cell r="C19">
            <v>25344785</v>
          </cell>
          <cell r="D19">
            <v>477594565</v>
          </cell>
          <cell r="F19">
            <v>23099554</v>
          </cell>
          <cell r="G19">
            <v>38049074</v>
          </cell>
          <cell r="H19">
            <v>0</v>
          </cell>
          <cell r="I19">
            <v>124608842</v>
          </cell>
          <cell r="J19">
            <v>16713882</v>
          </cell>
          <cell r="K19">
            <v>0</v>
          </cell>
        </row>
        <row r="20">
          <cell r="B20">
            <v>89883883</v>
          </cell>
          <cell r="C20">
            <v>37626621</v>
          </cell>
          <cell r="D20">
            <v>120862291</v>
          </cell>
          <cell r="F20">
            <v>0</v>
          </cell>
          <cell r="G20">
            <v>37829410</v>
          </cell>
          <cell r="H20">
            <v>0</v>
          </cell>
          <cell r="I20">
            <v>166178054</v>
          </cell>
          <cell r="J20">
            <v>24728780</v>
          </cell>
          <cell r="K20">
            <v>0</v>
          </cell>
        </row>
        <row r="21">
          <cell r="B21">
            <v>136706574</v>
          </cell>
          <cell r="C21">
            <v>50611094</v>
          </cell>
          <cell r="D21">
            <v>185360144</v>
          </cell>
          <cell r="F21">
            <v>0</v>
          </cell>
          <cell r="G21">
            <v>54540575</v>
          </cell>
          <cell r="H21">
            <v>0</v>
          </cell>
          <cell r="I21">
            <v>243684660</v>
          </cell>
          <cell r="J21">
            <v>21761792</v>
          </cell>
          <cell r="K21">
            <v>0</v>
          </cell>
        </row>
        <row r="22">
          <cell r="B22">
            <v>92468608</v>
          </cell>
          <cell r="C22">
            <v>38233988</v>
          </cell>
          <cell r="D22">
            <v>221778237</v>
          </cell>
          <cell r="F22">
            <v>2746</v>
          </cell>
          <cell r="G22">
            <v>43532074</v>
          </cell>
          <cell r="H22">
            <v>0</v>
          </cell>
          <cell r="I22">
            <v>150549669</v>
          </cell>
          <cell r="J22">
            <v>17914760</v>
          </cell>
          <cell r="K22">
            <v>0</v>
          </cell>
        </row>
        <row r="23">
          <cell r="B23">
            <v>278464327</v>
          </cell>
          <cell r="C23">
            <v>51242595</v>
          </cell>
          <cell r="D23">
            <v>424526614</v>
          </cell>
          <cell r="F23">
            <v>8055630</v>
          </cell>
          <cell r="G23">
            <v>156123995</v>
          </cell>
          <cell r="H23">
            <v>0</v>
          </cell>
          <cell r="I23">
            <v>343128797</v>
          </cell>
          <cell r="J23">
            <v>38419976</v>
          </cell>
          <cell r="K23">
            <v>0</v>
          </cell>
        </row>
        <row r="24">
          <cell r="B24">
            <v>787383170</v>
          </cell>
          <cell r="C24">
            <v>132673432</v>
          </cell>
          <cell r="D24">
            <v>232248268</v>
          </cell>
          <cell r="F24">
            <v>4229240</v>
          </cell>
          <cell r="G24">
            <v>80923467</v>
          </cell>
          <cell r="H24">
            <v>0</v>
          </cell>
          <cell r="I24">
            <v>834144370</v>
          </cell>
          <cell r="J24">
            <v>76580345</v>
          </cell>
          <cell r="K24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2003"/>
      <sheetName val="2004"/>
      <sheetName val="2005"/>
      <sheetName val="2006"/>
      <sheetName val="DGEG_Aux_2003"/>
      <sheetName val="DGEG_Aux_2004"/>
      <sheetName val="DGEG_Aux_2005"/>
      <sheetName val="DGEG_Aux_2006"/>
      <sheetName val="Output_2003"/>
      <sheetName val="Output_2004"/>
      <sheetName val="Output_2005"/>
      <sheetName val="Output_20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>
            <v>148659690</v>
          </cell>
          <cell r="C2">
            <v>33214870</v>
          </cell>
          <cell r="D2">
            <v>244479338</v>
          </cell>
          <cell r="E2">
            <v>307240</v>
          </cell>
          <cell r="F2">
            <v>6289</v>
          </cell>
          <cell r="G2">
            <v>6314171</v>
          </cell>
          <cell r="H2">
            <v>0</v>
          </cell>
          <cell r="I2">
            <v>237502785</v>
          </cell>
          <cell r="J2">
            <v>33520049</v>
          </cell>
          <cell r="K2">
            <v>0</v>
          </cell>
        </row>
        <row r="3">
          <cell r="B3">
            <v>265746129</v>
          </cell>
          <cell r="C3">
            <v>59412101</v>
          </cell>
          <cell r="D3">
            <v>457844553</v>
          </cell>
          <cell r="E3">
            <v>160170</v>
          </cell>
          <cell r="F3">
            <v>0</v>
          </cell>
          <cell r="G3">
            <v>19355299</v>
          </cell>
          <cell r="H3">
            <v>196996</v>
          </cell>
          <cell r="I3">
            <v>396042764</v>
          </cell>
          <cell r="J3">
            <v>43829593</v>
          </cell>
          <cell r="K3">
            <v>0</v>
          </cell>
        </row>
        <row r="4">
          <cell r="B4">
            <v>294340862</v>
          </cell>
          <cell r="C4">
            <v>65684573</v>
          </cell>
          <cell r="D4">
            <v>1093271345</v>
          </cell>
          <cell r="E4">
            <v>333410</v>
          </cell>
          <cell r="F4">
            <v>124859</v>
          </cell>
          <cell r="G4">
            <v>16236074</v>
          </cell>
          <cell r="H4">
            <v>254785</v>
          </cell>
          <cell r="I4">
            <v>407543380</v>
          </cell>
          <cell r="J4">
            <v>46261357</v>
          </cell>
          <cell r="K4">
            <v>0</v>
          </cell>
        </row>
        <row r="5">
          <cell r="B5">
            <v>1553195068</v>
          </cell>
          <cell r="C5">
            <v>326605662</v>
          </cell>
          <cell r="D5">
            <v>2895292331</v>
          </cell>
          <cell r="E5">
            <v>1679356</v>
          </cell>
          <cell r="F5">
            <v>35788225</v>
          </cell>
          <cell r="G5">
            <v>46165347</v>
          </cell>
          <cell r="H5">
            <v>115408</v>
          </cell>
          <cell r="I5">
            <v>2443154119</v>
          </cell>
          <cell r="J5">
            <v>191578339</v>
          </cell>
          <cell r="K5">
            <v>8172</v>
          </cell>
        </row>
        <row r="6">
          <cell r="B6">
            <v>171651518</v>
          </cell>
          <cell r="C6">
            <v>45377988</v>
          </cell>
          <cell r="D6">
            <v>318879279</v>
          </cell>
          <cell r="E6">
            <v>142070</v>
          </cell>
          <cell r="F6">
            <v>501466</v>
          </cell>
          <cell r="G6">
            <v>21653754</v>
          </cell>
          <cell r="H6">
            <v>0</v>
          </cell>
          <cell r="I6">
            <v>393712244</v>
          </cell>
          <cell r="J6">
            <v>51871605</v>
          </cell>
          <cell r="K6">
            <v>0</v>
          </cell>
        </row>
        <row r="7">
          <cell r="B7">
            <v>48582110</v>
          </cell>
          <cell r="C7">
            <v>13818530</v>
          </cell>
          <cell r="D7">
            <v>47839211</v>
          </cell>
          <cell r="E7">
            <v>0</v>
          </cell>
          <cell r="F7">
            <v>0</v>
          </cell>
          <cell r="G7">
            <v>4276804</v>
          </cell>
          <cell r="H7">
            <v>0</v>
          </cell>
          <cell r="I7">
            <v>89247597</v>
          </cell>
          <cell r="J7">
            <v>18204156</v>
          </cell>
          <cell r="K7">
            <v>0</v>
          </cell>
        </row>
        <row r="8">
          <cell r="B8">
            <v>113315392</v>
          </cell>
          <cell r="C8">
            <v>33635730</v>
          </cell>
          <cell r="D8">
            <v>73590426</v>
          </cell>
          <cell r="E8">
            <v>676200</v>
          </cell>
          <cell r="F8">
            <v>357865</v>
          </cell>
          <cell r="G8">
            <v>13415900</v>
          </cell>
          <cell r="H8">
            <v>0</v>
          </cell>
          <cell r="I8">
            <v>187511971</v>
          </cell>
          <cell r="J8">
            <v>37674644</v>
          </cell>
          <cell r="K8">
            <v>0</v>
          </cell>
        </row>
        <row r="9">
          <cell r="B9">
            <v>70651078</v>
          </cell>
          <cell r="C9">
            <v>25710185</v>
          </cell>
          <cell r="D9">
            <v>44673727</v>
          </cell>
          <cell r="E9">
            <v>4806</v>
          </cell>
          <cell r="F9">
            <v>0</v>
          </cell>
          <cell r="G9">
            <v>9614436</v>
          </cell>
          <cell r="H9">
            <v>0</v>
          </cell>
          <cell r="I9">
            <v>122626424</v>
          </cell>
          <cell r="J9">
            <v>27969993</v>
          </cell>
          <cell r="K9">
            <v>0</v>
          </cell>
        </row>
        <row r="10">
          <cell r="B10">
            <v>285558539</v>
          </cell>
          <cell r="C10">
            <v>70809749</v>
          </cell>
          <cell r="D10">
            <v>1286380153</v>
          </cell>
          <cell r="E10">
            <v>216050</v>
          </cell>
          <cell r="F10">
            <v>31525403</v>
          </cell>
          <cell r="G10">
            <v>31296733</v>
          </cell>
          <cell r="H10">
            <v>0</v>
          </cell>
          <cell r="I10">
            <v>398997086</v>
          </cell>
          <cell r="J10">
            <v>46400834</v>
          </cell>
          <cell r="K10">
            <v>0</v>
          </cell>
        </row>
        <row r="11">
          <cell r="B11">
            <v>298247941</v>
          </cell>
          <cell r="C11">
            <v>127445595</v>
          </cell>
          <cell r="D11">
            <v>783981495</v>
          </cell>
          <cell r="E11">
            <v>345606</v>
          </cell>
          <cell r="F11">
            <v>37743465</v>
          </cell>
          <cell r="G11">
            <v>31872369</v>
          </cell>
          <cell r="H11">
            <v>0</v>
          </cell>
          <cell r="I11">
            <v>512374505</v>
          </cell>
          <cell r="J11">
            <v>62606008</v>
          </cell>
          <cell r="K11">
            <v>0</v>
          </cell>
        </row>
        <row r="12">
          <cell r="B12">
            <v>202493383</v>
          </cell>
          <cell r="C12">
            <v>45464808</v>
          </cell>
          <cell r="D12">
            <v>856007097</v>
          </cell>
          <cell r="E12">
            <v>149100</v>
          </cell>
          <cell r="F12">
            <v>16590466</v>
          </cell>
          <cell r="G12">
            <v>28354749</v>
          </cell>
          <cell r="H12">
            <v>0</v>
          </cell>
          <cell r="I12">
            <v>316923328</v>
          </cell>
          <cell r="J12">
            <v>39950465</v>
          </cell>
          <cell r="K12">
            <v>0</v>
          </cell>
        </row>
        <row r="13">
          <cell r="B13">
            <v>142457978</v>
          </cell>
          <cell r="C13">
            <v>51245807</v>
          </cell>
          <cell r="D13">
            <v>388929633</v>
          </cell>
          <cell r="E13">
            <v>0</v>
          </cell>
          <cell r="F13">
            <v>7700477</v>
          </cell>
          <cell r="G13">
            <v>18452076</v>
          </cell>
          <cell r="H13">
            <v>0</v>
          </cell>
          <cell r="I13">
            <v>246897039</v>
          </cell>
          <cell r="J13">
            <v>43362711</v>
          </cell>
          <cell r="K13">
            <v>0</v>
          </cell>
        </row>
        <row r="14">
          <cell r="B14">
            <v>163493083</v>
          </cell>
          <cell r="C14">
            <v>54715292</v>
          </cell>
          <cell r="D14">
            <v>409424633</v>
          </cell>
          <cell r="E14">
            <v>592360</v>
          </cell>
          <cell r="F14">
            <v>42230025</v>
          </cell>
          <cell r="G14">
            <v>37396565</v>
          </cell>
          <cell r="H14">
            <v>0</v>
          </cell>
          <cell r="I14">
            <v>222798337</v>
          </cell>
          <cell r="J14">
            <v>38321409</v>
          </cell>
          <cell r="K14">
            <v>0</v>
          </cell>
        </row>
        <row r="15">
          <cell r="B15">
            <v>64878294</v>
          </cell>
          <cell r="C15">
            <v>20346643</v>
          </cell>
          <cell r="D15">
            <v>51664847</v>
          </cell>
          <cell r="E15">
            <v>0</v>
          </cell>
          <cell r="F15">
            <v>48756</v>
          </cell>
          <cell r="G15">
            <v>18551128</v>
          </cell>
          <cell r="H15">
            <v>0</v>
          </cell>
          <cell r="I15">
            <v>97634663</v>
          </cell>
          <cell r="J15">
            <v>19498773</v>
          </cell>
          <cell r="K15">
            <v>0</v>
          </cell>
        </row>
        <row r="16">
          <cell r="B16">
            <v>150553691</v>
          </cell>
          <cell r="C16">
            <v>52355542</v>
          </cell>
          <cell r="D16">
            <v>223400242</v>
          </cell>
          <cell r="E16">
            <v>315993</v>
          </cell>
          <cell r="F16">
            <v>7260795</v>
          </cell>
          <cell r="G16">
            <v>17385721</v>
          </cell>
          <cell r="H16">
            <v>0</v>
          </cell>
          <cell r="I16">
            <v>254953524</v>
          </cell>
          <cell r="J16">
            <v>53940170</v>
          </cell>
          <cell r="K16">
            <v>0</v>
          </cell>
        </row>
        <row r="17">
          <cell r="B17">
            <v>287672332</v>
          </cell>
          <cell r="C17">
            <v>51153063</v>
          </cell>
          <cell r="D17">
            <v>508270574</v>
          </cell>
          <cell r="E17">
            <v>485600</v>
          </cell>
          <cell r="F17">
            <v>814505</v>
          </cell>
          <cell r="G17">
            <v>74539987</v>
          </cell>
          <cell r="H17">
            <v>0</v>
          </cell>
          <cell r="I17">
            <v>400655158</v>
          </cell>
          <cell r="J17">
            <v>48445516</v>
          </cell>
          <cell r="K17">
            <v>0</v>
          </cell>
        </row>
        <row r="18">
          <cell r="B18">
            <v>3441386373</v>
          </cell>
          <cell r="C18">
            <v>785006840</v>
          </cell>
          <cell r="D18">
            <v>3239162602</v>
          </cell>
          <cell r="E18">
            <v>3256160</v>
          </cell>
          <cell r="F18">
            <v>234535834</v>
          </cell>
          <cell r="G18">
            <v>117767119</v>
          </cell>
          <cell r="H18">
            <v>0</v>
          </cell>
          <cell r="I18">
            <v>3073907415</v>
          </cell>
          <cell r="J18">
            <v>275335646</v>
          </cell>
          <cell r="K18">
            <v>0</v>
          </cell>
        </row>
        <row r="19">
          <cell r="B19">
            <v>96912794</v>
          </cell>
          <cell r="C19">
            <v>19579635</v>
          </cell>
          <cell r="D19">
            <v>223960724</v>
          </cell>
          <cell r="E19">
            <v>433460</v>
          </cell>
          <cell r="F19">
            <v>13979370</v>
          </cell>
          <cell r="G19">
            <v>28995760</v>
          </cell>
          <cell r="H19">
            <v>0</v>
          </cell>
          <cell r="I19">
            <v>104012405</v>
          </cell>
          <cell r="J19">
            <v>13606504</v>
          </cell>
          <cell r="K19">
            <v>0</v>
          </cell>
        </row>
        <row r="20">
          <cell r="B20">
            <v>77578450</v>
          </cell>
          <cell r="C20">
            <v>29238392</v>
          </cell>
          <cell r="D20">
            <v>108209819</v>
          </cell>
          <cell r="E20">
            <v>36948</v>
          </cell>
          <cell r="F20">
            <v>0</v>
          </cell>
          <cell r="G20">
            <v>35858977</v>
          </cell>
          <cell r="H20">
            <v>0</v>
          </cell>
          <cell r="I20">
            <v>138687350</v>
          </cell>
          <cell r="J20">
            <v>19086790</v>
          </cell>
          <cell r="K20">
            <v>0</v>
          </cell>
        </row>
        <row r="21">
          <cell r="B21">
            <v>119429124</v>
          </cell>
          <cell r="C21">
            <v>42783580</v>
          </cell>
          <cell r="D21">
            <v>172098448</v>
          </cell>
          <cell r="E21">
            <v>3790</v>
          </cell>
          <cell r="F21">
            <v>0</v>
          </cell>
          <cell r="G21">
            <v>50349774</v>
          </cell>
          <cell r="H21">
            <v>0</v>
          </cell>
          <cell r="I21">
            <v>206328767</v>
          </cell>
          <cell r="J21">
            <v>18700984</v>
          </cell>
          <cell r="K21">
            <v>0</v>
          </cell>
        </row>
        <row r="22">
          <cell r="B22">
            <v>77037757</v>
          </cell>
          <cell r="C22">
            <v>31621778</v>
          </cell>
          <cell r="D22">
            <v>157261494</v>
          </cell>
          <cell r="E22">
            <v>188570</v>
          </cell>
          <cell r="F22">
            <v>1546</v>
          </cell>
          <cell r="G22">
            <v>29841961</v>
          </cell>
          <cell r="H22">
            <v>0</v>
          </cell>
          <cell r="I22">
            <v>127470230</v>
          </cell>
          <cell r="J22">
            <v>16129683</v>
          </cell>
          <cell r="K22">
            <v>0</v>
          </cell>
        </row>
        <row r="23">
          <cell r="B23">
            <v>253307682</v>
          </cell>
          <cell r="C23">
            <v>42895904</v>
          </cell>
          <cell r="D23">
            <v>347179218</v>
          </cell>
          <cell r="E23">
            <v>275468</v>
          </cell>
          <cell r="F23">
            <v>5564021</v>
          </cell>
          <cell r="G23">
            <v>116997861</v>
          </cell>
          <cell r="H23">
            <v>0</v>
          </cell>
          <cell r="I23">
            <v>273049472</v>
          </cell>
          <cell r="J23">
            <v>34165170</v>
          </cell>
          <cell r="K23">
            <v>0</v>
          </cell>
        </row>
        <row r="24">
          <cell r="B24">
            <v>698407020</v>
          </cell>
          <cell r="C24">
            <v>118205473</v>
          </cell>
          <cell r="D24">
            <v>240237608</v>
          </cell>
          <cell r="E24">
            <v>423860</v>
          </cell>
          <cell r="F24">
            <v>21264</v>
          </cell>
          <cell r="G24">
            <v>68648993</v>
          </cell>
          <cell r="H24">
            <v>0</v>
          </cell>
          <cell r="I24">
            <v>706366684</v>
          </cell>
          <cell r="J24">
            <v>68080536</v>
          </cell>
          <cell r="K24">
            <v>0</v>
          </cell>
        </row>
      </sheetData>
      <sheetData sheetId="10">
        <row r="2">
          <cell r="B2">
            <v>162116624</v>
          </cell>
          <cell r="C2">
            <v>36531089</v>
          </cell>
          <cell r="D2">
            <v>254074296</v>
          </cell>
          <cell r="E2">
            <v>325730</v>
          </cell>
          <cell r="F2">
            <v>0</v>
          </cell>
          <cell r="G2">
            <v>6301640</v>
          </cell>
          <cell r="H2">
            <v>0</v>
          </cell>
          <cell r="I2">
            <v>253601038</v>
          </cell>
          <cell r="J2">
            <v>34920661</v>
          </cell>
          <cell r="K2">
            <v>0</v>
          </cell>
        </row>
        <row r="3">
          <cell r="B3">
            <v>274701027</v>
          </cell>
          <cell r="C3">
            <v>63481518</v>
          </cell>
          <cell r="D3">
            <v>462382920</v>
          </cell>
          <cell r="E3">
            <v>166440</v>
          </cell>
          <cell r="F3">
            <v>328</v>
          </cell>
          <cell r="G3">
            <v>22007492</v>
          </cell>
          <cell r="H3">
            <v>237447</v>
          </cell>
          <cell r="I3">
            <v>421823137</v>
          </cell>
          <cell r="J3">
            <v>45315904</v>
          </cell>
          <cell r="K3">
            <v>0</v>
          </cell>
        </row>
        <row r="4">
          <cell r="B4">
            <v>254222425</v>
          </cell>
          <cell r="C4">
            <v>67860560</v>
          </cell>
          <cell r="D4">
            <v>1169703322</v>
          </cell>
          <cell r="E4">
            <v>376555</v>
          </cell>
          <cell r="F4">
            <v>249676</v>
          </cell>
          <cell r="G4">
            <v>17777398</v>
          </cell>
          <cell r="H4">
            <v>268908</v>
          </cell>
          <cell r="I4">
            <v>427904559</v>
          </cell>
          <cell r="J4">
            <v>46986309</v>
          </cell>
          <cell r="K4">
            <v>1394</v>
          </cell>
        </row>
        <row r="5">
          <cell r="B5">
            <v>1598015752</v>
          </cell>
          <cell r="C5">
            <v>344961619</v>
          </cell>
          <cell r="D5">
            <v>2977254521</v>
          </cell>
          <cell r="E5">
            <v>1715220</v>
          </cell>
          <cell r="F5">
            <v>45797991</v>
          </cell>
          <cell r="G5">
            <v>50188456</v>
          </cell>
          <cell r="H5">
            <v>116357</v>
          </cell>
          <cell r="I5">
            <v>2517436161</v>
          </cell>
          <cell r="J5">
            <v>187923568</v>
          </cell>
          <cell r="K5">
            <v>0</v>
          </cell>
        </row>
        <row r="6">
          <cell r="B6">
            <v>178537757</v>
          </cell>
          <cell r="C6">
            <v>48175122</v>
          </cell>
          <cell r="D6">
            <v>313334412</v>
          </cell>
          <cell r="E6">
            <v>143190</v>
          </cell>
          <cell r="F6">
            <v>498783</v>
          </cell>
          <cell r="G6">
            <v>23722039</v>
          </cell>
          <cell r="H6">
            <v>0</v>
          </cell>
          <cell r="I6">
            <v>419046491</v>
          </cell>
          <cell r="J6">
            <v>50612772</v>
          </cell>
          <cell r="K6">
            <v>0</v>
          </cell>
        </row>
        <row r="7">
          <cell r="B7">
            <v>50271372</v>
          </cell>
          <cell r="C7">
            <v>14228451</v>
          </cell>
          <cell r="D7">
            <v>50169780</v>
          </cell>
          <cell r="E7">
            <v>0</v>
          </cell>
          <cell r="F7">
            <v>0</v>
          </cell>
          <cell r="G7">
            <v>4604283</v>
          </cell>
          <cell r="H7">
            <v>0</v>
          </cell>
          <cell r="I7">
            <v>95297075</v>
          </cell>
          <cell r="J7">
            <v>19483737</v>
          </cell>
          <cell r="K7">
            <v>0</v>
          </cell>
        </row>
        <row r="8">
          <cell r="B8">
            <v>122199636</v>
          </cell>
          <cell r="C8">
            <v>36985903</v>
          </cell>
          <cell r="D8">
            <v>74901078</v>
          </cell>
          <cell r="E8">
            <v>551500</v>
          </cell>
          <cell r="F8">
            <v>395567</v>
          </cell>
          <cell r="G8">
            <v>14682699</v>
          </cell>
          <cell r="H8">
            <v>0</v>
          </cell>
          <cell r="I8">
            <v>201936451</v>
          </cell>
          <cell r="J8">
            <v>39057819</v>
          </cell>
          <cell r="K8">
            <v>0</v>
          </cell>
        </row>
        <row r="9">
          <cell r="B9">
            <v>75670449</v>
          </cell>
          <cell r="C9">
            <v>27912988</v>
          </cell>
          <cell r="D9">
            <v>46019519</v>
          </cell>
          <cell r="E9">
            <v>5700</v>
          </cell>
          <cell r="F9">
            <v>0</v>
          </cell>
          <cell r="G9">
            <v>10650915</v>
          </cell>
          <cell r="H9">
            <v>0</v>
          </cell>
          <cell r="I9">
            <v>130740602</v>
          </cell>
          <cell r="J9">
            <v>26947781</v>
          </cell>
          <cell r="K9">
            <v>0</v>
          </cell>
        </row>
        <row r="10">
          <cell r="B10">
            <v>290669358</v>
          </cell>
          <cell r="C10">
            <v>76505316</v>
          </cell>
          <cell r="D10">
            <v>1295376231</v>
          </cell>
          <cell r="E10">
            <v>177960</v>
          </cell>
          <cell r="F10">
            <v>28706317</v>
          </cell>
          <cell r="G10">
            <v>35207661</v>
          </cell>
          <cell r="H10">
            <v>0</v>
          </cell>
          <cell r="I10">
            <v>419309576</v>
          </cell>
          <cell r="J10">
            <v>45820927</v>
          </cell>
          <cell r="K10">
            <v>0</v>
          </cell>
        </row>
        <row r="11">
          <cell r="B11">
            <v>320424166</v>
          </cell>
          <cell r="C11">
            <v>136688562</v>
          </cell>
          <cell r="D11">
            <v>1053913067</v>
          </cell>
          <cell r="E11">
            <v>326110</v>
          </cell>
          <cell r="F11">
            <v>36371574</v>
          </cell>
          <cell r="G11">
            <v>34051513</v>
          </cell>
          <cell r="H11">
            <v>0</v>
          </cell>
          <cell r="I11">
            <v>547642512</v>
          </cell>
          <cell r="J11">
            <v>59474636</v>
          </cell>
          <cell r="K11">
            <v>0</v>
          </cell>
        </row>
        <row r="12">
          <cell r="B12">
            <v>219386161</v>
          </cell>
          <cell r="C12">
            <v>49933712</v>
          </cell>
          <cell r="D12">
            <v>895791134</v>
          </cell>
          <cell r="E12">
            <v>150600</v>
          </cell>
          <cell r="F12">
            <v>15301295</v>
          </cell>
          <cell r="G12">
            <v>30392953</v>
          </cell>
          <cell r="H12">
            <v>0</v>
          </cell>
          <cell r="I12">
            <v>339405344</v>
          </cell>
          <cell r="J12">
            <v>39005640</v>
          </cell>
          <cell r="K12">
            <v>0</v>
          </cell>
        </row>
        <row r="13">
          <cell r="B13">
            <v>150251579</v>
          </cell>
          <cell r="C13">
            <v>54161160</v>
          </cell>
          <cell r="D13">
            <v>441242453</v>
          </cell>
          <cell r="E13">
            <v>0</v>
          </cell>
          <cell r="F13">
            <v>7551996</v>
          </cell>
          <cell r="G13">
            <v>22464353</v>
          </cell>
          <cell r="H13">
            <v>0</v>
          </cell>
          <cell r="I13">
            <v>266413702</v>
          </cell>
          <cell r="J13">
            <v>44451562</v>
          </cell>
          <cell r="K13">
            <v>0</v>
          </cell>
        </row>
        <row r="14">
          <cell r="B14">
            <v>174008817</v>
          </cell>
          <cell r="C14">
            <v>56831496</v>
          </cell>
          <cell r="D14">
            <v>465535857</v>
          </cell>
          <cell r="E14">
            <v>704210</v>
          </cell>
          <cell r="F14">
            <v>41448951</v>
          </cell>
          <cell r="G14">
            <v>40898860</v>
          </cell>
          <cell r="H14">
            <v>0</v>
          </cell>
          <cell r="I14">
            <v>285547096</v>
          </cell>
          <cell r="J14">
            <v>36942844</v>
          </cell>
          <cell r="K14">
            <v>0</v>
          </cell>
        </row>
        <row r="15">
          <cell r="B15">
            <v>69442764</v>
          </cell>
          <cell r="C15">
            <v>22349058</v>
          </cell>
          <cell r="D15">
            <v>53955285</v>
          </cell>
          <cell r="E15">
            <v>0</v>
          </cell>
          <cell r="F15">
            <v>73767</v>
          </cell>
          <cell r="G15">
            <v>20471436</v>
          </cell>
          <cell r="H15">
            <v>0</v>
          </cell>
          <cell r="I15">
            <v>105236873</v>
          </cell>
          <cell r="J15">
            <v>19292135</v>
          </cell>
          <cell r="K15">
            <v>0</v>
          </cell>
        </row>
        <row r="16">
          <cell r="B16">
            <v>152276827</v>
          </cell>
          <cell r="C16">
            <v>54946447</v>
          </cell>
          <cell r="D16">
            <v>220907815</v>
          </cell>
          <cell r="E16">
            <v>341106</v>
          </cell>
          <cell r="F16">
            <v>6547252</v>
          </cell>
          <cell r="G16">
            <v>19536714</v>
          </cell>
          <cell r="H16">
            <v>0</v>
          </cell>
          <cell r="I16">
            <v>269785779</v>
          </cell>
          <cell r="J16">
            <v>55738742</v>
          </cell>
          <cell r="K16">
            <v>0</v>
          </cell>
        </row>
        <row r="17">
          <cell r="B17">
            <v>307321809</v>
          </cell>
          <cell r="C17">
            <v>54450594</v>
          </cell>
          <cell r="D17">
            <v>533876216</v>
          </cell>
          <cell r="E17">
            <v>472900</v>
          </cell>
          <cell r="F17">
            <v>0</v>
          </cell>
          <cell r="G17">
            <v>81853914</v>
          </cell>
          <cell r="H17">
            <v>0</v>
          </cell>
          <cell r="I17">
            <v>428944112</v>
          </cell>
          <cell r="J17">
            <v>47504834</v>
          </cell>
          <cell r="K17">
            <v>0</v>
          </cell>
        </row>
        <row r="18">
          <cell r="B18">
            <v>3561455422</v>
          </cell>
          <cell r="C18">
            <v>826997113</v>
          </cell>
          <cell r="D18">
            <v>3460807233</v>
          </cell>
          <cell r="E18">
            <v>2961899</v>
          </cell>
          <cell r="F18">
            <v>255788366</v>
          </cell>
          <cell r="G18">
            <v>122323136</v>
          </cell>
          <cell r="H18">
            <v>0</v>
          </cell>
          <cell r="I18">
            <v>3181295326</v>
          </cell>
          <cell r="J18">
            <v>259142427</v>
          </cell>
          <cell r="K18">
            <v>0</v>
          </cell>
        </row>
        <row r="19">
          <cell r="B19">
            <v>120131330</v>
          </cell>
          <cell r="C19">
            <v>22319455</v>
          </cell>
          <cell r="D19">
            <v>243900631</v>
          </cell>
          <cell r="E19">
            <v>463860</v>
          </cell>
          <cell r="F19">
            <v>15831839</v>
          </cell>
          <cell r="G19">
            <v>33027478</v>
          </cell>
          <cell r="H19">
            <v>0</v>
          </cell>
          <cell r="I19">
            <v>111488317</v>
          </cell>
          <cell r="J19">
            <v>13695279</v>
          </cell>
          <cell r="K19">
            <v>0</v>
          </cell>
        </row>
        <row r="20">
          <cell r="B20">
            <v>79224721</v>
          </cell>
          <cell r="C20">
            <v>32844465</v>
          </cell>
          <cell r="D20">
            <v>125866647</v>
          </cell>
          <cell r="E20">
            <v>76830</v>
          </cell>
          <cell r="F20">
            <v>0</v>
          </cell>
          <cell r="G20">
            <v>44442627</v>
          </cell>
          <cell r="H20">
            <v>0</v>
          </cell>
          <cell r="I20">
            <v>147963000</v>
          </cell>
          <cell r="J20">
            <v>19882737</v>
          </cell>
          <cell r="K20">
            <v>0</v>
          </cell>
        </row>
        <row r="21">
          <cell r="B21">
            <v>121739929</v>
          </cell>
          <cell r="C21">
            <v>45250823</v>
          </cell>
          <cell r="D21">
            <v>178586635</v>
          </cell>
          <cell r="E21">
            <v>3835</v>
          </cell>
          <cell r="F21">
            <v>0</v>
          </cell>
          <cell r="G21">
            <v>52345052</v>
          </cell>
          <cell r="H21">
            <v>0</v>
          </cell>
          <cell r="I21">
            <v>215743772</v>
          </cell>
          <cell r="J21">
            <v>19952210</v>
          </cell>
          <cell r="K21">
            <v>0</v>
          </cell>
        </row>
        <row r="22">
          <cell r="B22">
            <v>83149769</v>
          </cell>
          <cell r="C22">
            <v>33843683</v>
          </cell>
          <cell r="D22">
            <v>178236055</v>
          </cell>
          <cell r="E22">
            <v>193790</v>
          </cell>
          <cell r="F22">
            <v>2961</v>
          </cell>
          <cell r="G22">
            <v>36076419</v>
          </cell>
          <cell r="H22">
            <v>0</v>
          </cell>
          <cell r="I22">
            <v>133018384</v>
          </cell>
          <cell r="J22">
            <v>15201326</v>
          </cell>
          <cell r="K22">
            <v>0</v>
          </cell>
        </row>
        <row r="23">
          <cell r="B23">
            <v>249122175</v>
          </cell>
          <cell r="C23">
            <v>47296569</v>
          </cell>
          <cell r="D23">
            <v>371203727</v>
          </cell>
          <cell r="E23">
            <v>334777</v>
          </cell>
          <cell r="F23">
            <v>7489026</v>
          </cell>
          <cell r="G23">
            <v>131197427</v>
          </cell>
          <cell r="H23">
            <v>0</v>
          </cell>
          <cell r="I23">
            <v>297070979</v>
          </cell>
          <cell r="J23">
            <v>35312499</v>
          </cell>
          <cell r="K23">
            <v>0</v>
          </cell>
        </row>
        <row r="24">
          <cell r="B24">
            <v>740601476</v>
          </cell>
          <cell r="C24">
            <v>128989434</v>
          </cell>
          <cell r="D24">
            <v>239392477</v>
          </cell>
          <cell r="E24">
            <v>403980</v>
          </cell>
          <cell r="F24">
            <v>2056909</v>
          </cell>
          <cell r="G24">
            <v>81351861</v>
          </cell>
          <cell r="H24">
            <v>0</v>
          </cell>
          <cell r="I24">
            <v>758101146</v>
          </cell>
          <cell r="J24">
            <v>66278690</v>
          </cell>
          <cell r="K24">
            <v>0</v>
          </cell>
        </row>
      </sheetData>
      <sheetData sheetId="11">
        <row r="2">
          <cell r="B2">
            <v>174620901</v>
          </cell>
          <cell r="C2">
            <v>38608240</v>
          </cell>
          <cell r="D2">
            <v>349410015</v>
          </cell>
          <cell r="E2">
            <v>305871</v>
          </cell>
          <cell r="F2">
            <v>0</v>
          </cell>
          <cell r="G2">
            <v>6681831</v>
          </cell>
          <cell r="H2">
            <v>0</v>
          </cell>
          <cell r="I2">
            <v>267113672</v>
          </cell>
          <cell r="J2">
            <v>36174019</v>
          </cell>
          <cell r="K2">
            <v>0</v>
          </cell>
        </row>
        <row r="3">
          <cell r="B3">
            <v>279712963</v>
          </cell>
          <cell r="C3">
            <v>65301323</v>
          </cell>
          <cell r="D3">
            <v>441064453</v>
          </cell>
          <cell r="E3">
            <v>150240</v>
          </cell>
          <cell r="F3">
            <v>5783</v>
          </cell>
          <cell r="G3">
            <v>22569062</v>
          </cell>
          <cell r="H3">
            <v>255154</v>
          </cell>
          <cell r="I3">
            <v>446434220</v>
          </cell>
          <cell r="J3">
            <v>47608955</v>
          </cell>
          <cell r="K3">
            <v>0</v>
          </cell>
        </row>
        <row r="4">
          <cell r="B4">
            <v>270771081</v>
          </cell>
          <cell r="C4">
            <v>71684886</v>
          </cell>
          <cell r="D4">
            <v>1115658436</v>
          </cell>
          <cell r="E4">
            <v>388770</v>
          </cell>
          <cell r="F4">
            <v>238349</v>
          </cell>
          <cell r="G4">
            <v>17602056</v>
          </cell>
          <cell r="H4">
            <v>323827</v>
          </cell>
          <cell r="I4">
            <v>456791642</v>
          </cell>
          <cell r="J4">
            <v>50810368</v>
          </cell>
          <cell r="K4">
            <v>4580</v>
          </cell>
        </row>
        <row r="5">
          <cell r="B5">
            <v>1674801215</v>
          </cell>
          <cell r="C5">
            <v>364373441</v>
          </cell>
          <cell r="D5">
            <v>3011844953</v>
          </cell>
          <cell r="E5">
            <v>1626445</v>
          </cell>
          <cell r="F5">
            <v>51297502</v>
          </cell>
          <cell r="G5">
            <v>52482702</v>
          </cell>
          <cell r="H5">
            <v>161806</v>
          </cell>
          <cell r="I5">
            <v>2620323256</v>
          </cell>
          <cell r="J5">
            <v>198650572</v>
          </cell>
          <cell r="K5">
            <v>0</v>
          </cell>
        </row>
        <row r="6">
          <cell r="B6">
            <v>190367440</v>
          </cell>
          <cell r="C6">
            <v>50800425</v>
          </cell>
          <cell r="D6">
            <v>311048068</v>
          </cell>
          <cell r="E6">
            <v>140980</v>
          </cell>
          <cell r="F6">
            <v>471016</v>
          </cell>
          <cell r="G6">
            <v>23881733</v>
          </cell>
          <cell r="H6">
            <v>0</v>
          </cell>
          <cell r="I6">
            <v>443537692</v>
          </cell>
          <cell r="J6">
            <v>54306183</v>
          </cell>
          <cell r="K6">
            <v>0</v>
          </cell>
        </row>
        <row r="7">
          <cell r="B7">
            <v>55241526</v>
          </cell>
          <cell r="C7">
            <v>15124563</v>
          </cell>
          <cell r="D7">
            <v>53926182</v>
          </cell>
          <cell r="E7">
            <v>0</v>
          </cell>
          <cell r="F7">
            <v>0</v>
          </cell>
          <cell r="G7">
            <v>5007246</v>
          </cell>
          <cell r="H7">
            <v>0</v>
          </cell>
          <cell r="I7">
            <v>103091959</v>
          </cell>
          <cell r="J7">
            <v>20675461</v>
          </cell>
          <cell r="K7">
            <v>0</v>
          </cell>
        </row>
        <row r="8">
          <cell r="B8">
            <v>144043019</v>
          </cell>
          <cell r="C8">
            <v>38578621</v>
          </cell>
          <cell r="D8">
            <v>77826552</v>
          </cell>
          <cell r="E8">
            <v>524200</v>
          </cell>
          <cell r="F8">
            <v>443665</v>
          </cell>
          <cell r="G8">
            <v>15968518</v>
          </cell>
          <cell r="H8">
            <v>0</v>
          </cell>
          <cell r="I8">
            <v>220857011</v>
          </cell>
          <cell r="J8">
            <v>39063878</v>
          </cell>
          <cell r="K8">
            <v>0</v>
          </cell>
        </row>
        <row r="9">
          <cell r="B9">
            <v>83092297</v>
          </cell>
          <cell r="C9">
            <v>29372427</v>
          </cell>
          <cell r="D9">
            <v>45584941</v>
          </cell>
          <cell r="E9">
            <v>9950</v>
          </cell>
          <cell r="F9">
            <v>0</v>
          </cell>
          <cell r="G9">
            <v>11332878</v>
          </cell>
          <cell r="H9">
            <v>0</v>
          </cell>
          <cell r="I9">
            <v>142454542</v>
          </cell>
          <cell r="J9">
            <v>28683267</v>
          </cell>
          <cell r="K9">
            <v>0</v>
          </cell>
        </row>
        <row r="10">
          <cell r="B10">
            <v>300462532</v>
          </cell>
          <cell r="C10">
            <v>79131718</v>
          </cell>
          <cell r="D10">
            <v>1463230611</v>
          </cell>
          <cell r="E10">
            <v>164310</v>
          </cell>
          <cell r="F10">
            <v>28718611</v>
          </cell>
          <cell r="G10">
            <v>35237767</v>
          </cell>
          <cell r="H10">
            <v>0</v>
          </cell>
          <cell r="I10">
            <v>397374656</v>
          </cell>
          <cell r="J10">
            <v>51785404</v>
          </cell>
          <cell r="K10">
            <v>0</v>
          </cell>
        </row>
        <row r="11">
          <cell r="B11">
            <v>338095982</v>
          </cell>
          <cell r="C11">
            <v>147739222</v>
          </cell>
          <cell r="D11">
            <v>1367795886</v>
          </cell>
          <cell r="E11">
            <v>413447</v>
          </cell>
          <cell r="F11">
            <v>33809439</v>
          </cell>
          <cell r="G11">
            <v>35438495</v>
          </cell>
          <cell r="H11">
            <v>0</v>
          </cell>
          <cell r="I11">
            <v>576880532</v>
          </cell>
          <cell r="J11">
            <v>63646514</v>
          </cell>
          <cell r="K11">
            <v>0</v>
          </cell>
        </row>
        <row r="12">
          <cell r="B12">
            <v>225275233</v>
          </cell>
          <cell r="C12">
            <v>52479822</v>
          </cell>
          <cell r="D12">
            <v>901756051</v>
          </cell>
          <cell r="E12">
            <v>150200</v>
          </cell>
          <cell r="F12">
            <v>15201488</v>
          </cell>
          <cell r="G12">
            <v>31073272</v>
          </cell>
          <cell r="H12">
            <v>0</v>
          </cell>
          <cell r="I12">
            <v>364741443</v>
          </cell>
          <cell r="J12">
            <v>41797255</v>
          </cell>
          <cell r="K12">
            <v>0</v>
          </cell>
        </row>
        <row r="13">
          <cell r="B13">
            <v>159625347</v>
          </cell>
          <cell r="C13">
            <v>53203690</v>
          </cell>
          <cell r="D13">
            <v>439949380</v>
          </cell>
          <cell r="E13">
            <v>0</v>
          </cell>
          <cell r="F13">
            <v>6524103</v>
          </cell>
          <cell r="G13">
            <v>25362418</v>
          </cell>
          <cell r="H13">
            <v>0</v>
          </cell>
          <cell r="I13">
            <v>280471158</v>
          </cell>
          <cell r="J13">
            <v>47392657</v>
          </cell>
          <cell r="K13">
            <v>0</v>
          </cell>
        </row>
        <row r="14">
          <cell r="B14">
            <v>186532463</v>
          </cell>
          <cell r="C14">
            <v>59835561</v>
          </cell>
          <cell r="D14">
            <v>495218777</v>
          </cell>
          <cell r="E14">
            <v>560940</v>
          </cell>
          <cell r="F14">
            <v>37079707</v>
          </cell>
          <cell r="G14">
            <v>42482439</v>
          </cell>
          <cell r="H14">
            <v>0</v>
          </cell>
          <cell r="I14">
            <v>260752154</v>
          </cell>
          <cell r="J14">
            <v>39379252</v>
          </cell>
          <cell r="K14">
            <v>0</v>
          </cell>
        </row>
        <row r="15">
          <cell r="B15">
            <v>72882463</v>
          </cell>
          <cell r="C15">
            <v>23677484</v>
          </cell>
          <cell r="D15">
            <v>83469531</v>
          </cell>
          <cell r="E15">
            <v>0</v>
          </cell>
          <cell r="F15">
            <v>1210641</v>
          </cell>
          <cell r="G15">
            <v>20558277</v>
          </cell>
          <cell r="H15">
            <v>0</v>
          </cell>
          <cell r="I15">
            <v>109895227</v>
          </cell>
          <cell r="J15">
            <v>20386363</v>
          </cell>
          <cell r="K15">
            <v>0</v>
          </cell>
        </row>
        <row r="16">
          <cell r="B16">
            <v>161178271</v>
          </cell>
          <cell r="C16">
            <v>58372721</v>
          </cell>
          <cell r="D16">
            <v>219535955</v>
          </cell>
          <cell r="E16">
            <v>328387</v>
          </cell>
          <cell r="F16">
            <v>6302090</v>
          </cell>
          <cell r="G16">
            <v>19943439</v>
          </cell>
          <cell r="H16">
            <v>0</v>
          </cell>
          <cell r="I16">
            <v>286747550</v>
          </cell>
          <cell r="J16">
            <v>59359956</v>
          </cell>
          <cell r="K16">
            <v>0</v>
          </cell>
        </row>
        <row r="17">
          <cell r="B17">
            <v>319114274</v>
          </cell>
          <cell r="C17">
            <v>56678342</v>
          </cell>
          <cell r="D17">
            <v>536143755</v>
          </cell>
          <cell r="E17">
            <v>488700</v>
          </cell>
          <cell r="F17">
            <v>0</v>
          </cell>
          <cell r="G17">
            <v>89499906</v>
          </cell>
          <cell r="H17">
            <v>0</v>
          </cell>
          <cell r="I17">
            <v>470092160</v>
          </cell>
          <cell r="J17">
            <v>50130176</v>
          </cell>
          <cell r="K17">
            <v>0</v>
          </cell>
        </row>
        <row r="18">
          <cell r="B18">
            <v>3706353263</v>
          </cell>
          <cell r="C18">
            <v>855147468</v>
          </cell>
          <cell r="D18">
            <v>3801305538</v>
          </cell>
          <cell r="E18">
            <v>2808177</v>
          </cell>
          <cell r="F18">
            <v>258329745</v>
          </cell>
          <cell r="G18">
            <v>129802346</v>
          </cell>
          <cell r="H18">
            <v>0</v>
          </cell>
          <cell r="I18">
            <v>3410026619</v>
          </cell>
          <cell r="J18">
            <v>281353712</v>
          </cell>
          <cell r="K18">
            <v>0</v>
          </cell>
        </row>
        <row r="19">
          <cell r="B19">
            <v>123097537</v>
          </cell>
          <cell r="C19">
            <v>24252732</v>
          </cell>
          <cell r="D19">
            <v>296120756</v>
          </cell>
          <cell r="E19">
            <v>418270</v>
          </cell>
          <cell r="F19">
            <v>21165190</v>
          </cell>
          <cell r="G19">
            <v>35204314</v>
          </cell>
          <cell r="H19">
            <v>0</v>
          </cell>
          <cell r="I19">
            <v>120063460</v>
          </cell>
          <cell r="J19">
            <v>13708386</v>
          </cell>
          <cell r="K19">
            <v>0</v>
          </cell>
        </row>
        <row r="20">
          <cell r="B20">
            <v>82840738</v>
          </cell>
          <cell r="C20">
            <v>34949350</v>
          </cell>
          <cell r="D20">
            <v>121026396</v>
          </cell>
          <cell r="E20">
            <v>89100</v>
          </cell>
          <cell r="F20">
            <v>0</v>
          </cell>
          <cell r="G20">
            <v>40964441</v>
          </cell>
          <cell r="H20">
            <v>0</v>
          </cell>
          <cell r="I20">
            <v>157404098</v>
          </cell>
          <cell r="J20">
            <v>20560236</v>
          </cell>
          <cell r="K20">
            <v>0</v>
          </cell>
        </row>
        <row r="21">
          <cell r="B21">
            <v>129134723</v>
          </cell>
          <cell r="C21">
            <v>47505802</v>
          </cell>
          <cell r="D21">
            <v>169792573</v>
          </cell>
          <cell r="E21">
            <v>3881</v>
          </cell>
          <cell r="F21">
            <v>0</v>
          </cell>
          <cell r="G21">
            <v>53474031</v>
          </cell>
          <cell r="H21">
            <v>0</v>
          </cell>
          <cell r="I21">
            <v>227910161</v>
          </cell>
          <cell r="J21">
            <v>19494092</v>
          </cell>
          <cell r="K21">
            <v>0</v>
          </cell>
        </row>
        <row r="22">
          <cell r="B22">
            <v>86711386</v>
          </cell>
          <cell r="C22">
            <v>36310988</v>
          </cell>
          <cell r="D22">
            <v>181184596</v>
          </cell>
          <cell r="E22">
            <v>198190</v>
          </cell>
          <cell r="F22">
            <v>2894</v>
          </cell>
          <cell r="G22">
            <v>37692069</v>
          </cell>
          <cell r="H22">
            <v>0</v>
          </cell>
          <cell r="I22">
            <v>143534955</v>
          </cell>
          <cell r="J22">
            <v>16494288</v>
          </cell>
          <cell r="K22">
            <v>0</v>
          </cell>
        </row>
        <row r="23">
          <cell r="B23">
            <v>286712729</v>
          </cell>
          <cell r="C23">
            <v>50716273</v>
          </cell>
          <cell r="D23">
            <v>388971223</v>
          </cell>
          <cell r="E23">
            <v>316152</v>
          </cell>
          <cell r="F23">
            <v>7916421</v>
          </cell>
          <cell r="G23">
            <v>140057990</v>
          </cell>
          <cell r="H23">
            <v>0</v>
          </cell>
          <cell r="I23">
            <v>322400818</v>
          </cell>
          <cell r="J23">
            <v>34970163</v>
          </cell>
          <cell r="K23">
            <v>0</v>
          </cell>
        </row>
        <row r="24">
          <cell r="B24">
            <v>767777401</v>
          </cell>
          <cell r="C24">
            <v>138276765</v>
          </cell>
          <cell r="D24">
            <v>235939472</v>
          </cell>
          <cell r="E24">
            <v>420070</v>
          </cell>
          <cell r="F24">
            <v>3730672</v>
          </cell>
          <cell r="G24">
            <v>91768343</v>
          </cell>
          <cell r="H24">
            <v>0</v>
          </cell>
          <cell r="I24">
            <v>827241808</v>
          </cell>
          <cell r="J24">
            <v>74095265</v>
          </cell>
          <cell r="K24">
            <v>0</v>
          </cell>
        </row>
      </sheetData>
      <sheetData sheetId="12">
        <row r="2">
          <cell r="B2">
            <v>184716102</v>
          </cell>
          <cell r="C2">
            <v>39649689</v>
          </cell>
          <cell r="D2">
            <v>389068549</v>
          </cell>
          <cell r="E2">
            <v>193900</v>
          </cell>
          <cell r="F2">
            <v>0</v>
          </cell>
          <cell r="G2">
            <v>6424431</v>
          </cell>
          <cell r="H2">
            <v>0</v>
          </cell>
          <cell r="J2">
            <v>39746797</v>
          </cell>
          <cell r="K2">
            <v>0</v>
          </cell>
        </row>
        <row r="3">
          <cell r="B3">
            <v>300732581</v>
          </cell>
          <cell r="C3">
            <v>68176281</v>
          </cell>
          <cell r="D3">
            <v>466833159</v>
          </cell>
          <cell r="E3">
            <v>151810</v>
          </cell>
          <cell r="F3">
            <v>66951</v>
          </cell>
          <cell r="G3">
            <v>21708298</v>
          </cell>
          <cell r="H3">
            <v>292484</v>
          </cell>
          <cell r="J3">
            <v>51388466</v>
          </cell>
          <cell r="K3">
            <v>0</v>
          </cell>
        </row>
        <row r="4">
          <cell r="B4">
            <v>289058273</v>
          </cell>
          <cell r="C4">
            <v>72525298</v>
          </cell>
          <cell r="D4">
            <v>1158505614</v>
          </cell>
          <cell r="E4">
            <v>367570</v>
          </cell>
          <cell r="F4">
            <v>213344</v>
          </cell>
          <cell r="G4">
            <v>16828584</v>
          </cell>
          <cell r="H4">
            <v>368374</v>
          </cell>
          <cell r="J4">
            <v>53381127</v>
          </cell>
          <cell r="K4">
            <v>5315</v>
          </cell>
        </row>
        <row r="5">
          <cell r="B5">
            <v>1792344294</v>
          </cell>
          <cell r="C5">
            <v>386917171</v>
          </cell>
          <cell r="D5">
            <v>3131039088</v>
          </cell>
          <cell r="E5">
            <v>1705485</v>
          </cell>
          <cell r="F5">
            <v>56047420</v>
          </cell>
          <cell r="G5">
            <v>50999548</v>
          </cell>
          <cell r="H5">
            <v>167364</v>
          </cell>
          <cell r="J5">
            <v>207087151</v>
          </cell>
          <cell r="K5">
            <v>0</v>
          </cell>
        </row>
        <row r="6">
          <cell r="B6">
            <v>207189523</v>
          </cell>
          <cell r="C6">
            <v>53437164</v>
          </cell>
          <cell r="D6">
            <v>315365144</v>
          </cell>
          <cell r="E6">
            <v>149170</v>
          </cell>
          <cell r="F6">
            <v>483712</v>
          </cell>
          <cell r="G6">
            <v>22335579</v>
          </cell>
          <cell r="H6">
            <v>0</v>
          </cell>
          <cell r="J6">
            <v>62596468</v>
          </cell>
          <cell r="K6">
            <v>0</v>
          </cell>
        </row>
        <row r="7">
          <cell r="B7">
            <v>54689431</v>
          </cell>
          <cell r="C7">
            <v>15792087</v>
          </cell>
          <cell r="D7">
            <v>54199558</v>
          </cell>
          <cell r="E7">
            <v>0</v>
          </cell>
          <cell r="F7">
            <v>0</v>
          </cell>
          <cell r="G7">
            <v>5168870</v>
          </cell>
          <cell r="H7">
            <v>0</v>
          </cell>
          <cell r="J7">
            <v>22430937</v>
          </cell>
          <cell r="K7">
            <v>0</v>
          </cell>
        </row>
        <row r="8">
          <cell r="B8">
            <v>150009233</v>
          </cell>
          <cell r="C8">
            <v>38682987</v>
          </cell>
          <cell r="D8">
            <v>79593563</v>
          </cell>
          <cell r="E8">
            <v>616100</v>
          </cell>
          <cell r="F8">
            <v>495684</v>
          </cell>
          <cell r="G8">
            <v>15430108</v>
          </cell>
          <cell r="H8">
            <v>0</v>
          </cell>
          <cell r="J8">
            <v>41625258</v>
          </cell>
          <cell r="K8">
            <v>0</v>
          </cell>
        </row>
        <row r="9">
          <cell r="B9">
            <v>86550888</v>
          </cell>
          <cell r="C9">
            <v>31305692</v>
          </cell>
          <cell r="D9">
            <v>46614111</v>
          </cell>
          <cell r="E9">
            <v>36960</v>
          </cell>
          <cell r="F9">
            <v>0</v>
          </cell>
          <cell r="G9">
            <v>11018301</v>
          </cell>
          <cell r="H9">
            <v>0</v>
          </cell>
          <cell r="J9">
            <v>30439777</v>
          </cell>
          <cell r="K9">
            <v>0</v>
          </cell>
        </row>
        <row r="10">
          <cell r="B10">
            <v>317383803</v>
          </cell>
          <cell r="C10">
            <v>79601593</v>
          </cell>
          <cell r="D10">
            <v>1540347811</v>
          </cell>
          <cell r="E10">
            <v>186020</v>
          </cell>
          <cell r="F10">
            <v>28954256</v>
          </cell>
          <cell r="G10">
            <v>35841647</v>
          </cell>
          <cell r="H10">
            <v>0</v>
          </cell>
          <cell r="J10">
            <v>52575802</v>
          </cell>
          <cell r="K10">
            <v>0</v>
          </cell>
        </row>
        <row r="11">
          <cell r="B11">
            <v>387001124</v>
          </cell>
          <cell r="C11">
            <v>152999963</v>
          </cell>
          <cell r="D11">
            <v>1376555396</v>
          </cell>
          <cell r="E11">
            <v>353696</v>
          </cell>
          <cell r="F11">
            <v>33527114</v>
          </cell>
          <cell r="G11">
            <v>33446086</v>
          </cell>
          <cell r="H11">
            <v>0</v>
          </cell>
          <cell r="J11">
            <v>71208819</v>
          </cell>
          <cell r="K11">
            <v>0</v>
          </cell>
        </row>
        <row r="12">
          <cell r="B12">
            <v>240457787</v>
          </cell>
          <cell r="C12">
            <v>54310453</v>
          </cell>
          <cell r="D12">
            <v>991067699</v>
          </cell>
          <cell r="E12">
            <v>241480</v>
          </cell>
          <cell r="F12">
            <v>14912451</v>
          </cell>
          <cell r="G12">
            <v>30807524</v>
          </cell>
          <cell r="H12">
            <v>0</v>
          </cell>
          <cell r="J12">
            <v>44713310</v>
          </cell>
          <cell r="K12">
            <v>0</v>
          </cell>
        </row>
        <row r="13">
          <cell r="B13">
            <v>178148206</v>
          </cell>
          <cell r="C13">
            <v>55665247</v>
          </cell>
          <cell r="D13">
            <v>448871831</v>
          </cell>
          <cell r="E13">
            <v>82383</v>
          </cell>
          <cell r="F13">
            <v>6426393</v>
          </cell>
          <cell r="G13">
            <v>25246945</v>
          </cell>
          <cell r="H13">
            <v>0</v>
          </cell>
          <cell r="J13">
            <v>53050370</v>
          </cell>
          <cell r="K13">
            <v>0</v>
          </cell>
        </row>
        <row r="14">
          <cell r="B14">
            <v>196187723</v>
          </cell>
          <cell r="C14">
            <v>64729475</v>
          </cell>
          <cell r="D14">
            <v>517684990</v>
          </cell>
          <cell r="E14">
            <v>541840</v>
          </cell>
          <cell r="F14">
            <v>43846713</v>
          </cell>
          <cell r="G14">
            <v>40295468</v>
          </cell>
          <cell r="H14">
            <v>0</v>
          </cell>
          <cell r="J14">
            <v>41841534</v>
          </cell>
          <cell r="K14">
            <v>0</v>
          </cell>
        </row>
        <row r="15">
          <cell r="B15">
            <v>76447469</v>
          </cell>
          <cell r="C15">
            <v>23294298</v>
          </cell>
          <cell r="D15">
            <v>110498979</v>
          </cell>
          <cell r="E15">
            <v>0</v>
          </cell>
          <cell r="F15">
            <v>2203117</v>
          </cell>
          <cell r="G15">
            <v>17483119</v>
          </cell>
          <cell r="H15">
            <v>0</v>
          </cell>
          <cell r="J15">
            <v>22340453</v>
          </cell>
          <cell r="K15">
            <v>0</v>
          </cell>
        </row>
        <row r="16">
          <cell r="B16">
            <v>173363822</v>
          </cell>
          <cell r="C16">
            <v>59585493</v>
          </cell>
          <cell r="D16">
            <v>228429268</v>
          </cell>
          <cell r="E16">
            <v>305378</v>
          </cell>
          <cell r="F16">
            <v>6453439</v>
          </cell>
          <cell r="G16">
            <v>18916038</v>
          </cell>
          <cell r="H16">
            <v>0</v>
          </cell>
          <cell r="J16">
            <v>62669606</v>
          </cell>
          <cell r="K16">
            <v>0</v>
          </cell>
        </row>
        <row r="17">
          <cell r="B17">
            <v>335823907</v>
          </cell>
          <cell r="C17">
            <v>58977760</v>
          </cell>
          <cell r="D17">
            <v>558817958</v>
          </cell>
          <cell r="E17">
            <v>523900</v>
          </cell>
          <cell r="F17">
            <v>0</v>
          </cell>
          <cell r="G17">
            <v>84922611</v>
          </cell>
          <cell r="H17">
            <v>0</v>
          </cell>
          <cell r="J17">
            <v>56579446</v>
          </cell>
          <cell r="K17">
            <v>0</v>
          </cell>
        </row>
        <row r="18">
          <cell r="B18">
            <v>3901590581</v>
          </cell>
          <cell r="C18">
            <v>871964522</v>
          </cell>
          <cell r="D18">
            <v>3946277856</v>
          </cell>
          <cell r="E18">
            <v>3140570</v>
          </cell>
          <cell r="F18">
            <v>280711520</v>
          </cell>
          <cell r="G18">
            <v>130120966</v>
          </cell>
          <cell r="H18">
            <v>0</v>
          </cell>
          <cell r="J18">
            <v>304437820</v>
          </cell>
          <cell r="K18">
            <v>0</v>
          </cell>
        </row>
        <row r="19">
          <cell r="B19">
            <v>137216068</v>
          </cell>
          <cell r="C19">
            <v>25356013</v>
          </cell>
          <cell r="D19">
            <v>292844123</v>
          </cell>
          <cell r="E19">
            <v>435430</v>
          </cell>
          <cell r="F19">
            <v>21111984</v>
          </cell>
          <cell r="G19">
            <v>33286272</v>
          </cell>
          <cell r="H19">
            <v>0</v>
          </cell>
          <cell r="J19">
            <v>15261827</v>
          </cell>
          <cell r="K19">
            <v>0</v>
          </cell>
        </row>
        <row r="20">
          <cell r="B20">
            <v>87858031</v>
          </cell>
          <cell r="C20">
            <v>34330837</v>
          </cell>
          <cell r="D20">
            <v>123516773</v>
          </cell>
          <cell r="E20">
            <v>89580</v>
          </cell>
          <cell r="F20">
            <v>0</v>
          </cell>
          <cell r="G20">
            <v>35875355</v>
          </cell>
          <cell r="H20">
            <v>0</v>
          </cell>
          <cell r="J20">
            <v>22681419</v>
          </cell>
          <cell r="K20">
            <v>0</v>
          </cell>
        </row>
        <row r="21">
          <cell r="B21">
            <v>136523137</v>
          </cell>
          <cell r="C21">
            <v>48824581</v>
          </cell>
          <cell r="D21">
            <v>193689811</v>
          </cell>
          <cell r="E21">
            <v>3739</v>
          </cell>
          <cell r="F21">
            <v>0</v>
          </cell>
          <cell r="G21">
            <v>49753800</v>
          </cell>
          <cell r="H21">
            <v>0</v>
          </cell>
          <cell r="J21">
            <v>21585077</v>
          </cell>
          <cell r="K21">
            <v>0</v>
          </cell>
        </row>
        <row r="22">
          <cell r="B22">
            <v>87116798</v>
          </cell>
          <cell r="C22">
            <v>37292989</v>
          </cell>
          <cell r="D22">
            <v>206851719</v>
          </cell>
          <cell r="E22">
            <v>190080</v>
          </cell>
          <cell r="F22">
            <v>3148</v>
          </cell>
          <cell r="G22">
            <v>38772112</v>
          </cell>
          <cell r="H22">
            <v>0</v>
          </cell>
          <cell r="J22">
            <v>18495354</v>
          </cell>
          <cell r="K22">
            <v>0</v>
          </cell>
        </row>
        <row r="23">
          <cell r="B23">
            <v>308239115</v>
          </cell>
          <cell r="C23">
            <v>50693137</v>
          </cell>
          <cell r="D23">
            <v>420414793</v>
          </cell>
          <cell r="E23">
            <v>317559</v>
          </cell>
          <cell r="F23">
            <v>8867254</v>
          </cell>
          <cell r="G23">
            <v>123060050</v>
          </cell>
          <cell r="H23">
            <v>0</v>
          </cell>
          <cell r="J23">
            <v>37885413</v>
          </cell>
          <cell r="K23">
            <v>0</v>
          </cell>
        </row>
        <row r="24">
          <cell r="B24">
            <v>814153521</v>
          </cell>
          <cell r="C24">
            <v>135150335</v>
          </cell>
          <cell r="D24">
            <v>238547172</v>
          </cell>
          <cell r="E24">
            <v>396972</v>
          </cell>
          <cell r="F24">
            <v>3315853</v>
          </cell>
          <cell r="G24">
            <v>76444036</v>
          </cell>
          <cell r="H24">
            <v>0</v>
          </cell>
          <cell r="J24">
            <v>76934878</v>
          </cell>
          <cell r="K24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2000"/>
      <sheetName val="2001"/>
      <sheetName val="2002"/>
      <sheetName val="DGEG_Aux_2000"/>
      <sheetName val="DGEG_Aux_2001"/>
      <sheetName val="DGEG_Aux_2002"/>
      <sheetName val="Output_2001"/>
      <sheetName val="Output_2002"/>
      <sheetName val="Output_2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135444100</v>
          </cell>
          <cell r="C2">
            <v>26695801</v>
          </cell>
          <cell r="D2">
            <v>232447056</v>
          </cell>
          <cell r="E2">
            <v>346109</v>
          </cell>
          <cell r="F2">
            <v>0</v>
          </cell>
          <cell r="G2">
            <v>3328834</v>
          </cell>
          <cell r="H2">
            <v>820359</v>
          </cell>
          <cell r="I2">
            <v>211166541</v>
          </cell>
          <cell r="J2">
            <v>28239437</v>
          </cell>
          <cell r="K2">
            <v>13145</v>
          </cell>
        </row>
        <row r="3">
          <cell r="B3">
            <v>251253735</v>
          </cell>
          <cell r="C3">
            <v>44113866</v>
          </cell>
          <cell r="D3">
            <v>453952546</v>
          </cell>
          <cell r="E3">
            <v>176712</v>
          </cell>
          <cell r="F3">
            <v>0</v>
          </cell>
          <cell r="G3">
            <v>14882936</v>
          </cell>
          <cell r="H3">
            <v>3483768</v>
          </cell>
          <cell r="I3">
            <v>354689714</v>
          </cell>
          <cell r="J3">
            <v>37984013</v>
          </cell>
          <cell r="K3">
            <v>3147</v>
          </cell>
        </row>
        <row r="4">
          <cell r="B4">
            <v>228112172</v>
          </cell>
          <cell r="C4">
            <v>42993890</v>
          </cell>
          <cell r="D4">
            <v>1005710079</v>
          </cell>
          <cell r="E4">
            <v>429883</v>
          </cell>
          <cell r="F4">
            <v>0</v>
          </cell>
          <cell r="G4">
            <v>14004425</v>
          </cell>
          <cell r="H4">
            <v>1471045</v>
          </cell>
          <cell r="I4">
            <v>356223350</v>
          </cell>
          <cell r="J4">
            <v>40852789</v>
          </cell>
          <cell r="K4">
            <v>9695</v>
          </cell>
        </row>
        <row r="5">
          <cell r="B5">
            <v>1458074650</v>
          </cell>
          <cell r="C5">
            <v>248482852</v>
          </cell>
          <cell r="D5">
            <v>2496127649</v>
          </cell>
          <cell r="E5">
            <v>2032636</v>
          </cell>
          <cell r="F5">
            <v>21215645</v>
          </cell>
          <cell r="G5">
            <v>28873407</v>
          </cell>
          <cell r="H5">
            <v>8204438</v>
          </cell>
          <cell r="I5">
            <v>2139050470</v>
          </cell>
          <cell r="J5">
            <v>156175013</v>
          </cell>
          <cell r="K5">
            <v>18365</v>
          </cell>
        </row>
        <row r="6">
          <cell r="B6">
            <v>158847724</v>
          </cell>
          <cell r="C6">
            <v>30538173</v>
          </cell>
          <cell r="D6">
            <v>309093537</v>
          </cell>
          <cell r="E6">
            <v>181449</v>
          </cell>
          <cell r="F6">
            <v>145759</v>
          </cell>
          <cell r="G6">
            <v>16034666</v>
          </cell>
          <cell r="H6">
            <v>2397685</v>
          </cell>
          <cell r="I6">
            <v>354593872</v>
          </cell>
          <cell r="J6">
            <v>44429976</v>
          </cell>
          <cell r="K6">
            <v>5219</v>
          </cell>
        </row>
        <row r="7">
          <cell r="B7">
            <v>44398871</v>
          </cell>
          <cell r="C7">
            <v>11293952</v>
          </cell>
          <cell r="D7">
            <v>45128552</v>
          </cell>
          <cell r="E7">
            <v>53806</v>
          </cell>
          <cell r="F7">
            <v>0</v>
          </cell>
          <cell r="G7">
            <v>3593663</v>
          </cell>
          <cell r="H7">
            <v>138910</v>
          </cell>
          <cell r="I7">
            <v>79625590</v>
          </cell>
          <cell r="J7">
            <v>15443240</v>
          </cell>
          <cell r="K7">
            <v>4291</v>
          </cell>
        </row>
        <row r="8">
          <cell r="B8">
            <v>103558771</v>
          </cell>
          <cell r="C8">
            <v>29646710</v>
          </cell>
          <cell r="D8">
            <v>65951059</v>
          </cell>
          <cell r="E8">
            <v>777416</v>
          </cell>
          <cell r="F8">
            <v>0</v>
          </cell>
          <cell r="G8">
            <v>8935331</v>
          </cell>
          <cell r="H8">
            <v>2110142</v>
          </cell>
          <cell r="I8">
            <v>170402221</v>
          </cell>
          <cell r="J8">
            <v>32456604</v>
          </cell>
          <cell r="K8">
            <v>6764</v>
          </cell>
        </row>
        <row r="9">
          <cell r="B9">
            <v>65905967</v>
          </cell>
          <cell r="C9">
            <v>20398546</v>
          </cell>
          <cell r="D9">
            <v>39668596</v>
          </cell>
          <cell r="E9">
            <v>83527</v>
          </cell>
          <cell r="F9">
            <v>0</v>
          </cell>
          <cell r="G9">
            <v>7890084</v>
          </cell>
          <cell r="H9">
            <v>530743</v>
          </cell>
          <cell r="I9">
            <v>109046941</v>
          </cell>
          <cell r="J9">
            <v>24605527</v>
          </cell>
          <cell r="K9">
            <v>11366</v>
          </cell>
        </row>
        <row r="10">
          <cell r="B10">
            <v>235512656</v>
          </cell>
          <cell r="C10">
            <v>49385577</v>
          </cell>
          <cell r="D10">
            <v>1095616861</v>
          </cell>
          <cell r="E10">
            <v>225240</v>
          </cell>
          <cell r="F10">
            <v>34426926</v>
          </cell>
          <cell r="G10">
            <v>9503237</v>
          </cell>
          <cell r="H10">
            <v>3192127</v>
          </cell>
          <cell r="I10">
            <v>277058783</v>
          </cell>
          <cell r="J10">
            <v>36840515</v>
          </cell>
          <cell r="K10">
            <v>2976</v>
          </cell>
        </row>
        <row r="11">
          <cell r="B11">
            <v>285720261</v>
          </cell>
          <cell r="C11">
            <v>104404156</v>
          </cell>
          <cell r="D11">
            <v>748422365</v>
          </cell>
          <cell r="E11">
            <v>403881</v>
          </cell>
          <cell r="F11">
            <v>37433467</v>
          </cell>
          <cell r="G11">
            <v>18637932</v>
          </cell>
          <cell r="H11">
            <v>6138203</v>
          </cell>
          <cell r="I11">
            <v>473723738</v>
          </cell>
          <cell r="J11">
            <v>53818482</v>
          </cell>
          <cell r="K11">
            <v>16246</v>
          </cell>
        </row>
        <row r="12">
          <cell r="B12">
            <v>186306270</v>
          </cell>
          <cell r="C12">
            <v>33486475</v>
          </cell>
          <cell r="D12">
            <v>816691718</v>
          </cell>
          <cell r="E12">
            <v>159166</v>
          </cell>
          <cell r="F12">
            <v>17364478</v>
          </cell>
          <cell r="G12">
            <v>22216118</v>
          </cell>
          <cell r="H12">
            <v>2990187</v>
          </cell>
          <cell r="I12">
            <v>285599874</v>
          </cell>
          <cell r="J12">
            <v>34770494</v>
          </cell>
          <cell r="K12">
            <v>6564</v>
          </cell>
        </row>
        <row r="13">
          <cell r="B13">
            <v>136833637</v>
          </cell>
          <cell r="C13">
            <v>37845892</v>
          </cell>
          <cell r="D13">
            <v>337272699</v>
          </cell>
          <cell r="E13">
            <v>12327</v>
          </cell>
          <cell r="F13">
            <v>7348880</v>
          </cell>
          <cell r="G13">
            <v>15753875</v>
          </cell>
          <cell r="H13">
            <v>1818168</v>
          </cell>
          <cell r="I13">
            <v>227702740</v>
          </cell>
          <cell r="J13">
            <v>37878121</v>
          </cell>
          <cell r="K13">
            <v>6914</v>
          </cell>
        </row>
        <row r="14">
          <cell r="B14">
            <v>161884702</v>
          </cell>
          <cell r="C14">
            <v>38366674</v>
          </cell>
          <cell r="D14">
            <v>404189743</v>
          </cell>
          <cell r="E14">
            <v>660000</v>
          </cell>
          <cell r="F14">
            <v>37909135</v>
          </cell>
          <cell r="G14">
            <v>29663241</v>
          </cell>
          <cell r="H14">
            <v>2528569</v>
          </cell>
          <cell r="I14">
            <v>205583644</v>
          </cell>
          <cell r="J14">
            <v>32321148</v>
          </cell>
          <cell r="K14">
            <v>12952</v>
          </cell>
        </row>
        <row r="15">
          <cell r="B15">
            <v>61205341</v>
          </cell>
          <cell r="C15">
            <v>15537059</v>
          </cell>
          <cell r="D15">
            <v>57355574</v>
          </cell>
          <cell r="E15">
            <v>77347</v>
          </cell>
          <cell r="F15">
            <v>0</v>
          </cell>
          <cell r="G15">
            <v>15366113</v>
          </cell>
          <cell r="H15">
            <v>965192</v>
          </cell>
          <cell r="I15">
            <v>90574340</v>
          </cell>
          <cell r="J15">
            <v>17709253</v>
          </cell>
          <cell r="K15">
            <v>8636</v>
          </cell>
        </row>
        <row r="16">
          <cell r="B16">
            <v>139827864</v>
          </cell>
          <cell r="C16">
            <v>39156135</v>
          </cell>
          <cell r="D16">
            <v>235680071</v>
          </cell>
          <cell r="E16">
            <v>435499</v>
          </cell>
          <cell r="F16">
            <v>6912130</v>
          </cell>
          <cell r="G16">
            <v>13715903</v>
          </cell>
          <cell r="H16">
            <v>1443371</v>
          </cell>
          <cell r="I16">
            <v>229431698</v>
          </cell>
          <cell r="J16">
            <v>45277569</v>
          </cell>
          <cell r="K16">
            <v>21786</v>
          </cell>
        </row>
        <row r="17">
          <cell r="B17">
            <v>268051720</v>
          </cell>
          <cell r="C17">
            <v>36301595</v>
          </cell>
          <cell r="D17">
            <v>491509226</v>
          </cell>
          <cell r="E17">
            <v>550902</v>
          </cell>
          <cell r="F17">
            <v>0</v>
          </cell>
          <cell r="G17">
            <v>65727518</v>
          </cell>
          <cell r="H17">
            <v>1696923</v>
          </cell>
          <cell r="I17">
            <v>354903471</v>
          </cell>
          <cell r="J17">
            <v>38879599</v>
          </cell>
          <cell r="K17">
            <v>4556</v>
          </cell>
        </row>
        <row r="18">
          <cell r="B18">
            <v>3303410138</v>
          </cell>
          <cell r="C18">
            <v>666269444</v>
          </cell>
          <cell r="D18">
            <v>3020189174</v>
          </cell>
          <cell r="E18">
            <v>3556513</v>
          </cell>
          <cell r="F18">
            <v>191063627</v>
          </cell>
          <cell r="G18">
            <v>101866163</v>
          </cell>
          <cell r="H18">
            <v>4479219</v>
          </cell>
          <cell r="I18">
            <v>2724934811</v>
          </cell>
          <cell r="J18">
            <v>237892118</v>
          </cell>
          <cell r="K18">
            <v>25877</v>
          </cell>
        </row>
        <row r="19">
          <cell r="B19">
            <v>89509958</v>
          </cell>
          <cell r="C19">
            <v>17415289</v>
          </cell>
          <cell r="D19">
            <v>210094669</v>
          </cell>
          <cell r="E19">
            <v>440121</v>
          </cell>
          <cell r="F19">
            <v>0</v>
          </cell>
          <cell r="G19">
            <v>22541926</v>
          </cell>
          <cell r="H19">
            <v>23476</v>
          </cell>
          <cell r="I19">
            <v>92755555</v>
          </cell>
          <cell r="J19">
            <v>11299863</v>
          </cell>
          <cell r="K19">
            <v>1618</v>
          </cell>
        </row>
        <row r="20">
          <cell r="B20">
            <v>76776892</v>
          </cell>
          <cell r="C20">
            <v>24678199</v>
          </cell>
          <cell r="D20">
            <v>86243247</v>
          </cell>
          <cell r="E20">
            <v>36870</v>
          </cell>
          <cell r="F20">
            <v>0</v>
          </cell>
          <cell r="G20">
            <v>31716224</v>
          </cell>
          <cell r="H20">
            <v>784728</v>
          </cell>
          <cell r="I20">
            <v>127438363</v>
          </cell>
          <cell r="J20">
            <v>16137295</v>
          </cell>
          <cell r="K20">
            <v>10338</v>
          </cell>
        </row>
        <row r="21">
          <cell r="B21">
            <v>107384278</v>
          </cell>
          <cell r="C21">
            <v>36322530</v>
          </cell>
          <cell r="D21">
            <v>166118024</v>
          </cell>
          <cell r="E21">
            <v>5206</v>
          </cell>
          <cell r="F21">
            <v>0</v>
          </cell>
          <cell r="G21">
            <v>45566905</v>
          </cell>
          <cell r="H21">
            <v>64127</v>
          </cell>
          <cell r="I21">
            <v>186359214</v>
          </cell>
          <cell r="J21">
            <v>16033075</v>
          </cell>
          <cell r="K21">
            <v>3825</v>
          </cell>
        </row>
        <row r="22">
          <cell r="B22">
            <v>69781278</v>
          </cell>
          <cell r="C22">
            <v>25836312</v>
          </cell>
          <cell r="D22">
            <v>196296565</v>
          </cell>
          <cell r="E22">
            <v>193442</v>
          </cell>
          <cell r="F22">
            <v>0</v>
          </cell>
          <cell r="G22">
            <v>26863077</v>
          </cell>
          <cell r="H22">
            <v>227990</v>
          </cell>
          <cell r="I22">
            <v>117983810</v>
          </cell>
          <cell r="J22">
            <v>14499651</v>
          </cell>
          <cell r="K22">
            <v>9760</v>
          </cell>
        </row>
        <row r="23">
          <cell r="B23">
            <v>192444162</v>
          </cell>
          <cell r="C23">
            <v>28981090</v>
          </cell>
          <cell r="D23">
            <v>310332293</v>
          </cell>
          <cell r="E23">
            <v>345995</v>
          </cell>
          <cell r="F23">
            <v>4489810</v>
          </cell>
          <cell r="G23">
            <v>102085938</v>
          </cell>
          <cell r="H23">
            <v>4928057</v>
          </cell>
          <cell r="I23">
            <v>250017814</v>
          </cell>
          <cell r="J23">
            <v>29026481</v>
          </cell>
          <cell r="K23">
            <v>11361</v>
          </cell>
        </row>
        <row r="24">
          <cell r="B24">
            <v>659573023</v>
          </cell>
          <cell r="C24">
            <v>102333395</v>
          </cell>
          <cell r="D24">
            <v>220621259</v>
          </cell>
          <cell r="E24">
            <v>413120</v>
          </cell>
          <cell r="F24">
            <v>0</v>
          </cell>
          <cell r="G24">
            <v>65196097</v>
          </cell>
          <cell r="H24">
            <v>407195</v>
          </cell>
          <cell r="I24">
            <v>599418846</v>
          </cell>
          <cell r="J24">
            <v>58732551</v>
          </cell>
          <cell r="K24">
            <v>5628</v>
          </cell>
        </row>
      </sheetData>
      <sheetData sheetId="8">
        <row r="2">
          <cell r="B2">
            <v>139896835</v>
          </cell>
          <cell r="C2">
            <v>31175995</v>
          </cell>
          <cell r="D2">
            <v>224310217</v>
          </cell>
          <cell r="E2">
            <v>303422</v>
          </cell>
          <cell r="F2">
            <v>164430</v>
          </cell>
          <cell r="G2">
            <v>3983863</v>
          </cell>
          <cell r="H2">
            <v>943672</v>
          </cell>
          <cell r="I2">
            <v>224404538</v>
          </cell>
          <cell r="J2">
            <v>32273326</v>
          </cell>
          <cell r="K2">
            <v>11747</v>
          </cell>
        </row>
        <row r="3">
          <cell r="B3">
            <v>254203849</v>
          </cell>
          <cell r="C3">
            <v>54692193</v>
          </cell>
          <cell r="D3">
            <v>450136890</v>
          </cell>
          <cell r="E3">
            <v>196536</v>
          </cell>
          <cell r="F3">
            <v>0</v>
          </cell>
          <cell r="G3">
            <v>15133679</v>
          </cell>
          <cell r="H3">
            <v>4315784</v>
          </cell>
          <cell r="I3">
            <v>374999440</v>
          </cell>
          <cell r="J3">
            <v>40539671</v>
          </cell>
          <cell r="K3">
            <v>6359</v>
          </cell>
        </row>
        <row r="4">
          <cell r="B4">
            <v>277552574</v>
          </cell>
          <cell r="C4">
            <v>59014870</v>
          </cell>
          <cell r="D4">
            <v>987298842</v>
          </cell>
          <cell r="E4">
            <v>442724</v>
          </cell>
          <cell r="F4">
            <v>87842</v>
          </cell>
          <cell r="G4">
            <v>14275132</v>
          </cell>
          <cell r="H4">
            <v>1684891</v>
          </cell>
          <cell r="I4">
            <v>382493918</v>
          </cell>
          <cell r="J4">
            <v>42035458</v>
          </cell>
          <cell r="K4">
            <v>5932</v>
          </cell>
        </row>
        <row r="5">
          <cell r="B5">
            <v>1491545610</v>
          </cell>
          <cell r="C5">
            <v>298342313</v>
          </cell>
          <cell r="D5">
            <v>2753326855</v>
          </cell>
          <cell r="E5">
            <v>1911453</v>
          </cell>
          <cell r="F5">
            <v>25810653</v>
          </cell>
          <cell r="G5">
            <v>32069308</v>
          </cell>
          <cell r="H5">
            <v>11001923</v>
          </cell>
          <cell r="I5">
            <v>2384802443</v>
          </cell>
          <cell r="J5">
            <v>172138288</v>
          </cell>
          <cell r="K5">
            <v>20791</v>
          </cell>
        </row>
        <row r="6">
          <cell r="B6">
            <v>157924863</v>
          </cell>
          <cell r="C6">
            <v>42651806</v>
          </cell>
          <cell r="D6">
            <v>317531986</v>
          </cell>
          <cell r="E6">
            <v>193390</v>
          </cell>
          <cell r="F6">
            <v>139058</v>
          </cell>
          <cell r="G6">
            <v>17003295</v>
          </cell>
          <cell r="H6">
            <v>2611019</v>
          </cell>
          <cell r="I6">
            <v>376200730</v>
          </cell>
          <cell r="J6">
            <v>45677911</v>
          </cell>
          <cell r="K6">
            <v>3976</v>
          </cell>
        </row>
        <row r="7">
          <cell r="B7">
            <v>46546895</v>
          </cell>
          <cell r="C7">
            <v>12781617</v>
          </cell>
          <cell r="D7">
            <v>47810793</v>
          </cell>
          <cell r="E7">
            <v>24368</v>
          </cell>
          <cell r="F7">
            <v>0</v>
          </cell>
          <cell r="G7">
            <v>4152355</v>
          </cell>
          <cell r="H7">
            <v>213152</v>
          </cell>
          <cell r="I7">
            <v>86254900</v>
          </cell>
          <cell r="J7">
            <v>16837346</v>
          </cell>
          <cell r="K7">
            <v>3028</v>
          </cell>
        </row>
        <row r="8">
          <cell r="B8">
            <v>107644249</v>
          </cell>
          <cell r="C8">
            <v>30771141</v>
          </cell>
          <cell r="D8">
            <v>68800997</v>
          </cell>
          <cell r="E8">
            <v>764531</v>
          </cell>
          <cell r="F8">
            <v>345816</v>
          </cell>
          <cell r="G8">
            <v>9450796</v>
          </cell>
          <cell r="H8">
            <v>3115859</v>
          </cell>
          <cell r="I8">
            <v>180493516</v>
          </cell>
          <cell r="J8">
            <v>34393855</v>
          </cell>
          <cell r="K8">
            <v>6582</v>
          </cell>
        </row>
        <row r="9">
          <cell r="B9">
            <v>64270617</v>
          </cell>
          <cell r="C9">
            <v>24265891</v>
          </cell>
          <cell r="D9">
            <v>42894648</v>
          </cell>
          <cell r="E9">
            <v>139561</v>
          </cell>
          <cell r="F9">
            <v>0</v>
          </cell>
          <cell r="G9">
            <v>8312553</v>
          </cell>
          <cell r="H9">
            <v>706130</v>
          </cell>
          <cell r="I9">
            <v>117415883</v>
          </cell>
          <cell r="J9">
            <v>25411738</v>
          </cell>
          <cell r="K9">
            <v>10553</v>
          </cell>
        </row>
        <row r="10">
          <cell r="B10">
            <v>286473888</v>
          </cell>
          <cell r="C10">
            <v>61607660</v>
          </cell>
          <cell r="D10">
            <v>1299276099</v>
          </cell>
          <cell r="E10">
            <v>236111</v>
          </cell>
          <cell r="F10">
            <v>33283394</v>
          </cell>
          <cell r="G10">
            <v>10469083</v>
          </cell>
          <cell r="H10">
            <v>3722060</v>
          </cell>
          <cell r="I10">
            <v>337127872</v>
          </cell>
          <cell r="J10">
            <v>43882990</v>
          </cell>
          <cell r="K10">
            <v>3064</v>
          </cell>
        </row>
        <row r="11">
          <cell r="B11">
            <v>289327768</v>
          </cell>
          <cell r="C11">
            <v>118533282</v>
          </cell>
          <cell r="D11">
            <v>680367204</v>
          </cell>
          <cell r="E11">
            <v>443621</v>
          </cell>
          <cell r="F11">
            <v>38875140</v>
          </cell>
          <cell r="G11">
            <v>18756124</v>
          </cell>
          <cell r="H11">
            <v>7054801</v>
          </cell>
          <cell r="I11">
            <v>497339923</v>
          </cell>
          <cell r="J11">
            <v>56360290</v>
          </cell>
          <cell r="K11">
            <v>15688</v>
          </cell>
        </row>
        <row r="12">
          <cell r="B12">
            <v>190890145</v>
          </cell>
          <cell r="C12">
            <v>41229504</v>
          </cell>
          <cell r="D12">
            <v>818733146</v>
          </cell>
          <cell r="E12">
            <v>185983</v>
          </cell>
          <cell r="F12">
            <v>17320886</v>
          </cell>
          <cell r="G12">
            <v>24555733</v>
          </cell>
          <cell r="H12">
            <v>3388099</v>
          </cell>
          <cell r="I12">
            <v>306410124</v>
          </cell>
          <cell r="J12">
            <v>35013422</v>
          </cell>
          <cell r="K12">
            <v>8155</v>
          </cell>
        </row>
        <row r="13">
          <cell r="B13">
            <v>133666415</v>
          </cell>
          <cell r="C13">
            <v>47521744</v>
          </cell>
          <cell r="D13">
            <v>334394986</v>
          </cell>
          <cell r="E13">
            <v>52934</v>
          </cell>
          <cell r="F13">
            <v>7671194</v>
          </cell>
          <cell r="G13">
            <v>16923861</v>
          </cell>
          <cell r="H13">
            <v>2068365</v>
          </cell>
          <cell r="I13">
            <v>238048211</v>
          </cell>
          <cell r="J13">
            <v>38710036</v>
          </cell>
          <cell r="K13">
            <v>5963</v>
          </cell>
        </row>
        <row r="14">
          <cell r="B14">
            <v>158974053</v>
          </cell>
          <cell r="C14">
            <v>47891152</v>
          </cell>
          <cell r="D14">
            <v>406723265</v>
          </cell>
          <cell r="E14">
            <v>786751</v>
          </cell>
          <cell r="F14">
            <v>43350953</v>
          </cell>
          <cell r="G14">
            <v>32901295</v>
          </cell>
          <cell r="H14">
            <v>3958968</v>
          </cell>
          <cell r="I14">
            <v>216398387</v>
          </cell>
          <cell r="J14">
            <v>32287354</v>
          </cell>
          <cell r="K14">
            <v>17628</v>
          </cell>
        </row>
        <row r="15">
          <cell r="B15">
            <v>61582732</v>
          </cell>
          <cell r="C15">
            <v>17679706</v>
          </cell>
          <cell r="D15">
            <v>52264617</v>
          </cell>
          <cell r="E15">
            <v>88343</v>
          </cell>
          <cell r="F15">
            <v>56984</v>
          </cell>
          <cell r="G15">
            <v>16593061</v>
          </cell>
          <cell r="H15">
            <v>1221206</v>
          </cell>
          <cell r="I15">
            <v>94784802</v>
          </cell>
          <cell r="J15">
            <v>18526164</v>
          </cell>
          <cell r="K15">
            <v>7003</v>
          </cell>
        </row>
        <row r="16">
          <cell r="B16">
            <v>140614437</v>
          </cell>
          <cell r="C16">
            <v>47587338</v>
          </cell>
          <cell r="D16">
            <v>232523777</v>
          </cell>
          <cell r="E16">
            <v>673330</v>
          </cell>
          <cell r="F16">
            <v>7863640</v>
          </cell>
          <cell r="G16">
            <v>14358229</v>
          </cell>
          <cell r="H16">
            <v>2691390</v>
          </cell>
          <cell r="I16">
            <v>243232982</v>
          </cell>
          <cell r="J16">
            <v>48329592</v>
          </cell>
          <cell r="K16">
            <v>32230</v>
          </cell>
        </row>
        <row r="17">
          <cell r="B17">
            <v>274751478</v>
          </cell>
          <cell r="C17">
            <v>47052415</v>
          </cell>
          <cell r="D17">
            <v>501201004</v>
          </cell>
          <cell r="E17">
            <v>662995</v>
          </cell>
          <cell r="F17">
            <v>3716265</v>
          </cell>
          <cell r="G17">
            <v>70947164</v>
          </cell>
          <cell r="H17">
            <v>2465843</v>
          </cell>
          <cell r="I17">
            <v>382185918</v>
          </cell>
          <cell r="J17">
            <v>43825592</v>
          </cell>
          <cell r="K17">
            <v>3278</v>
          </cell>
        </row>
        <row r="18">
          <cell r="B18">
            <v>3240452678</v>
          </cell>
          <cell r="C18">
            <v>732462822</v>
          </cell>
          <cell r="D18">
            <v>3002501104</v>
          </cell>
          <cell r="E18">
            <v>5591408</v>
          </cell>
          <cell r="F18">
            <v>226382498</v>
          </cell>
          <cell r="G18">
            <v>103261373</v>
          </cell>
          <cell r="H18">
            <v>3687976</v>
          </cell>
          <cell r="I18">
            <v>2979926852</v>
          </cell>
          <cell r="J18">
            <v>243629426</v>
          </cell>
          <cell r="K18">
            <v>26260</v>
          </cell>
        </row>
        <row r="19">
          <cell r="B19">
            <v>95904225</v>
          </cell>
          <cell r="C19">
            <v>19067430</v>
          </cell>
          <cell r="D19">
            <v>238263889</v>
          </cell>
          <cell r="E19">
            <v>392874</v>
          </cell>
          <cell r="F19">
            <v>74958</v>
          </cell>
          <cell r="G19">
            <v>25681017</v>
          </cell>
          <cell r="H19">
            <v>468494</v>
          </cell>
          <cell r="I19">
            <v>101726945</v>
          </cell>
          <cell r="J19">
            <v>12062251</v>
          </cell>
          <cell r="K19">
            <v>3697</v>
          </cell>
        </row>
        <row r="20">
          <cell r="B20">
            <v>73423526</v>
          </cell>
          <cell r="C20">
            <v>29717152</v>
          </cell>
          <cell r="D20">
            <v>90894012</v>
          </cell>
          <cell r="E20">
            <v>35446</v>
          </cell>
          <cell r="F20">
            <v>0</v>
          </cell>
          <cell r="G20">
            <v>32888857</v>
          </cell>
          <cell r="H20">
            <v>1225908</v>
          </cell>
          <cell r="I20">
            <v>130713867</v>
          </cell>
          <cell r="J20">
            <v>17528273</v>
          </cell>
          <cell r="K20">
            <v>9762</v>
          </cell>
        </row>
        <row r="21">
          <cell r="B21">
            <v>113326790</v>
          </cell>
          <cell r="C21">
            <v>39880347</v>
          </cell>
          <cell r="D21">
            <v>165672694</v>
          </cell>
          <cell r="E21">
            <v>11312</v>
          </cell>
          <cell r="F21">
            <v>0</v>
          </cell>
          <cell r="G21">
            <v>43780415</v>
          </cell>
          <cell r="H21">
            <v>713847</v>
          </cell>
          <cell r="I21">
            <v>193997478</v>
          </cell>
          <cell r="J21">
            <v>16649582</v>
          </cell>
          <cell r="K21">
            <v>3118</v>
          </cell>
        </row>
        <row r="22">
          <cell r="B22">
            <v>71763537</v>
          </cell>
          <cell r="C22">
            <v>28857280</v>
          </cell>
          <cell r="D22">
            <v>168975568</v>
          </cell>
          <cell r="E22">
            <v>194016</v>
          </cell>
          <cell r="F22">
            <v>1101</v>
          </cell>
          <cell r="G22">
            <v>29239286</v>
          </cell>
          <cell r="H22">
            <v>565476</v>
          </cell>
          <cell r="I22">
            <v>123036709</v>
          </cell>
          <cell r="J22">
            <v>13913175</v>
          </cell>
          <cell r="K22">
            <v>9281</v>
          </cell>
        </row>
        <row r="23">
          <cell r="B23">
            <v>193611204</v>
          </cell>
          <cell r="C23">
            <v>39249205</v>
          </cell>
          <cell r="D23">
            <v>324600362</v>
          </cell>
          <cell r="E23">
            <v>393755</v>
          </cell>
          <cell r="F23">
            <v>5509594</v>
          </cell>
          <cell r="G23">
            <v>99579621</v>
          </cell>
          <cell r="H23">
            <v>16973244</v>
          </cell>
          <cell r="I23">
            <v>265222227</v>
          </cell>
          <cell r="J23">
            <v>29961624</v>
          </cell>
          <cell r="K23">
            <v>13692</v>
          </cell>
        </row>
        <row r="24">
          <cell r="B24">
            <v>669712579</v>
          </cell>
          <cell r="C24">
            <v>111079045</v>
          </cell>
          <cell r="D24">
            <v>235792675</v>
          </cell>
          <cell r="E24">
            <v>425709</v>
          </cell>
          <cell r="F24">
            <v>43940</v>
          </cell>
          <cell r="G24">
            <v>63072491</v>
          </cell>
          <cell r="H24">
            <v>2959710</v>
          </cell>
          <cell r="I24">
            <v>651718906</v>
          </cell>
          <cell r="J24">
            <v>59304517</v>
          </cell>
          <cell r="K24">
            <v>7857</v>
          </cell>
        </row>
      </sheetData>
      <sheetData sheetId="9">
        <row r="2">
          <cell r="B2">
            <v>129825124</v>
          </cell>
          <cell r="C2">
            <v>25377340</v>
          </cell>
          <cell r="D2">
            <v>219533377</v>
          </cell>
          <cell r="E2">
            <v>348074</v>
          </cell>
          <cell r="F2">
            <v>0</v>
          </cell>
          <cell r="G2">
            <v>3300407</v>
          </cell>
          <cell r="H2">
            <v>792014</v>
          </cell>
          <cell r="I2">
            <v>199187278</v>
          </cell>
          <cell r="J2">
            <v>29639887</v>
          </cell>
          <cell r="K2">
            <v>12324</v>
          </cell>
        </row>
        <row r="3">
          <cell r="B3">
            <v>236126198</v>
          </cell>
          <cell r="C3">
            <v>42295369</v>
          </cell>
          <cell r="D3">
            <v>434803748</v>
          </cell>
          <cell r="E3">
            <v>203020</v>
          </cell>
          <cell r="F3">
            <v>0</v>
          </cell>
          <cell r="G3">
            <v>14111321</v>
          </cell>
          <cell r="H3">
            <v>3204113</v>
          </cell>
          <cell r="I3">
            <v>328687182</v>
          </cell>
          <cell r="J3">
            <v>33742195</v>
          </cell>
          <cell r="K3">
            <v>5218</v>
          </cell>
        </row>
        <row r="4">
          <cell r="B4">
            <v>211570354</v>
          </cell>
          <cell r="C4">
            <v>37792696</v>
          </cell>
          <cell r="D4">
            <v>1019253125</v>
          </cell>
          <cell r="E4">
            <v>379553</v>
          </cell>
          <cell r="F4">
            <v>0</v>
          </cell>
          <cell r="G4">
            <v>13867102</v>
          </cell>
          <cell r="H4">
            <v>1419208</v>
          </cell>
          <cell r="I4">
            <v>331900554</v>
          </cell>
          <cell r="J4">
            <v>38551054</v>
          </cell>
          <cell r="K4">
            <v>5104427</v>
          </cell>
        </row>
        <row r="5">
          <cell r="B5">
            <v>1419585098</v>
          </cell>
          <cell r="C5">
            <v>246125083</v>
          </cell>
          <cell r="D5">
            <v>2711985713</v>
          </cell>
          <cell r="E5">
            <v>2156159</v>
          </cell>
          <cell r="F5">
            <v>18013794</v>
          </cell>
          <cell r="G5">
            <v>28951518</v>
          </cell>
          <cell r="H5">
            <v>8470396</v>
          </cell>
          <cell r="I5">
            <v>2143442338</v>
          </cell>
          <cell r="J5">
            <v>153128629</v>
          </cell>
          <cell r="K5">
            <v>8776</v>
          </cell>
        </row>
        <row r="6">
          <cell r="B6">
            <v>146876198</v>
          </cell>
          <cell r="C6">
            <v>26971032</v>
          </cell>
          <cell r="D6">
            <v>286923550</v>
          </cell>
          <cell r="E6">
            <v>256915</v>
          </cell>
          <cell r="F6">
            <v>0</v>
          </cell>
          <cell r="G6">
            <v>14503877</v>
          </cell>
          <cell r="H6">
            <v>2527649</v>
          </cell>
          <cell r="I6">
            <v>329786869</v>
          </cell>
          <cell r="J6">
            <v>41231968</v>
          </cell>
          <cell r="K6">
            <v>2618</v>
          </cell>
        </row>
        <row r="7">
          <cell r="B7">
            <v>42386577</v>
          </cell>
          <cell r="C7">
            <v>10944301</v>
          </cell>
          <cell r="D7">
            <v>40873422</v>
          </cell>
          <cell r="E7">
            <v>19667</v>
          </cell>
          <cell r="F7">
            <v>0</v>
          </cell>
          <cell r="G7">
            <v>3631091</v>
          </cell>
          <cell r="H7">
            <v>147226</v>
          </cell>
          <cell r="I7">
            <v>75362579</v>
          </cell>
          <cell r="J7">
            <v>13780385</v>
          </cell>
          <cell r="K7">
            <v>2209</v>
          </cell>
        </row>
        <row r="8">
          <cell r="B8">
            <v>99808484</v>
          </cell>
          <cell r="C8">
            <v>28742497</v>
          </cell>
          <cell r="D8">
            <v>59663172</v>
          </cell>
          <cell r="E8">
            <v>737431</v>
          </cell>
          <cell r="F8">
            <v>0</v>
          </cell>
          <cell r="G8">
            <v>8531937</v>
          </cell>
          <cell r="H8">
            <v>1830490</v>
          </cell>
          <cell r="I8">
            <v>158354956</v>
          </cell>
          <cell r="J8">
            <v>31402279</v>
          </cell>
          <cell r="K8">
            <v>4812</v>
          </cell>
        </row>
        <row r="9">
          <cell r="B9">
            <v>63211104</v>
          </cell>
          <cell r="C9">
            <v>19253782</v>
          </cell>
          <cell r="D9">
            <v>37774366</v>
          </cell>
          <cell r="E9">
            <v>105292</v>
          </cell>
          <cell r="F9">
            <v>0</v>
          </cell>
          <cell r="G9">
            <v>7234617</v>
          </cell>
          <cell r="H9">
            <v>512183</v>
          </cell>
          <cell r="I9">
            <v>101691696</v>
          </cell>
          <cell r="J9">
            <v>22566468</v>
          </cell>
          <cell r="K9">
            <v>5783</v>
          </cell>
        </row>
        <row r="10">
          <cell r="B10">
            <v>264851776</v>
          </cell>
          <cell r="C10">
            <v>48833370</v>
          </cell>
          <cell r="D10">
            <v>1140017870</v>
          </cell>
          <cell r="E10">
            <v>215779</v>
          </cell>
          <cell r="F10">
            <v>36571819</v>
          </cell>
          <cell r="G10">
            <v>9403115</v>
          </cell>
          <cell r="H10">
            <v>3022689</v>
          </cell>
          <cell r="I10">
            <v>300783279</v>
          </cell>
          <cell r="J10">
            <v>37841949</v>
          </cell>
          <cell r="K10">
            <v>2459</v>
          </cell>
        </row>
        <row r="11">
          <cell r="B11">
            <v>275088348</v>
          </cell>
          <cell r="C11">
            <v>98383612</v>
          </cell>
          <cell r="D11">
            <v>802018848</v>
          </cell>
          <cell r="E11">
            <v>475535</v>
          </cell>
          <cell r="F11">
            <v>35242005</v>
          </cell>
          <cell r="G11">
            <v>17681827</v>
          </cell>
          <cell r="H11">
            <v>5564576</v>
          </cell>
          <cell r="I11">
            <v>454895416</v>
          </cell>
          <cell r="J11">
            <v>51598179</v>
          </cell>
          <cell r="K11">
            <v>15916</v>
          </cell>
        </row>
        <row r="12">
          <cell r="B12">
            <v>176914920</v>
          </cell>
          <cell r="C12">
            <v>32171919</v>
          </cell>
          <cell r="D12">
            <v>760104214</v>
          </cell>
          <cell r="E12">
            <v>212700</v>
          </cell>
          <cell r="F12">
            <v>16946840</v>
          </cell>
          <cell r="G12">
            <v>20324934</v>
          </cell>
          <cell r="H12">
            <v>2920131</v>
          </cell>
          <cell r="I12">
            <v>271360806</v>
          </cell>
          <cell r="J12">
            <v>33505860</v>
          </cell>
          <cell r="K12">
            <v>4465</v>
          </cell>
        </row>
        <row r="13">
          <cell r="B13">
            <v>129483141</v>
          </cell>
          <cell r="C13">
            <v>35112389</v>
          </cell>
          <cell r="D13">
            <v>265201629</v>
          </cell>
          <cell r="E13">
            <v>18156</v>
          </cell>
          <cell r="F13">
            <v>7045850</v>
          </cell>
          <cell r="G13">
            <v>13921153</v>
          </cell>
          <cell r="H13">
            <v>1482876</v>
          </cell>
          <cell r="I13">
            <v>211181250</v>
          </cell>
          <cell r="J13">
            <v>35645258</v>
          </cell>
          <cell r="K13">
            <v>4528</v>
          </cell>
        </row>
        <row r="14">
          <cell r="B14">
            <v>154558845</v>
          </cell>
          <cell r="C14">
            <v>35261008</v>
          </cell>
          <cell r="D14">
            <v>394045494</v>
          </cell>
          <cell r="E14">
            <v>778666</v>
          </cell>
          <cell r="F14">
            <v>37681174</v>
          </cell>
          <cell r="G14">
            <v>25081443</v>
          </cell>
          <cell r="H14">
            <v>2345043</v>
          </cell>
          <cell r="I14">
            <v>193967143</v>
          </cell>
          <cell r="J14">
            <v>29400878</v>
          </cell>
          <cell r="K14">
            <v>11662</v>
          </cell>
        </row>
        <row r="15">
          <cell r="B15">
            <v>56215111</v>
          </cell>
          <cell r="C15">
            <v>13477037</v>
          </cell>
          <cell r="D15">
            <v>67113712</v>
          </cell>
          <cell r="E15">
            <v>84106</v>
          </cell>
          <cell r="F15">
            <v>0</v>
          </cell>
          <cell r="G15">
            <v>14936692</v>
          </cell>
          <cell r="H15">
            <v>873827</v>
          </cell>
          <cell r="I15">
            <v>85201135</v>
          </cell>
          <cell r="J15">
            <v>15911334</v>
          </cell>
          <cell r="K15">
            <v>7644</v>
          </cell>
        </row>
        <row r="16">
          <cell r="B16">
            <v>134762403</v>
          </cell>
          <cell r="C16">
            <v>38225525</v>
          </cell>
          <cell r="D16">
            <v>214193471</v>
          </cell>
          <cell r="E16">
            <v>441718</v>
          </cell>
          <cell r="F16">
            <v>6581765</v>
          </cell>
          <cell r="G16">
            <v>13081382</v>
          </cell>
          <cell r="H16">
            <v>1254687</v>
          </cell>
          <cell r="I16">
            <v>219080177</v>
          </cell>
          <cell r="J16">
            <v>44839644</v>
          </cell>
          <cell r="K16">
            <v>22021</v>
          </cell>
        </row>
        <row r="17">
          <cell r="B17">
            <v>247804819</v>
          </cell>
          <cell r="C17">
            <v>33396389</v>
          </cell>
          <cell r="D17">
            <v>460633670</v>
          </cell>
          <cell r="E17">
            <v>549793</v>
          </cell>
          <cell r="F17">
            <v>0</v>
          </cell>
          <cell r="G17">
            <v>62059600</v>
          </cell>
          <cell r="H17">
            <v>1743996</v>
          </cell>
          <cell r="I17">
            <v>317312980</v>
          </cell>
          <cell r="J17">
            <v>36347806</v>
          </cell>
          <cell r="K17">
            <v>3889</v>
          </cell>
        </row>
        <row r="18">
          <cell r="B18">
            <v>3138146883</v>
          </cell>
          <cell r="C18">
            <v>636366672</v>
          </cell>
          <cell r="D18">
            <v>2981395029</v>
          </cell>
          <cell r="E18">
            <v>3601299</v>
          </cell>
          <cell r="F18">
            <v>197698753</v>
          </cell>
          <cell r="G18">
            <v>95148735</v>
          </cell>
          <cell r="H18">
            <v>4605796</v>
          </cell>
          <cell r="I18">
            <v>2610607909</v>
          </cell>
          <cell r="J18">
            <v>231317192</v>
          </cell>
          <cell r="K18">
            <v>25613</v>
          </cell>
        </row>
        <row r="19">
          <cell r="B19">
            <v>84991328</v>
          </cell>
          <cell r="C19">
            <v>16618838</v>
          </cell>
          <cell r="D19">
            <v>164620840</v>
          </cell>
          <cell r="E19">
            <v>411233</v>
          </cell>
          <cell r="F19">
            <v>0</v>
          </cell>
          <cell r="G19">
            <v>19940380</v>
          </cell>
          <cell r="H19">
            <v>19304</v>
          </cell>
          <cell r="I19">
            <v>89813688</v>
          </cell>
          <cell r="J19">
            <v>11232144</v>
          </cell>
          <cell r="K19">
            <v>2331</v>
          </cell>
        </row>
        <row r="20">
          <cell r="B20">
            <v>71926996</v>
          </cell>
          <cell r="C20">
            <v>22151260</v>
          </cell>
          <cell r="D20">
            <v>92732031</v>
          </cell>
          <cell r="E20">
            <v>50278</v>
          </cell>
          <cell r="F20">
            <v>0</v>
          </cell>
          <cell r="G20">
            <v>27484714</v>
          </cell>
          <cell r="H20">
            <v>676198</v>
          </cell>
          <cell r="I20">
            <v>118863946</v>
          </cell>
          <cell r="J20">
            <v>14847851</v>
          </cell>
          <cell r="K20">
            <v>11080</v>
          </cell>
        </row>
        <row r="21">
          <cell r="B21">
            <v>100429638</v>
          </cell>
          <cell r="C21">
            <v>33809956</v>
          </cell>
          <cell r="D21">
            <v>160949639</v>
          </cell>
          <cell r="E21">
            <v>50440</v>
          </cell>
          <cell r="F21">
            <v>0</v>
          </cell>
          <cell r="G21">
            <v>38380973</v>
          </cell>
          <cell r="H21">
            <v>77083</v>
          </cell>
          <cell r="I21">
            <v>175898865</v>
          </cell>
          <cell r="J21">
            <v>14397649</v>
          </cell>
          <cell r="K21">
            <v>2054</v>
          </cell>
        </row>
        <row r="22">
          <cell r="B22">
            <v>65209052</v>
          </cell>
          <cell r="C22">
            <v>24108585</v>
          </cell>
          <cell r="D22">
            <v>174778810</v>
          </cell>
          <cell r="E22">
            <v>349458</v>
          </cell>
          <cell r="F22">
            <v>0</v>
          </cell>
          <cell r="G22">
            <v>21060275</v>
          </cell>
          <cell r="H22">
            <v>217408</v>
          </cell>
          <cell r="I22">
            <v>110521721</v>
          </cell>
          <cell r="J22">
            <v>12841921</v>
          </cell>
          <cell r="K22">
            <v>7788</v>
          </cell>
        </row>
        <row r="23">
          <cell r="B23">
            <v>187069271</v>
          </cell>
          <cell r="C23">
            <v>28319644</v>
          </cell>
          <cell r="D23">
            <v>305446867</v>
          </cell>
          <cell r="E23">
            <v>361324</v>
          </cell>
          <cell r="F23">
            <v>4505495</v>
          </cell>
          <cell r="G23">
            <v>96851292</v>
          </cell>
          <cell r="H23">
            <v>5100240</v>
          </cell>
          <cell r="I23">
            <v>236939188</v>
          </cell>
          <cell r="J23">
            <v>26975806</v>
          </cell>
          <cell r="K23">
            <v>5502</v>
          </cell>
        </row>
        <row r="24">
          <cell r="B24">
            <v>584584181</v>
          </cell>
          <cell r="C24">
            <v>100547722</v>
          </cell>
          <cell r="D24">
            <v>202109391</v>
          </cell>
          <cell r="E24">
            <v>261384</v>
          </cell>
          <cell r="F24">
            <v>0</v>
          </cell>
          <cell r="G24">
            <v>61750828</v>
          </cell>
          <cell r="H24">
            <v>396174</v>
          </cell>
          <cell r="I24">
            <v>549840454</v>
          </cell>
          <cell r="J24">
            <v>54559205</v>
          </cell>
          <cell r="K24">
            <v>6001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1998"/>
      <sheetName val="1999"/>
      <sheetName val="DGEG_Aux_1997"/>
      <sheetName val="DGEG_Aux_1998"/>
      <sheetName val="DGEG_Aux_1999"/>
      <sheetName val="Output_1999"/>
      <sheetName val="Output_1998"/>
      <sheetName val="Output_1997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119205333</v>
          </cell>
          <cell r="C2">
            <v>22604551</v>
          </cell>
          <cell r="D2">
            <v>210699109</v>
          </cell>
          <cell r="E2">
            <v>345783</v>
          </cell>
          <cell r="F2">
            <v>0</v>
          </cell>
          <cell r="G2">
            <v>3368773</v>
          </cell>
          <cell r="H2">
            <v>734221</v>
          </cell>
          <cell r="I2">
            <v>186612923</v>
          </cell>
          <cell r="J2">
            <v>26207651</v>
          </cell>
          <cell r="K2">
            <v>12488</v>
          </cell>
        </row>
        <row r="3">
          <cell r="B3">
            <v>215356787</v>
          </cell>
          <cell r="C3">
            <v>38982227</v>
          </cell>
          <cell r="D3">
            <v>409349406</v>
          </cell>
          <cell r="E3">
            <v>212614</v>
          </cell>
          <cell r="F3">
            <v>0</v>
          </cell>
          <cell r="G3">
            <v>12987922</v>
          </cell>
          <cell r="H3">
            <v>3113061</v>
          </cell>
          <cell r="I3">
            <v>306989086</v>
          </cell>
          <cell r="J3">
            <v>31761610</v>
          </cell>
          <cell r="K3">
            <v>4474</v>
          </cell>
        </row>
        <row r="4">
          <cell r="B4">
            <v>195038314</v>
          </cell>
          <cell r="C4">
            <v>34544588</v>
          </cell>
          <cell r="D4">
            <v>909912475</v>
          </cell>
          <cell r="E4">
            <v>422154</v>
          </cell>
          <cell r="F4">
            <v>0</v>
          </cell>
          <cell r="G4">
            <v>13378876</v>
          </cell>
          <cell r="H4">
            <v>1443813</v>
          </cell>
          <cell r="I4">
            <v>314431025</v>
          </cell>
          <cell r="J4">
            <v>36472518</v>
          </cell>
          <cell r="K4">
            <v>9189</v>
          </cell>
        </row>
        <row r="5">
          <cell r="B5">
            <v>1354254373</v>
          </cell>
          <cell r="C5">
            <v>230363298</v>
          </cell>
          <cell r="D5">
            <v>2539667341</v>
          </cell>
          <cell r="E5">
            <v>2189254</v>
          </cell>
          <cell r="F5">
            <v>15520167</v>
          </cell>
          <cell r="G5">
            <v>27746583</v>
          </cell>
          <cell r="H5">
            <v>8657146</v>
          </cell>
          <cell r="I5">
            <v>2071431611</v>
          </cell>
          <cell r="J5">
            <v>147603079</v>
          </cell>
          <cell r="K5">
            <v>331025</v>
          </cell>
        </row>
        <row r="6">
          <cell r="B6">
            <v>134895210</v>
          </cell>
          <cell r="C6">
            <v>24043623</v>
          </cell>
          <cell r="D6">
            <v>271891523</v>
          </cell>
          <cell r="E6">
            <v>196986</v>
          </cell>
          <cell r="F6">
            <v>0</v>
          </cell>
          <cell r="G6">
            <v>13288635</v>
          </cell>
          <cell r="H6">
            <v>2328199</v>
          </cell>
          <cell r="I6">
            <v>308550310</v>
          </cell>
          <cell r="J6">
            <v>38394557</v>
          </cell>
          <cell r="K6">
            <v>3685</v>
          </cell>
        </row>
        <row r="7">
          <cell r="B7">
            <v>39435591</v>
          </cell>
          <cell r="C7">
            <v>10191732</v>
          </cell>
          <cell r="D7">
            <v>37208532</v>
          </cell>
          <cell r="E7">
            <v>30752</v>
          </cell>
          <cell r="F7">
            <v>0</v>
          </cell>
          <cell r="G7">
            <v>3329139</v>
          </cell>
          <cell r="H7">
            <v>201712</v>
          </cell>
          <cell r="I7">
            <v>70799353</v>
          </cell>
          <cell r="J7">
            <v>11321585</v>
          </cell>
          <cell r="K7">
            <v>1122</v>
          </cell>
        </row>
        <row r="8">
          <cell r="B8">
            <v>90961737</v>
          </cell>
          <cell r="C8">
            <v>25998453</v>
          </cell>
          <cell r="D8">
            <v>54001447</v>
          </cell>
          <cell r="E8">
            <v>806267</v>
          </cell>
          <cell r="F8">
            <v>0</v>
          </cell>
          <cell r="G8">
            <v>7826669</v>
          </cell>
          <cell r="H8">
            <v>1811292</v>
          </cell>
          <cell r="I8">
            <v>148181772</v>
          </cell>
          <cell r="J8">
            <v>29626248</v>
          </cell>
          <cell r="K8">
            <v>7268</v>
          </cell>
        </row>
        <row r="9">
          <cell r="B9">
            <v>59537466</v>
          </cell>
          <cell r="C9">
            <v>17393284</v>
          </cell>
          <cell r="D9">
            <v>37555292</v>
          </cell>
          <cell r="E9">
            <v>116815</v>
          </cell>
          <cell r="F9">
            <v>0</v>
          </cell>
          <cell r="G9">
            <v>6691669</v>
          </cell>
          <cell r="H9">
            <v>495533</v>
          </cell>
          <cell r="I9">
            <v>95737892</v>
          </cell>
          <cell r="J9">
            <v>20353034</v>
          </cell>
          <cell r="K9">
            <v>8523</v>
          </cell>
        </row>
        <row r="10">
          <cell r="B10">
            <v>239844160</v>
          </cell>
          <cell r="C10">
            <v>42496698</v>
          </cell>
          <cell r="D10">
            <v>1065840884</v>
          </cell>
          <cell r="E10">
            <v>215546</v>
          </cell>
          <cell r="F10">
            <v>37381750</v>
          </cell>
          <cell r="G10">
            <v>9051585</v>
          </cell>
          <cell r="H10">
            <v>2982615</v>
          </cell>
          <cell r="I10">
            <v>319193214</v>
          </cell>
          <cell r="J10">
            <v>36047392</v>
          </cell>
          <cell r="K10">
            <v>3101</v>
          </cell>
        </row>
        <row r="11">
          <cell r="B11">
            <v>255193117</v>
          </cell>
          <cell r="C11">
            <v>92226687</v>
          </cell>
          <cell r="D11">
            <v>751642707</v>
          </cell>
          <cell r="E11">
            <v>351577</v>
          </cell>
          <cell r="F11">
            <v>36690841</v>
          </cell>
          <cell r="G11">
            <v>17159951</v>
          </cell>
          <cell r="H11">
            <v>5532695</v>
          </cell>
          <cell r="I11">
            <v>429988081</v>
          </cell>
          <cell r="J11">
            <v>48475583</v>
          </cell>
          <cell r="K11">
            <v>20208</v>
          </cell>
        </row>
        <row r="12">
          <cell r="B12">
            <v>162496823</v>
          </cell>
          <cell r="C12">
            <v>30529964</v>
          </cell>
          <cell r="D12">
            <v>716452949</v>
          </cell>
          <cell r="E12">
            <v>182640</v>
          </cell>
          <cell r="F12">
            <v>16550625</v>
          </cell>
          <cell r="G12">
            <v>18173022</v>
          </cell>
          <cell r="H12">
            <v>2704793</v>
          </cell>
          <cell r="I12">
            <v>255703071</v>
          </cell>
          <cell r="J12">
            <v>31953469</v>
          </cell>
          <cell r="K12">
            <v>4463</v>
          </cell>
        </row>
        <row r="13">
          <cell r="B13">
            <v>118000685</v>
          </cell>
          <cell r="C13">
            <v>33174368</v>
          </cell>
          <cell r="D13">
            <v>227822247</v>
          </cell>
          <cell r="E13">
            <v>9624</v>
          </cell>
          <cell r="F13">
            <v>7724395</v>
          </cell>
          <cell r="G13">
            <v>11198167</v>
          </cell>
          <cell r="H13">
            <v>1479344</v>
          </cell>
          <cell r="I13">
            <v>197463120</v>
          </cell>
          <cell r="J13">
            <v>34443077</v>
          </cell>
          <cell r="K13">
            <v>5299</v>
          </cell>
        </row>
        <row r="14">
          <cell r="B14">
            <v>144161340</v>
          </cell>
          <cell r="C14">
            <v>29841113</v>
          </cell>
          <cell r="D14">
            <v>372062538</v>
          </cell>
          <cell r="E14">
            <v>679003</v>
          </cell>
          <cell r="F14">
            <v>38091977</v>
          </cell>
          <cell r="G14">
            <v>23475002</v>
          </cell>
          <cell r="H14">
            <v>2335635</v>
          </cell>
          <cell r="I14">
            <v>219478641</v>
          </cell>
          <cell r="J14">
            <v>28214735</v>
          </cell>
          <cell r="K14">
            <v>11589</v>
          </cell>
        </row>
        <row r="15">
          <cell r="B15">
            <v>51596032</v>
          </cell>
          <cell r="C15">
            <v>12003261</v>
          </cell>
          <cell r="D15">
            <v>65025470</v>
          </cell>
          <cell r="E15">
            <v>90099</v>
          </cell>
          <cell r="F15">
            <v>0</v>
          </cell>
          <cell r="G15">
            <v>14837884</v>
          </cell>
          <cell r="H15">
            <v>864674</v>
          </cell>
          <cell r="I15">
            <v>80238482</v>
          </cell>
          <cell r="J15">
            <v>15755040</v>
          </cell>
          <cell r="K15">
            <v>7257</v>
          </cell>
        </row>
        <row r="16">
          <cell r="B16">
            <v>126711721</v>
          </cell>
          <cell r="C16">
            <v>32573184</v>
          </cell>
          <cell r="D16">
            <v>198093319</v>
          </cell>
          <cell r="E16">
            <v>358654</v>
          </cell>
          <cell r="F16">
            <v>7039295</v>
          </cell>
          <cell r="G16">
            <v>11679621</v>
          </cell>
          <cell r="H16">
            <v>1231943</v>
          </cell>
          <cell r="I16">
            <v>205060567</v>
          </cell>
          <cell r="J16">
            <v>41209327</v>
          </cell>
          <cell r="K16">
            <v>23457</v>
          </cell>
        </row>
        <row r="17">
          <cell r="B17">
            <v>228358059</v>
          </cell>
          <cell r="C17">
            <v>31929833</v>
          </cell>
          <cell r="D17">
            <v>420517541</v>
          </cell>
          <cell r="E17">
            <v>551440</v>
          </cell>
          <cell r="F17">
            <v>0</v>
          </cell>
          <cell r="G17">
            <v>57460888</v>
          </cell>
          <cell r="H17">
            <v>1607822</v>
          </cell>
          <cell r="I17">
            <v>308792695</v>
          </cell>
          <cell r="J17">
            <v>35750599</v>
          </cell>
          <cell r="K17">
            <v>4333</v>
          </cell>
        </row>
        <row r="18">
          <cell r="B18">
            <v>2873839225</v>
          </cell>
          <cell r="C18">
            <v>604446203</v>
          </cell>
          <cell r="D18">
            <v>2852310531</v>
          </cell>
          <cell r="E18">
            <v>3333344</v>
          </cell>
          <cell r="F18">
            <v>201630481</v>
          </cell>
          <cell r="G18">
            <v>97819464</v>
          </cell>
          <cell r="H18">
            <v>4401698</v>
          </cell>
          <cell r="I18">
            <v>2483457092</v>
          </cell>
          <cell r="J18">
            <v>216641981</v>
          </cell>
          <cell r="K18">
            <v>30531</v>
          </cell>
        </row>
        <row r="19">
          <cell r="B19">
            <v>80268822</v>
          </cell>
          <cell r="C19">
            <v>15943480</v>
          </cell>
          <cell r="D19">
            <v>136780271</v>
          </cell>
          <cell r="E19">
            <v>439717</v>
          </cell>
          <cell r="F19">
            <v>0</v>
          </cell>
          <cell r="G19">
            <v>19518035</v>
          </cell>
          <cell r="H19">
            <v>48225</v>
          </cell>
          <cell r="I19">
            <v>82881561</v>
          </cell>
          <cell r="J19">
            <v>10203870</v>
          </cell>
          <cell r="K19">
            <v>1595</v>
          </cell>
        </row>
        <row r="20">
          <cell r="B20">
            <v>67648714</v>
          </cell>
          <cell r="C20">
            <v>19673586</v>
          </cell>
          <cell r="D20">
            <v>100421007</v>
          </cell>
          <cell r="E20">
            <v>45853</v>
          </cell>
          <cell r="F20">
            <v>0</v>
          </cell>
          <cell r="G20">
            <v>28105795</v>
          </cell>
          <cell r="H20">
            <v>693160</v>
          </cell>
          <cell r="I20">
            <v>111291716</v>
          </cell>
          <cell r="J20">
            <v>13720934</v>
          </cell>
          <cell r="K20">
            <v>8873</v>
          </cell>
        </row>
        <row r="21">
          <cell r="B21">
            <v>91775283</v>
          </cell>
          <cell r="C21">
            <v>31433617</v>
          </cell>
          <cell r="D21">
            <v>142352459</v>
          </cell>
          <cell r="E21">
            <v>51168</v>
          </cell>
          <cell r="F21">
            <v>0</v>
          </cell>
          <cell r="G21">
            <v>40489435</v>
          </cell>
          <cell r="H21">
            <v>83054</v>
          </cell>
          <cell r="I21">
            <v>161991726</v>
          </cell>
          <cell r="J21">
            <v>13483283</v>
          </cell>
          <cell r="K21">
            <v>4089</v>
          </cell>
        </row>
        <row r="22">
          <cell r="B22">
            <v>59795656</v>
          </cell>
          <cell r="C22">
            <v>21824808</v>
          </cell>
          <cell r="D22">
            <v>194023429</v>
          </cell>
          <cell r="E22">
            <v>183023</v>
          </cell>
          <cell r="F22">
            <v>0</v>
          </cell>
          <cell r="G22">
            <v>23517566</v>
          </cell>
          <cell r="H22">
            <v>171350</v>
          </cell>
          <cell r="I22">
            <v>103022188</v>
          </cell>
          <cell r="J22">
            <v>11849602</v>
          </cell>
          <cell r="K22">
            <v>9266</v>
          </cell>
        </row>
        <row r="23">
          <cell r="B23">
            <v>174470021</v>
          </cell>
          <cell r="C23">
            <v>25363594</v>
          </cell>
          <cell r="D23">
            <v>291222642</v>
          </cell>
          <cell r="E23">
            <v>352629</v>
          </cell>
          <cell r="F23">
            <v>4572210</v>
          </cell>
          <cell r="G23">
            <v>95197296</v>
          </cell>
          <cell r="H23">
            <v>5410876</v>
          </cell>
          <cell r="I23">
            <v>224118098</v>
          </cell>
          <cell r="J23">
            <v>25692272</v>
          </cell>
          <cell r="K23">
            <v>4225</v>
          </cell>
        </row>
        <row r="24">
          <cell r="B24">
            <v>543380757</v>
          </cell>
          <cell r="C24">
            <v>98419809</v>
          </cell>
          <cell r="D24">
            <v>188047608</v>
          </cell>
          <cell r="E24">
            <v>270576</v>
          </cell>
          <cell r="F24">
            <v>0</v>
          </cell>
          <cell r="G24">
            <v>67738955</v>
          </cell>
          <cell r="H24">
            <v>444387</v>
          </cell>
          <cell r="I24">
            <v>503923743</v>
          </cell>
          <cell r="J24">
            <v>51613516</v>
          </cell>
          <cell r="K24">
            <v>4981</v>
          </cell>
        </row>
      </sheetData>
      <sheetData sheetId="7">
        <row r="2">
          <cell r="B2">
            <v>108415391</v>
          </cell>
          <cell r="C2">
            <v>19324892</v>
          </cell>
          <cell r="D2">
            <v>201562075</v>
          </cell>
          <cell r="E2">
            <v>7429</v>
          </cell>
          <cell r="F2">
            <v>0</v>
          </cell>
          <cell r="G2">
            <v>3131977</v>
          </cell>
          <cell r="H2">
            <v>697016</v>
          </cell>
          <cell r="I2">
            <v>174511301</v>
          </cell>
          <cell r="J2">
            <v>25005019</v>
          </cell>
          <cell r="K2">
            <v>19610</v>
          </cell>
        </row>
        <row r="3">
          <cell r="B3">
            <v>189056840</v>
          </cell>
          <cell r="C3">
            <v>34268730</v>
          </cell>
          <cell r="D3">
            <v>383916758</v>
          </cell>
          <cell r="E3">
            <v>184033</v>
          </cell>
          <cell r="F3">
            <v>0</v>
          </cell>
          <cell r="G3">
            <v>11867929</v>
          </cell>
          <cell r="H3">
            <v>2774439</v>
          </cell>
          <cell r="I3">
            <v>280195172</v>
          </cell>
          <cell r="J3">
            <v>31107712</v>
          </cell>
          <cell r="K3">
            <v>3986</v>
          </cell>
        </row>
        <row r="4">
          <cell r="B4">
            <v>174136647</v>
          </cell>
          <cell r="C4">
            <v>31035232</v>
          </cell>
          <cell r="D4">
            <v>900546731</v>
          </cell>
          <cell r="E4">
            <v>421836</v>
          </cell>
          <cell r="F4">
            <v>0</v>
          </cell>
          <cell r="G4">
            <v>12205174</v>
          </cell>
          <cell r="H4">
            <v>1077478</v>
          </cell>
          <cell r="I4">
            <v>285621335</v>
          </cell>
          <cell r="J4">
            <v>34774015</v>
          </cell>
          <cell r="K4">
            <v>10795</v>
          </cell>
        </row>
        <row r="5">
          <cell r="B5">
            <v>1247741003</v>
          </cell>
          <cell r="C5">
            <v>197750918</v>
          </cell>
          <cell r="D5">
            <v>2481679766</v>
          </cell>
          <cell r="E5">
            <v>262459</v>
          </cell>
          <cell r="F5">
            <v>15969769</v>
          </cell>
          <cell r="G5">
            <v>26374701</v>
          </cell>
          <cell r="H5">
            <v>8851118</v>
          </cell>
          <cell r="I5">
            <v>1942780774</v>
          </cell>
          <cell r="J5">
            <v>142566713</v>
          </cell>
          <cell r="K5">
            <v>483302</v>
          </cell>
        </row>
        <row r="6">
          <cell r="B6">
            <v>121948611</v>
          </cell>
          <cell r="C6">
            <v>20744864</v>
          </cell>
          <cell r="D6">
            <v>258794885</v>
          </cell>
          <cell r="E6">
            <v>34763</v>
          </cell>
          <cell r="F6">
            <v>0</v>
          </cell>
          <cell r="G6">
            <v>12311009</v>
          </cell>
          <cell r="H6">
            <v>2713605</v>
          </cell>
          <cell r="I6">
            <v>290949207</v>
          </cell>
          <cell r="J6">
            <v>38655912</v>
          </cell>
          <cell r="K6">
            <v>3873</v>
          </cell>
        </row>
        <row r="7">
          <cell r="B7">
            <v>36352996</v>
          </cell>
          <cell r="C7">
            <v>9313338</v>
          </cell>
          <cell r="D7">
            <v>35257562</v>
          </cell>
          <cell r="E7">
            <v>17952</v>
          </cell>
          <cell r="F7">
            <v>0</v>
          </cell>
          <cell r="G7">
            <v>3487413</v>
          </cell>
          <cell r="H7">
            <v>147783</v>
          </cell>
          <cell r="I7">
            <v>65866875</v>
          </cell>
          <cell r="J7">
            <v>10887752</v>
          </cell>
          <cell r="K7">
            <v>1070</v>
          </cell>
        </row>
        <row r="8">
          <cell r="B8">
            <v>81011579</v>
          </cell>
          <cell r="C8">
            <v>23595293</v>
          </cell>
          <cell r="D8">
            <v>50352895</v>
          </cell>
          <cell r="E8">
            <v>784414</v>
          </cell>
          <cell r="F8">
            <v>0</v>
          </cell>
          <cell r="G8">
            <v>6724556</v>
          </cell>
          <cell r="H8">
            <v>1725711</v>
          </cell>
          <cell r="I8">
            <v>135887437</v>
          </cell>
          <cell r="J8">
            <v>28007848</v>
          </cell>
          <cell r="K8">
            <v>10203</v>
          </cell>
        </row>
        <row r="9">
          <cell r="B9">
            <v>53032598</v>
          </cell>
          <cell r="C9">
            <v>14345246</v>
          </cell>
          <cell r="D9">
            <v>33888069</v>
          </cell>
          <cell r="E9">
            <v>99043</v>
          </cell>
          <cell r="F9">
            <v>0</v>
          </cell>
          <cell r="G9">
            <v>5574897</v>
          </cell>
          <cell r="H9">
            <v>423528</v>
          </cell>
          <cell r="I9">
            <v>88277996</v>
          </cell>
          <cell r="J9">
            <v>19593416</v>
          </cell>
          <cell r="K9">
            <v>9700</v>
          </cell>
        </row>
        <row r="10">
          <cell r="B10">
            <v>212628275</v>
          </cell>
          <cell r="C10">
            <v>37082795</v>
          </cell>
          <cell r="D10">
            <v>1017829883</v>
          </cell>
          <cell r="E10">
            <v>207887</v>
          </cell>
          <cell r="F10">
            <v>40519550</v>
          </cell>
          <cell r="G10">
            <v>8770497</v>
          </cell>
          <cell r="H10">
            <v>3227484</v>
          </cell>
          <cell r="I10">
            <v>296581304</v>
          </cell>
          <cell r="J10">
            <v>34015121</v>
          </cell>
          <cell r="K10">
            <v>2510</v>
          </cell>
        </row>
        <row r="11">
          <cell r="B11">
            <v>231865012</v>
          </cell>
          <cell r="C11">
            <v>81782543</v>
          </cell>
          <cell r="D11">
            <v>711187812</v>
          </cell>
          <cell r="E11">
            <v>391704</v>
          </cell>
          <cell r="F11">
            <v>39981154</v>
          </cell>
          <cell r="G11">
            <v>15878518</v>
          </cell>
          <cell r="H11">
            <v>4830958</v>
          </cell>
          <cell r="I11">
            <v>397879778</v>
          </cell>
          <cell r="J11">
            <v>46850416</v>
          </cell>
          <cell r="K11">
            <v>20033</v>
          </cell>
        </row>
        <row r="12">
          <cell r="B12">
            <v>146713390</v>
          </cell>
          <cell r="C12">
            <v>27208312</v>
          </cell>
          <cell r="D12">
            <v>653644989</v>
          </cell>
          <cell r="E12">
            <v>164450</v>
          </cell>
          <cell r="F12">
            <v>18683390</v>
          </cell>
          <cell r="G12">
            <v>17275658</v>
          </cell>
          <cell r="H12">
            <v>2631243</v>
          </cell>
          <cell r="I12">
            <v>232669114</v>
          </cell>
          <cell r="J12">
            <v>30644875</v>
          </cell>
          <cell r="K12">
            <v>5432</v>
          </cell>
        </row>
        <row r="13">
          <cell r="B13">
            <v>107275510</v>
          </cell>
          <cell r="C13">
            <v>28745239</v>
          </cell>
          <cell r="D13">
            <v>222284313</v>
          </cell>
          <cell r="E13">
            <v>21473</v>
          </cell>
          <cell r="F13">
            <v>8312060</v>
          </cell>
          <cell r="G13">
            <v>10051396</v>
          </cell>
          <cell r="H13">
            <v>1266811</v>
          </cell>
          <cell r="I13">
            <v>180785423</v>
          </cell>
          <cell r="J13">
            <v>32758728</v>
          </cell>
          <cell r="K13">
            <v>6736</v>
          </cell>
        </row>
        <row r="14">
          <cell r="B14">
            <v>131684045</v>
          </cell>
          <cell r="C14">
            <v>27543023</v>
          </cell>
          <cell r="D14">
            <v>349985568</v>
          </cell>
          <cell r="E14">
            <v>703387</v>
          </cell>
          <cell r="F14">
            <v>40075776</v>
          </cell>
          <cell r="G14">
            <v>22563477</v>
          </cell>
          <cell r="H14">
            <v>2064581</v>
          </cell>
          <cell r="I14">
            <v>201984324</v>
          </cell>
          <cell r="J14">
            <v>26888180</v>
          </cell>
          <cell r="K14">
            <v>11387</v>
          </cell>
        </row>
        <row r="15">
          <cell r="B15">
            <v>45835344</v>
          </cell>
          <cell r="C15">
            <v>10780884</v>
          </cell>
          <cell r="D15">
            <v>55402028</v>
          </cell>
          <cell r="E15">
            <v>96318</v>
          </cell>
          <cell r="F15">
            <v>0</v>
          </cell>
          <cell r="G15">
            <v>13405910</v>
          </cell>
          <cell r="H15">
            <v>714645</v>
          </cell>
          <cell r="I15">
            <v>74520538</v>
          </cell>
          <cell r="J15">
            <v>14609064</v>
          </cell>
          <cell r="K15">
            <v>7198</v>
          </cell>
        </row>
        <row r="16">
          <cell r="B16">
            <v>113827167</v>
          </cell>
          <cell r="C16">
            <v>27181270</v>
          </cell>
          <cell r="D16">
            <v>186015256</v>
          </cell>
          <cell r="E16">
            <v>295418</v>
          </cell>
          <cell r="F16">
            <v>7693960</v>
          </cell>
          <cell r="G16">
            <v>10917375</v>
          </cell>
          <cell r="H16">
            <v>1063236</v>
          </cell>
          <cell r="I16">
            <v>189251126</v>
          </cell>
          <cell r="J16">
            <v>39187130</v>
          </cell>
          <cell r="K16">
            <v>27428</v>
          </cell>
        </row>
        <row r="17">
          <cell r="B17">
            <v>203270514</v>
          </cell>
          <cell r="C17">
            <v>27204920</v>
          </cell>
          <cell r="D17">
            <v>407863906</v>
          </cell>
          <cell r="E17">
            <v>531522</v>
          </cell>
          <cell r="F17">
            <v>0</v>
          </cell>
          <cell r="G17">
            <v>50785369</v>
          </cell>
          <cell r="H17">
            <v>1391391</v>
          </cell>
          <cell r="I17">
            <v>281380401</v>
          </cell>
          <cell r="J17">
            <v>32493624</v>
          </cell>
          <cell r="K17">
            <v>3301</v>
          </cell>
        </row>
        <row r="18">
          <cell r="B18">
            <v>2656615278</v>
          </cell>
          <cell r="C18">
            <v>555690940</v>
          </cell>
          <cell r="D18">
            <v>2831976086</v>
          </cell>
          <cell r="E18">
            <v>2203304</v>
          </cell>
          <cell r="F18">
            <v>192029571</v>
          </cell>
          <cell r="G18">
            <v>86308472</v>
          </cell>
          <cell r="H18">
            <v>4366888</v>
          </cell>
          <cell r="I18">
            <v>2266774975</v>
          </cell>
          <cell r="J18">
            <v>186423232</v>
          </cell>
          <cell r="K18">
            <v>22775</v>
          </cell>
        </row>
        <row r="19">
          <cell r="B19">
            <v>76039656</v>
          </cell>
          <cell r="C19">
            <v>13380269</v>
          </cell>
          <cell r="D19">
            <v>267988079</v>
          </cell>
          <cell r="E19">
            <v>427517</v>
          </cell>
          <cell r="F19">
            <v>0</v>
          </cell>
          <cell r="G19">
            <v>17445831</v>
          </cell>
          <cell r="H19">
            <v>44722</v>
          </cell>
          <cell r="I19">
            <v>76630111</v>
          </cell>
          <cell r="J19">
            <v>10067226</v>
          </cell>
          <cell r="K19">
            <v>1087</v>
          </cell>
        </row>
        <row r="20">
          <cell r="B20">
            <v>63903140</v>
          </cell>
          <cell r="C20">
            <v>17298270</v>
          </cell>
          <cell r="D20">
            <v>101936083</v>
          </cell>
          <cell r="E20">
            <v>61564</v>
          </cell>
          <cell r="F20">
            <v>0</v>
          </cell>
          <cell r="G20">
            <v>24389059</v>
          </cell>
          <cell r="H20">
            <v>687912</v>
          </cell>
          <cell r="I20">
            <v>103973476</v>
          </cell>
          <cell r="J20">
            <v>12494293</v>
          </cell>
          <cell r="K20">
            <v>11052</v>
          </cell>
        </row>
        <row r="21">
          <cell r="B21">
            <v>80462574</v>
          </cell>
          <cell r="C21">
            <v>28898908</v>
          </cell>
          <cell r="D21">
            <v>121482566</v>
          </cell>
          <cell r="E21">
            <v>47486</v>
          </cell>
          <cell r="F21">
            <v>0</v>
          </cell>
          <cell r="G21">
            <v>39644506</v>
          </cell>
          <cell r="H21">
            <v>58795</v>
          </cell>
          <cell r="I21">
            <v>148424624</v>
          </cell>
          <cell r="J21">
            <v>12583461</v>
          </cell>
          <cell r="K21">
            <v>2852</v>
          </cell>
        </row>
        <row r="22">
          <cell r="B22">
            <v>53772695</v>
          </cell>
          <cell r="C22">
            <v>17689387</v>
          </cell>
          <cell r="D22">
            <v>192700908</v>
          </cell>
          <cell r="E22">
            <v>185291</v>
          </cell>
          <cell r="F22">
            <v>0</v>
          </cell>
          <cell r="G22">
            <v>21672204</v>
          </cell>
          <cell r="H22">
            <v>170201</v>
          </cell>
          <cell r="I22">
            <v>95724165</v>
          </cell>
          <cell r="J22">
            <v>11095895</v>
          </cell>
          <cell r="K22">
            <v>9524</v>
          </cell>
        </row>
        <row r="23">
          <cell r="B23">
            <v>132609971</v>
          </cell>
          <cell r="C23">
            <v>22440474</v>
          </cell>
          <cell r="D23">
            <v>302652783</v>
          </cell>
          <cell r="E23">
            <v>336830</v>
          </cell>
          <cell r="F23">
            <v>3012765</v>
          </cell>
          <cell r="G23">
            <v>86245433</v>
          </cell>
          <cell r="H23">
            <v>4456824</v>
          </cell>
          <cell r="I23">
            <v>202457936</v>
          </cell>
          <cell r="J23">
            <v>23823180</v>
          </cell>
          <cell r="K23">
            <v>3110</v>
          </cell>
        </row>
        <row r="24">
          <cell r="B24">
            <v>495399656</v>
          </cell>
          <cell r="C24">
            <v>91396424</v>
          </cell>
          <cell r="D24">
            <v>172461944</v>
          </cell>
          <cell r="E24">
            <v>264149</v>
          </cell>
          <cell r="F24">
            <v>0</v>
          </cell>
          <cell r="G24">
            <v>58284139</v>
          </cell>
          <cell r="H24">
            <v>321888</v>
          </cell>
          <cell r="I24">
            <v>454600998</v>
          </cell>
          <cell r="J24">
            <v>48427386</v>
          </cell>
          <cell r="K24">
            <v>6278</v>
          </cell>
        </row>
      </sheetData>
      <sheetData sheetId="8">
        <row r="2">
          <cell r="B2">
            <v>100438936</v>
          </cell>
          <cell r="C2">
            <v>18526810</v>
          </cell>
          <cell r="D2">
            <v>174772255</v>
          </cell>
          <cell r="E2">
            <v>182401</v>
          </cell>
          <cell r="F2">
            <v>0</v>
          </cell>
          <cell r="G2">
            <v>2886396</v>
          </cell>
          <cell r="H2">
            <v>580943</v>
          </cell>
          <cell r="I2">
            <v>163102242</v>
          </cell>
          <cell r="J2">
            <v>22653485</v>
          </cell>
          <cell r="K2">
            <v>15031</v>
          </cell>
        </row>
        <row r="3">
          <cell r="B3">
            <v>171661881</v>
          </cell>
          <cell r="C3">
            <v>30932311</v>
          </cell>
          <cell r="D3">
            <v>363322085</v>
          </cell>
          <cell r="E3">
            <v>166262</v>
          </cell>
          <cell r="F3">
            <v>0</v>
          </cell>
          <cell r="G3">
            <v>10393036</v>
          </cell>
          <cell r="H3">
            <v>2239727</v>
          </cell>
          <cell r="I3">
            <v>266044508</v>
          </cell>
          <cell r="J3">
            <v>29239745</v>
          </cell>
          <cell r="K3">
            <v>3274</v>
          </cell>
        </row>
        <row r="4">
          <cell r="B4">
            <v>160782927</v>
          </cell>
          <cell r="C4">
            <v>24393958</v>
          </cell>
          <cell r="D4">
            <v>864586636</v>
          </cell>
          <cell r="E4">
            <v>398901</v>
          </cell>
          <cell r="F4">
            <v>0</v>
          </cell>
          <cell r="G4">
            <v>11369158</v>
          </cell>
          <cell r="H4">
            <v>938090</v>
          </cell>
          <cell r="I4">
            <v>267567319</v>
          </cell>
          <cell r="J4">
            <v>32509887</v>
          </cell>
          <cell r="K4">
            <v>12818</v>
          </cell>
        </row>
        <row r="5">
          <cell r="B5">
            <v>1152552672</v>
          </cell>
          <cell r="C5">
            <v>173936058</v>
          </cell>
          <cell r="D5">
            <v>2367926282</v>
          </cell>
          <cell r="E5">
            <v>1892260</v>
          </cell>
          <cell r="F5">
            <v>16394150</v>
          </cell>
          <cell r="G5">
            <v>24124934</v>
          </cell>
          <cell r="H5">
            <v>7435727</v>
          </cell>
          <cell r="I5">
            <v>1893632388</v>
          </cell>
          <cell r="J5">
            <v>132322143</v>
          </cell>
          <cell r="K5">
            <v>429450</v>
          </cell>
        </row>
        <row r="6">
          <cell r="B6">
            <v>108608013</v>
          </cell>
          <cell r="C6">
            <v>18674950</v>
          </cell>
          <cell r="D6">
            <v>238746539</v>
          </cell>
          <cell r="E6">
            <v>191610</v>
          </cell>
          <cell r="F6">
            <v>0</v>
          </cell>
          <cell r="G6">
            <v>10782036</v>
          </cell>
          <cell r="H6">
            <v>1857870</v>
          </cell>
          <cell r="I6">
            <v>269844128</v>
          </cell>
          <cell r="J6">
            <v>31704513</v>
          </cell>
          <cell r="K6">
            <v>4013</v>
          </cell>
        </row>
        <row r="7">
          <cell r="B7">
            <v>33689529</v>
          </cell>
          <cell r="C7">
            <v>8169317</v>
          </cell>
          <cell r="D7">
            <v>31801489</v>
          </cell>
          <cell r="E7">
            <v>24045</v>
          </cell>
          <cell r="F7">
            <v>0</v>
          </cell>
          <cell r="G7">
            <v>3287010</v>
          </cell>
          <cell r="H7">
            <v>127916</v>
          </cell>
          <cell r="I7">
            <v>62302091</v>
          </cell>
          <cell r="J7">
            <v>10721244</v>
          </cell>
          <cell r="K7">
            <v>116</v>
          </cell>
        </row>
        <row r="8">
          <cell r="B8">
            <v>75912150</v>
          </cell>
          <cell r="C8">
            <v>21115131</v>
          </cell>
          <cell r="D8">
            <v>50634029</v>
          </cell>
          <cell r="E8">
            <v>743813</v>
          </cell>
          <cell r="F8">
            <v>0</v>
          </cell>
          <cell r="G8">
            <v>6380482</v>
          </cell>
          <cell r="H8">
            <v>1314403</v>
          </cell>
          <cell r="I8">
            <v>129679224</v>
          </cell>
          <cell r="J8">
            <v>26188390</v>
          </cell>
          <cell r="K8">
            <v>7444</v>
          </cell>
        </row>
        <row r="9">
          <cell r="B9">
            <v>49299878</v>
          </cell>
          <cell r="C9">
            <v>12670613</v>
          </cell>
          <cell r="D9">
            <v>32894044</v>
          </cell>
          <cell r="E9">
            <v>113605</v>
          </cell>
          <cell r="F9">
            <v>0</v>
          </cell>
          <cell r="G9">
            <v>5191410</v>
          </cell>
          <cell r="H9">
            <v>467367</v>
          </cell>
          <cell r="I9">
            <v>83449231</v>
          </cell>
          <cell r="J9">
            <v>18693648</v>
          </cell>
          <cell r="K9">
            <v>9594</v>
          </cell>
        </row>
        <row r="10">
          <cell r="B10">
            <v>195618531</v>
          </cell>
          <cell r="C10">
            <v>33869384</v>
          </cell>
          <cell r="D10">
            <v>962348672</v>
          </cell>
          <cell r="E10">
            <v>227880</v>
          </cell>
          <cell r="F10">
            <v>42076000</v>
          </cell>
          <cell r="G10">
            <v>8339041</v>
          </cell>
          <cell r="H10">
            <v>2484173</v>
          </cell>
          <cell r="I10">
            <v>282711045</v>
          </cell>
          <cell r="J10">
            <v>32199476</v>
          </cell>
          <cell r="K10">
            <v>1901</v>
          </cell>
        </row>
        <row r="11">
          <cell r="B11">
            <v>214502988</v>
          </cell>
          <cell r="C11">
            <v>74635332</v>
          </cell>
          <cell r="D11">
            <v>684363520</v>
          </cell>
          <cell r="E11">
            <v>432763</v>
          </cell>
          <cell r="F11">
            <v>39950998</v>
          </cell>
          <cell r="G11">
            <v>14530694</v>
          </cell>
          <cell r="H11">
            <v>4489382</v>
          </cell>
          <cell r="I11">
            <v>385979860</v>
          </cell>
          <cell r="J11">
            <v>44192693</v>
          </cell>
          <cell r="K11">
            <v>19472</v>
          </cell>
        </row>
        <row r="12">
          <cell r="B12">
            <v>135094541</v>
          </cell>
          <cell r="C12">
            <v>24767750</v>
          </cell>
          <cell r="D12">
            <v>636424374</v>
          </cell>
          <cell r="E12">
            <v>183431</v>
          </cell>
          <cell r="F12">
            <v>17836100</v>
          </cell>
          <cell r="G12">
            <v>15666111</v>
          </cell>
          <cell r="H12">
            <v>2685003</v>
          </cell>
          <cell r="I12">
            <v>221942520</v>
          </cell>
          <cell r="J12">
            <v>28705440</v>
          </cell>
          <cell r="K12">
            <v>7775</v>
          </cell>
        </row>
        <row r="13">
          <cell r="B13">
            <v>96953669</v>
          </cell>
          <cell r="C13">
            <v>24464414</v>
          </cell>
          <cell r="D13">
            <v>205434426</v>
          </cell>
          <cell r="E13">
            <v>34777</v>
          </cell>
          <cell r="F13">
            <v>7769057</v>
          </cell>
          <cell r="G13">
            <v>9017504</v>
          </cell>
          <cell r="H13">
            <v>1059900</v>
          </cell>
          <cell r="I13">
            <v>170891787</v>
          </cell>
          <cell r="J13">
            <v>31703460</v>
          </cell>
          <cell r="K13">
            <v>5435</v>
          </cell>
        </row>
        <row r="14">
          <cell r="B14">
            <v>119544855</v>
          </cell>
          <cell r="C14">
            <v>26028560</v>
          </cell>
          <cell r="D14">
            <v>334108120</v>
          </cell>
          <cell r="E14">
            <v>714925</v>
          </cell>
          <cell r="F14">
            <v>40187182</v>
          </cell>
          <cell r="G14">
            <v>20592125</v>
          </cell>
          <cell r="H14">
            <v>2065493</v>
          </cell>
          <cell r="I14">
            <v>192517353</v>
          </cell>
          <cell r="J14">
            <v>26449362</v>
          </cell>
          <cell r="K14">
            <v>13171</v>
          </cell>
        </row>
        <row r="15">
          <cell r="B15">
            <v>40191412</v>
          </cell>
          <cell r="C15">
            <v>9839808</v>
          </cell>
          <cell r="D15">
            <v>63793649</v>
          </cell>
          <cell r="E15">
            <v>62727</v>
          </cell>
          <cell r="F15">
            <v>0</v>
          </cell>
          <cell r="G15">
            <v>11085855</v>
          </cell>
          <cell r="H15">
            <v>656301</v>
          </cell>
          <cell r="I15">
            <v>70203544</v>
          </cell>
          <cell r="J15">
            <v>14533777</v>
          </cell>
          <cell r="K15">
            <v>10148</v>
          </cell>
        </row>
        <row r="16">
          <cell r="B16">
            <v>103731506</v>
          </cell>
          <cell r="C16">
            <v>24439176</v>
          </cell>
          <cell r="D16">
            <v>180499825</v>
          </cell>
          <cell r="E16">
            <v>127568</v>
          </cell>
          <cell r="F16">
            <v>4151570</v>
          </cell>
          <cell r="G16">
            <v>10402486</v>
          </cell>
          <cell r="H16">
            <v>1022895</v>
          </cell>
          <cell r="I16">
            <v>180490111</v>
          </cell>
          <cell r="J16">
            <v>38395938</v>
          </cell>
          <cell r="K16">
            <v>22851</v>
          </cell>
        </row>
        <row r="17">
          <cell r="B17">
            <v>188965286</v>
          </cell>
          <cell r="C17">
            <v>24742653</v>
          </cell>
          <cell r="D17">
            <v>391022710</v>
          </cell>
          <cell r="E17">
            <v>531622</v>
          </cell>
          <cell r="F17">
            <v>0</v>
          </cell>
          <cell r="G17">
            <v>51358689</v>
          </cell>
          <cell r="H17">
            <v>1384088</v>
          </cell>
          <cell r="I17">
            <v>265941653</v>
          </cell>
          <cell r="J17">
            <v>31240819</v>
          </cell>
          <cell r="K17">
            <v>2241</v>
          </cell>
        </row>
        <row r="18">
          <cell r="B18">
            <v>2401487902</v>
          </cell>
          <cell r="C18">
            <v>520042844</v>
          </cell>
          <cell r="D18">
            <v>2731759930</v>
          </cell>
          <cell r="E18">
            <v>1587485</v>
          </cell>
          <cell r="F18">
            <v>169383608</v>
          </cell>
          <cell r="G18">
            <v>77816277</v>
          </cell>
          <cell r="H18">
            <v>4136509</v>
          </cell>
          <cell r="I18">
            <v>2196000489</v>
          </cell>
          <cell r="J18">
            <v>204087034</v>
          </cell>
          <cell r="K18">
            <v>27366</v>
          </cell>
        </row>
        <row r="19">
          <cell r="B19">
            <v>70782990</v>
          </cell>
          <cell r="C19">
            <v>12346278</v>
          </cell>
          <cell r="D19">
            <v>290747022</v>
          </cell>
          <cell r="E19">
            <v>379680</v>
          </cell>
          <cell r="F19">
            <v>0</v>
          </cell>
          <cell r="G19">
            <v>13129977</v>
          </cell>
          <cell r="H19">
            <v>28779</v>
          </cell>
          <cell r="I19">
            <v>73417258</v>
          </cell>
          <cell r="J19">
            <v>9181217</v>
          </cell>
          <cell r="K19">
            <v>1355</v>
          </cell>
        </row>
        <row r="20">
          <cell r="B20">
            <v>58020989</v>
          </cell>
          <cell r="C20">
            <v>14930534</v>
          </cell>
          <cell r="D20">
            <v>100961227</v>
          </cell>
          <cell r="E20">
            <v>43231</v>
          </cell>
          <cell r="F20">
            <v>0</v>
          </cell>
          <cell r="G20">
            <v>20584159</v>
          </cell>
          <cell r="H20">
            <v>551008</v>
          </cell>
          <cell r="I20">
            <v>96840487</v>
          </cell>
          <cell r="J20">
            <v>12331849</v>
          </cell>
          <cell r="K20">
            <v>13159</v>
          </cell>
        </row>
        <row r="21">
          <cell r="B21">
            <v>73985123</v>
          </cell>
          <cell r="C21">
            <v>24572916</v>
          </cell>
          <cell r="D21">
            <v>108365187</v>
          </cell>
          <cell r="E21">
            <v>133</v>
          </cell>
          <cell r="F21">
            <v>0</v>
          </cell>
          <cell r="G21">
            <v>33178746</v>
          </cell>
          <cell r="H21">
            <v>47412</v>
          </cell>
          <cell r="I21">
            <v>139873469</v>
          </cell>
          <cell r="J21">
            <v>11638558</v>
          </cell>
          <cell r="K21">
            <v>3153</v>
          </cell>
        </row>
        <row r="22">
          <cell r="B22">
            <v>48791434</v>
          </cell>
          <cell r="C22">
            <v>16198905</v>
          </cell>
          <cell r="D22">
            <v>174233716</v>
          </cell>
          <cell r="E22">
            <v>176952</v>
          </cell>
          <cell r="F22">
            <v>0</v>
          </cell>
          <cell r="G22">
            <v>17635427</v>
          </cell>
          <cell r="H22">
            <v>95740</v>
          </cell>
          <cell r="I22">
            <v>91604203</v>
          </cell>
          <cell r="J22">
            <v>10789653</v>
          </cell>
          <cell r="K22">
            <v>8992</v>
          </cell>
        </row>
        <row r="23">
          <cell r="B23">
            <v>123961582</v>
          </cell>
          <cell r="C23">
            <v>21308310</v>
          </cell>
          <cell r="D23">
            <v>286413085</v>
          </cell>
          <cell r="E23">
            <v>371469</v>
          </cell>
          <cell r="F23">
            <v>0</v>
          </cell>
          <cell r="G23">
            <v>77073314</v>
          </cell>
          <cell r="H23">
            <v>4424822</v>
          </cell>
          <cell r="I23">
            <v>194356193</v>
          </cell>
          <cell r="J23">
            <v>23603443</v>
          </cell>
          <cell r="K23">
            <v>3100</v>
          </cell>
        </row>
        <row r="24">
          <cell r="B24">
            <v>449668016</v>
          </cell>
          <cell r="C24">
            <v>83117214</v>
          </cell>
          <cell r="D24">
            <v>164973933</v>
          </cell>
          <cell r="E24">
            <v>273595</v>
          </cell>
          <cell r="F24">
            <v>0</v>
          </cell>
          <cell r="G24">
            <v>55571136</v>
          </cell>
          <cell r="H24">
            <v>264004</v>
          </cell>
          <cell r="I24">
            <v>425574892</v>
          </cell>
          <cell r="J24">
            <v>45917011</v>
          </cell>
          <cell r="K24">
            <v>3829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GEG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171924973</v>
          </cell>
          <cell r="C2">
            <v>22904134</v>
          </cell>
          <cell r="D2">
            <v>529866558</v>
          </cell>
          <cell r="E2">
            <v>4342</v>
          </cell>
          <cell r="F2">
            <v>10523693</v>
          </cell>
          <cell r="G2">
            <v>320290094</v>
          </cell>
          <cell r="H2">
            <v>33199711</v>
          </cell>
        </row>
        <row r="3">
          <cell r="B3">
            <v>368625537</v>
          </cell>
          <cell r="C3">
            <v>28091288</v>
          </cell>
          <cell r="D3">
            <v>425370112</v>
          </cell>
          <cell r="E3">
            <v>0</v>
          </cell>
          <cell r="F3">
            <v>15161626</v>
          </cell>
          <cell r="G3">
            <v>523455311</v>
          </cell>
          <cell r="H3">
            <v>44226088</v>
          </cell>
        </row>
        <row r="4">
          <cell r="B4">
            <v>330239505</v>
          </cell>
          <cell r="C4">
            <v>27014465</v>
          </cell>
          <cell r="D4">
            <v>1057962340</v>
          </cell>
          <cell r="E4">
            <v>2130</v>
          </cell>
          <cell r="F4">
            <v>10127562</v>
          </cell>
          <cell r="G4">
            <v>515885810</v>
          </cell>
          <cell r="H4">
            <v>38633868</v>
          </cell>
        </row>
        <row r="5">
          <cell r="B5">
            <v>1800585919</v>
          </cell>
          <cell r="C5">
            <v>211587002</v>
          </cell>
          <cell r="D5">
            <v>2991472086</v>
          </cell>
          <cell r="E5">
            <v>36283226</v>
          </cell>
          <cell r="F5">
            <v>66549607</v>
          </cell>
          <cell r="G5">
            <v>2463181658</v>
          </cell>
          <cell r="H5">
            <v>146419765</v>
          </cell>
        </row>
        <row r="6">
          <cell r="B6">
            <v>215530386</v>
          </cell>
          <cell r="C6">
            <v>39483271</v>
          </cell>
          <cell r="D6">
            <v>342792506</v>
          </cell>
          <cell r="E6">
            <v>5836642</v>
          </cell>
          <cell r="F6">
            <v>13639805</v>
          </cell>
          <cell r="G6">
            <v>506898224</v>
          </cell>
          <cell r="H6">
            <v>38449451</v>
          </cell>
        </row>
        <row r="7">
          <cell r="B7">
            <v>58447612</v>
          </cell>
          <cell r="C7">
            <v>13208838</v>
          </cell>
          <cell r="D7">
            <v>62009102</v>
          </cell>
          <cell r="E7">
            <v>0</v>
          </cell>
          <cell r="F7">
            <v>2015646</v>
          </cell>
          <cell r="G7">
            <v>111848363</v>
          </cell>
          <cell r="H7">
            <v>15422264</v>
          </cell>
        </row>
        <row r="8">
          <cell r="B8">
            <v>140898921</v>
          </cell>
          <cell r="C8">
            <v>35993928</v>
          </cell>
          <cell r="D8">
            <v>110836552</v>
          </cell>
          <cell r="E8">
            <v>7361</v>
          </cell>
          <cell r="F8">
            <v>18977329</v>
          </cell>
          <cell r="G8">
            <v>229825547</v>
          </cell>
          <cell r="H8">
            <v>28292953</v>
          </cell>
        </row>
        <row r="9">
          <cell r="B9">
            <v>82532241</v>
          </cell>
          <cell r="C9">
            <v>25652223</v>
          </cell>
          <cell r="D9">
            <v>49962966</v>
          </cell>
          <cell r="E9">
            <v>3467</v>
          </cell>
          <cell r="F9">
            <v>5196146</v>
          </cell>
          <cell r="G9">
            <v>150720888</v>
          </cell>
          <cell r="H9">
            <v>20593889</v>
          </cell>
        </row>
        <row r="10">
          <cell r="B10">
            <v>314503771</v>
          </cell>
          <cell r="C10">
            <v>34224878</v>
          </cell>
          <cell r="D10">
            <v>1910836151</v>
          </cell>
          <cell r="E10">
            <v>24859441</v>
          </cell>
          <cell r="F10">
            <v>52737147</v>
          </cell>
          <cell r="G10">
            <v>488569320</v>
          </cell>
          <cell r="H10">
            <v>43009517</v>
          </cell>
        </row>
        <row r="11">
          <cell r="B11">
            <v>378696480</v>
          </cell>
          <cell r="C11">
            <v>88893784</v>
          </cell>
          <cell r="D11">
            <v>1639121595</v>
          </cell>
          <cell r="E11">
            <v>24032106</v>
          </cell>
          <cell r="F11">
            <v>68192827</v>
          </cell>
          <cell r="G11">
            <v>582855750</v>
          </cell>
          <cell r="H11">
            <v>63007592</v>
          </cell>
        </row>
        <row r="12">
          <cell r="B12">
            <v>250469730</v>
          </cell>
          <cell r="C12">
            <v>40310187</v>
          </cell>
          <cell r="D12">
            <v>996948650</v>
          </cell>
          <cell r="E12">
            <v>11091862</v>
          </cell>
          <cell r="F12">
            <v>30707155</v>
          </cell>
          <cell r="G12">
            <v>406814153</v>
          </cell>
          <cell r="H12">
            <v>39158023</v>
          </cell>
        </row>
        <row r="13">
          <cell r="B13">
            <v>185260215</v>
          </cell>
          <cell r="C13">
            <v>49202357</v>
          </cell>
          <cell r="D13">
            <v>467132011</v>
          </cell>
          <cell r="E13">
            <v>3185360</v>
          </cell>
          <cell r="F13">
            <v>29316094</v>
          </cell>
          <cell r="G13">
            <v>316986254</v>
          </cell>
          <cell r="H13">
            <v>42235988</v>
          </cell>
        </row>
        <row r="14">
          <cell r="B14">
            <v>191696952</v>
          </cell>
          <cell r="C14">
            <v>34862883</v>
          </cell>
          <cell r="D14">
            <v>486680279</v>
          </cell>
          <cell r="E14">
            <v>36801676</v>
          </cell>
          <cell r="F14">
            <v>42946036</v>
          </cell>
          <cell r="G14">
            <v>317823148</v>
          </cell>
          <cell r="H14">
            <v>35083030</v>
          </cell>
        </row>
        <row r="15">
          <cell r="B15">
            <v>63185250</v>
          </cell>
          <cell r="C15">
            <v>16196009</v>
          </cell>
          <cell r="D15">
            <v>171059821</v>
          </cell>
          <cell r="E15">
            <v>2187</v>
          </cell>
          <cell r="F15">
            <v>13485292</v>
          </cell>
          <cell r="G15">
            <v>114644626</v>
          </cell>
          <cell r="H15">
            <v>20277256</v>
          </cell>
        </row>
        <row r="16">
          <cell r="B16">
            <v>188965992</v>
          </cell>
          <cell r="C16">
            <v>27581112</v>
          </cell>
          <cell r="D16">
            <v>177216835</v>
          </cell>
          <cell r="E16">
            <v>3385194</v>
          </cell>
          <cell r="F16">
            <v>14975462</v>
          </cell>
          <cell r="G16">
            <v>284269308</v>
          </cell>
          <cell r="H16">
            <v>42226604</v>
          </cell>
        </row>
        <row r="17">
          <cell r="B17">
            <v>377365174</v>
          </cell>
          <cell r="C17">
            <v>32878657</v>
          </cell>
          <cell r="D17">
            <v>456099592</v>
          </cell>
          <cell r="E17">
            <v>3421217</v>
          </cell>
          <cell r="F17">
            <v>75342340</v>
          </cell>
          <cell r="G17">
            <v>531789877</v>
          </cell>
          <cell r="H17">
            <v>26672922</v>
          </cell>
        </row>
        <row r="18">
          <cell r="B18">
            <v>3442158201</v>
          </cell>
          <cell r="C18">
            <v>371868067</v>
          </cell>
          <cell r="D18">
            <v>3153291784</v>
          </cell>
          <cell r="E18">
            <v>279451963</v>
          </cell>
          <cell r="F18">
            <v>75921577</v>
          </cell>
          <cell r="G18">
            <v>3555878086</v>
          </cell>
          <cell r="H18">
            <v>246319155</v>
          </cell>
        </row>
        <row r="19">
          <cell r="B19">
            <v>127998336</v>
          </cell>
          <cell r="C19">
            <v>14520064</v>
          </cell>
          <cell r="D19">
            <v>758833916</v>
          </cell>
          <cell r="E19">
            <v>10526018</v>
          </cell>
          <cell r="F19">
            <v>52630043</v>
          </cell>
          <cell r="G19">
            <v>213682675</v>
          </cell>
          <cell r="H19">
            <v>14334101</v>
          </cell>
        </row>
        <row r="20">
          <cell r="B20">
            <v>82826915</v>
          </cell>
          <cell r="C20">
            <v>24077783</v>
          </cell>
          <cell r="D20">
            <v>141600961</v>
          </cell>
          <cell r="E20">
            <v>108</v>
          </cell>
          <cell r="F20">
            <v>47154223</v>
          </cell>
          <cell r="G20">
            <v>157090750</v>
          </cell>
          <cell r="H20">
            <v>17287269</v>
          </cell>
        </row>
        <row r="21">
          <cell r="B21">
            <v>159113272</v>
          </cell>
          <cell r="C21">
            <v>24538993</v>
          </cell>
          <cell r="D21">
            <v>227334723</v>
          </cell>
          <cell r="E21">
            <v>27089</v>
          </cell>
          <cell r="F21">
            <v>50449892</v>
          </cell>
          <cell r="G21">
            <v>246764238</v>
          </cell>
          <cell r="H21">
            <v>7175307</v>
          </cell>
        </row>
        <row r="22">
          <cell r="B22">
            <v>87239177</v>
          </cell>
          <cell r="C22">
            <v>24455800</v>
          </cell>
          <cell r="D22">
            <v>616675306</v>
          </cell>
          <cell r="E22">
            <v>0</v>
          </cell>
          <cell r="F22">
            <v>93577301</v>
          </cell>
          <cell r="G22">
            <v>158923439</v>
          </cell>
          <cell r="H22">
            <v>11917823</v>
          </cell>
        </row>
        <row r="23">
          <cell r="B23">
            <v>249710116</v>
          </cell>
          <cell r="C23">
            <v>33408318</v>
          </cell>
          <cell r="D23">
            <v>487355463</v>
          </cell>
          <cell r="E23">
            <v>9929518</v>
          </cell>
          <cell r="F23">
            <v>111419620</v>
          </cell>
          <cell r="G23">
            <v>347536012</v>
          </cell>
          <cell r="H23">
            <v>17387610</v>
          </cell>
        </row>
        <row r="24">
          <cell r="B24">
            <v>781617092</v>
          </cell>
          <cell r="C24">
            <v>67924576</v>
          </cell>
          <cell r="D24">
            <v>212651369</v>
          </cell>
          <cell r="E24">
            <v>59258</v>
          </cell>
          <cell r="F24">
            <v>69921191</v>
          </cell>
          <cell r="G24">
            <v>969653813</v>
          </cell>
          <cell r="H24">
            <v>67748131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4"/>
      <sheetName val="1995"/>
      <sheetName val="1996"/>
      <sheetName val="DGEG_Aux_1996"/>
      <sheetName val="DGEG_Aux_1995"/>
      <sheetName val="Output_1995"/>
      <sheetName val="Output_1996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86570384</v>
          </cell>
          <cell r="C2">
            <v>18093023</v>
          </cell>
          <cell r="D2">
            <v>155128266</v>
          </cell>
          <cell r="E2">
            <v>10958</v>
          </cell>
          <cell r="F2">
            <v>0</v>
          </cell>
          <cell r="G2">
            <v>2724790</v>
          </cell>
          <cell r="H2">
            <v>566689</v>
          </cell>
          <cell r="I2">
            <v>147894346</v>
          </cell>
          <cell r="J2">
            <v>20423378</v>
          </cell>
          <cell r="K2">
            <v>15901</v>
          </cell>
        </row>
        <row r="3">
          <cell r="B3">
            <v>134651759</v>
          </cell>
          <cell r="C3">
            <v>24762032</v>
          </cell>
          <cell r="D3">
            <v>330060190</v>
          </cell>
          <cell r="E3">
            <v>39704</v>
          </cell>
          <cell r="F3">
            <v>0</v>
          </cell>
          <cell r="G3">
            <v>8305730</v>
          </cell>
          <cell r="H3">
            <v>2134016</v>
          </cell>
          <cell r="I3">
            <v>231404153</v>
          </cell>
          <cell r="J3">
            <v>26067995</v>
          </cell>
          <cell r="K3">
            <v>3703</v>
          </cell>
        </row>
        <row r="4">
          <cell r="B4">
            <v>128131855</v>
          </cell>
          <cell r="C4">
            <v>20569865</v>
          </cell>
          <cell r="D4">
            <v>873619132</v>
          </cell>
          <cell r="E4">
            <v>12700</v>
          </cell>
          <cell r="F4">
            <v>0</v>
          </cell>
          <cell r="G4">
            <v>9828610</v>
          </cell>
          <cell r="H4">
            <v>843400</v>
          </cell>
          <cell r="I4">
            <v>232102705</v>
          </cell>
          <cell r="J4">
            <v>28507018</v>
          </cell>
          <cell r="K4">
            <v>11358</v>
          </cell>
        </row>
        <row r="5">
          <cell r="B5">
            <v>915123222</v>
          </cell>
          <cell r="C5">
            <v>144297901</v>
          </cell>
          <cell r="D5">
            <v>2267193875</v>
          </cell>
          <cell r="E5">
            <v>221805</v>
          </cell>
          <cell r="F5">
            <v>16013019</v>
          </cell>
          <cell r="G5">
            <v>22448126</v>
          </cell>
          <cell r="H5">
            <v>7782769</v>
          </cell>
          <cell r="I5">
            <v>1734593199</v>
          </cell>
          <cell r="J5">
            <v>116281501</v>
          </cell>
          <cell r="K5">
            <v>417639</v>
          </cell>
        </row>
        <row r="6">
          <cell r="B6">
            <v>85709864</v>
          </cell>
          <cell r="C6">
            <v>15512255</v>
          </cell>
          <cell r="D6">
            <v>218414440</v>
          </cell>
          <cell r="E6">
            <v>12633</v>
          </cell>
          <cell r="F6">
            <v>0</v>
          </cell>
          <cell r="G6">
            <v>7906929</v>
          </cell>
          <cell r="H6">
            <v>2070874</v>
          </cell>
          <cell r="I6">
            <v>233823706</v>
          </cell>
          <cell r="J6">
            <v>28366346</v>
          </cell>
          <cell r="K6">
            <v>3286</v>
          </cell>
        </row>
        <row r="7">
          <cell r="B7">
            <v>25409523</v>
          </cell>
          <cell r="C7">
            <v>7267344</v>
          </cell>
          <cell r="D7">
            <v>28373432</v>
          </cell>
          <cell r="E7">
            <v>11564</v>
          </cell>
          <cell r="F7">
            <v>0</v>
          </cell>
          <cell r="G7">
            <v>2950217</v>
          </cell>
          <cell r="H7">
            <v>113813</v>
          </cell>
          <cell r="I7">
            <v>56082959</v>
          </cell>
          <cell r="J7">
            <v>9143685</v>
          </cell>
          <cell r="K7">
            <v>1278</v>
          </cell>
        </row>
        <row r="8">
          <cell r="B8">
            <v>61074574</v>
          </cell>
          <cell r="C8">
            <v>19831093</v>
          </cell>
          <cell r="D8">
            <v>44328516</v>
          </cell>
          <cell r="E8">
            <v>41733</v>
          </cell>
          <cell r="F8">
            <v>0</v>
          </cell>
          <cell r="G8">
            <v>5506309</v>
          </cell>
          <cell r="H8">
            <v>1370147</v>
          </cell>
          <cell r="I8">
            <v>116984242</v>
          </cell>
          <cell r="J8">
            <v>23207194</v>
          </cell>
          <cell r="K8">
            <v>6013</v>
          </cell>
        </row>
        <row r="9">
          <cell r="B9">
            <v>41857309</v>
          </cell>
          <cell r="C9">
            <v>11642327</v>
          </cell>
          <cell r="D9">
            <v>29525763</v>
          </cell>
          <cell r="E9">
            <v>38396</v>
          </cell>
          <cell r="F9">
            <v>0</v>
          </cell>
          <cell r="G9">
            <v>4609817</v>
          </cell>
          <cell r="H9">
            <v>406876</v>
          </cell>
          <cell r="I9">
            <v>74015655</v>
          </cell>
          <cell r="J9">
            <v>14716090</v>
          </cell>
          <cell r="K9">
            <v>9785</v>
          </cell>
        </row>
        <row r="10">
          <cell r="B10">
            <v>158568898</v>
          </cell>
          <cell r="C10">
            <v>29618461</v>
          </cell>
          <cell r="D10">
            <v>921008089</v>
          </cell>
          <cell r="E10">
            <v>32937</v>
          </cell>
          <cell r="F10">
            <v>39620850</v>
          </cell>
          <cell r="G10">
            <v>7675049</v>
          </cell>
          <cell r="H10">
            <v>2840487</v>
          </cell>
          <cell r="I10">
            <v>252655892</v>
          </cell>
          <cell r="J10">
            <v>28135050</v>
          </cell>
          <cell r="K10">
            <v>2929</v>
          </cell>
        </row>
        <row r="11">
          <cell r="B11">
            <v>190192121</v>
          </cell>
          <cell r="C11">
            <v>67451774</v>
          </cell>
          <cell r="D11">
            <v>598018578</v>
          </cell>
          <cell r="E11">
            <v>111790</v>
          </cell>
          <cell r="F11">
            <v>30424532</v>
          </cell>
          <cell r="G11">
            <v>12626626</v>
          </cell>
          <cell r="H11">
            <v>4273045</v>
          </cell>
          <cell r="I11">
            <v>352204331</v>
          </cell>
          <cell r="J11">
            <v>38102786</v>
          </cell>
          <cell r="K11">
            <v>23508</v>
          </cell>
        </row>
        <row r="12">
          <cell r="B12">
            <v>111673881</v>
          </cell>
          <cell r="C12">
            <v>22226503</v>
          </cell>
          <cell r="D12">
            <v>589244402</v>
          </cell>
          <cell r="E12">
            <v>82502</v>
          </cell>
          <cell r="F12">
            <v>16362000</v>
          </cell>
          <cell r="G12">
            <v>13479581</v>
          </cell>
          <cell r="H12">
            <v>2616334</v>
          </cell>
          <cell r="I12">
            <v>195456256</v>
          </cell>
          <cell r="J12">
            <v>25035681</v>
          </cell>
          <cell r="K12">
            <v>7581</v>
          </cell>
        </row>
        <row r="13">
          <cell r="B13">
            <v>74936180</v>
          </cell>
          <cell r="C13">
            <v>18001878</v>
          </cell>
          <cell r="D13">
            <v>153689853</v>
          </cell>
          <cell r="E13">
            <v>17057</v>
          </cell>
          <cell r="F13">
            <v>0</v>
          </cell>
          <cell r="G13">
            <v>6624259</v>
          </cell>
          <cell r="H13">
            <v>900037</v>
          </cell>
          <cell r="I13">
            <v>150513697</v>
          </cell>
          <cell r="J13">
            <v>27778325</v>
          </cell>
          <cell r="K13">
            <v>4353</v>
          </cell>
        </row>
        <row r="14">
          <cell r="B14">
            <v>103578002</v>
          </cell>
          <cell r="C14">
            <v>27588538</v>
          </cell>
          <cell r="D14">
            <v>331302882</v>
          </cell>
          <cell r="E14">
            <v>81676</v>
          </cell>
          <cell r="F14">
            <v>35401644</v>
          </cell>
          <cell r="G14">
            <v>19406412</v>
          </cell>
          <cell r="H14">
            <v>2150536</v>
          </cell>
          <cell r="I14">
            <v>173781377</v>
          </cell>
          <cell r="J14">
            <v>24002249</v>
          </cell>
          <cell r="K14">
            <v>17301</v>
          </cell>
        </row>
        <row r="15">
          <cell r="B15">
            <v>33707453</v>
          </cell>
          <cell r="C15">
            <v>8846004</v>
          </cell>
          <cell r="D15">
            <v>62858215</v>
          </cell>
          <cell r="E15">
            <v>55752</v>
          </cell>
          <cell r="F15">
            <v>0</v>
          </cell>
          <cell r="G15">
            <v>9344043</v>
          </cell>
          <cell r="H15">
            <v>635232</v>
          </cell>
          <cell r="I15">
            <v>62774422</v>
          </cell>
          <cell r="J15">
            <v>12103540</v>
          </cell>
          <cell r="K15">
            <v>9959</v>
          </cell>
        </row>
        <row r="16">
          <cell r="B16">
            <v>86181249</v>
          </cell>
          <cell r="C16">
            <v>21405169</v>
          </cell>
          <cell r="D16">
            <v>181487964</v>
          </cell>
          <cell r="E16">
            <v>108170</v>
          </cell>
          <cell r="F16">
            <v>0</v>
          </cell>
          <cell r="G16">
            <v>8769553</v>
          </cell>
          <cell r="H16">
            <v>912914</v>
          </cell>
          <cell r="I16">
            <v>163397826</v>
          </cell>
          <cell r="J16">
            <v>34876153</v>
          </cell>
          <cell r="K16">
            <v>21316</v>
          </cell>
        </row>
        <row r="17">
          <cell r="B17">
            <v>155456975</v>
          </cell>
          <cell r="C17">
            <v>23072250</v>
          </cell>
          <cell r="D17">
            <v>376451821</v>
          </cell>
          <cell r="E17">
            <v>46176</v>
          </cell>
          <cell r="F17">
            <v>0</v>
          </cell>
          <cell r="G17">
            <v>42748944</v>
          </cell>
          <cell r="H17">
            <v>1359817</v>
          </cell>
          <cell r="I17">
            <v>236821549</v>
          </cell>
          <cell r="J17">
            <v>27475195</v>
          </cell>
          <cell r="K17">
            <v>1628</v>
          </cell>
        </row>
        <row r="18">
          <cell r="B18">
            <v>2108132356</v>
          </cell>
          <cell r="C18">
            <v>464349461</v>
          </cell>
          <cell r="D18">
            <v>2658857944</v>
          </cell>
          <cell r="E18">
            <v>446876</v>
          </cell>
          <cell r="F18">
            <v>163459277</v>
          </cell>
          <cell r="G18">
            <v>79796252</v>
          </cell>
          <cell r="H18">
            <v>4386021</v>
          </cell>
          <cell r="I18">
            <v>1989208261</v>
          </cell>
          <cell r="J18">
            <v>173649146</v>
          </cell>
          <cell r="K18">
            <v>22324</v>
          </cell>
        </row>
        <row r="19">
          <cell r="B19">
            <v>59680643</v>
          </cell>
          <cell r="C19">
            <v>11283929</v>
          </cell>
          <cell r="D19">
            <v>187801334</v>
          </cell>
          <cell r="E19">
            <v>0</v>
          </cell>
          <cell r="F19">
            <v>0</v>
          </cell>
          <cell r="G19">
            <v>10352398</v>
          </cell>
          <cell r="H19">
            <v>19408</v>
          </cell>
          <cell r="I19">
            <v>65734013</v>
          </cell>
          <cell r="J19">
            <v>8286243</v>
          </cell>
          <cell r="K19">
            <v>268</v>
          </cell>
        </row>
        <row r="20">
          <cell r="B20">
            <v>46821209</v>
          </cell>
          <cell r="C20">
            <v>13849838</v>
          </cell>
          <cell r="D20">
            <v>91889310</v>
          </cell>
          <cell r="E20">
            <v>39783</v>
          </cell>
          <cell r="F20">
            <v>0</v>
          </cell>
          <cell r="G20">
            <v>15017235</v>
          </cell>
          <cell r="H20">
            <v>686069</v>
          </cell>
          <cell r="I20">
            <v>88245015</v>
          </cell>
          <cell r="J20">
            <v>10255959</v>
          </cell>
          <cell r="K20">
            <v>14485</v>
          </cell>
        </row>
        <row r="21">
          <cell r="B21">
            <v>63699383</v>
          </cell>
          <cell r="C21">
            <v>22511846</v>
          </cell>
          <cell r="D21">
            <v>96832282</v>
          </cell>
          <cell r="E21">
            <v>272</v>
          </cell>
          <cell r="F21">
            <v>0</v>
          </cell>
          <cell r="G21">
            <v>24707646</v>
          </cell>
          <cell r="H21">
            <v>47645</v>
          </cell>
          <cell r="I21">
            <v>126253787</v>
          </cell>
          <cell r="J21">
            <v>10037208</v>
          </cell>
          <cell r="K21">
            <v>3237</v>
          </cell>
        </row>
        <row r="22">
          <cell r="B22">
            <v>40768001</v>
          </cell>
          <cell r="C22">
            <v>14798144</v>
          </cell>
          <cell r="D22">
            <v>171115686</v>
          </cell>
          <cell r="E22">
            <v>6337</v>
          </cell>
          <cell r="F22">
            <v>0</v>
          </cell>
          <cell r="G22">
            <v>11748310</v>
          </cell>
          <cell r="H22">
            <v>112984</v>
          </cell>
          <cell r="I22">
            <v>83500403</v>
          </cell>
          <cell r="J22">
            <v>9697419</v>
          </cell>
          <cell r="K22">
            <v>8953</v>
          </cell>
        </row>
        <row r="23">
          <cell r="B23">
            <v>127642051</v>
          </cell>
          <cell r="C23">
            <v>18885037</v>
          </cell>
          <cell r="D23">
            <v>244487260</v>
          </cell>
          <cell r="E23">
            <v>74706</v>
          </cell>
          <cell r="F23">
            <v>0</v>
          </cell>
          <cell r="G23">
            <v>73833754</v>
          </cell>
          <cell r="H23">
            <v>5514165</v>
          </cell>
          <cell r="I23">
            <v>171370288</v>
          </cell>
          <cell r="J23">
            <v>20713541</v>
          </cell>
          <cell r="K23">
            <v>7077</v>
          </cell>
        </row>
        <row r="24">
          <cell r="B24">
            <v>415280096</v>
          </cell>
          <cell r="C24">
            <v>75338130</v>
          </cell>
          <cell r="D24">
            <v>146586891</v>
          </cell>
          <cell r="E24">
            <v>3437</v>
          </cell>
          <cell r="F24">
            <v>0</v>
          </cell>
          <cell r="G24">
            <v>59905875</v>
          </cell>
          <cell r="H24">
            <v>272221</v>
          </cell>
          <cell r="I24">
            <v>379062709</v>
          </cell>
          <cell r="J24">
            <v>41126952</v>
          </cell>
          <cell r="K24">
            <v>2970</v>
          </cell>
        </row>
      </sheetData>
      <sheetData sheetId="6">
        <row r="2">
          <cell r="B2">
            <v>96160500</v>
          </cell>
          <cell r="C2">
            <v>19247701</v>
          </cell>
          <cell r="D2">
            <v>166259270</v>
          </cell>
          <cell r="E2">
            <v>4883</v>
          </cell>
          <cell r="F2">
            <v>0</v>
          </cell>
          <cell r="G2">
            <v>3044970</v>
          </cell>
          <cell r="H2">
            <v>611146</v>
          </cell>
          <cell r="I2">
            <v>157315148</v>
          </cell>
          <cell r="J2">
            <v>21470621</v>
          </cell>
          <cell r="K2">
            <v>14396</v>
          </cell>
        </row>
        <row r="3">
          <cell r="B3">
            <v>150261351</v>
          </cell>
          <cell r="C3">
            <v>27594195</v>
          </cell>
          <cell r="D3">
            <v>340705345</v>
          </cell>
          <cell r="E3">
            <v>37107</v>
          </cell>
          <cell r="F3">
            <v>0</v>
          </cell>
          <cell r="G3">
            <v>9510397</v>
          </cell>
          <cell r="H3">
            <v>2325007</v>
          </cell>
          <cell r="I3">
            <v>248429087</v>
          </cell>
          <cell r="J3">
            <v>26886503</v>
          </cell>
          <cell r="K3">
            <v>3360</v>
          </cell>
        </row>
        <row r="4">
          <cell r="B4">
            <v>146277740</v>
          </cell>
          <cell r="C4">
            <v>22525247</v>
          </cell>
          <cell r="D4">
            <v>853921399</v>
          </cell>
          <cell r="E4">
            <v>11776</v>
          </cell>
          <cell r="F4">
            <v>0</v>
          </cell>
          <cell r="G4">
            <v>10762974</v>
          </cell>
          <cell r="H4">
            <v>1050351</v>
          </cell>
          <cell r="I4">
            <v>252075142</v>
          </cell>
          <cell r="J4">
            <v>30534690</v>
          </cell>
          <cell r="K4">
            <v>10727</v>
          </cell>
        </row>
        <row r="5">
          <cell r="B5">
            <v>1022088091</v>
          </cell>
          <cell r="C5">
            <v>160728036</v>
          </cell>
          <cell r="D5">
            <v>2278331356</v>
          </cell>
          <cell r="E5">
            <v>262140</v>
          </cell>
          <cell r="F5">
            <v>16902601</v>
          </cell>
          <cell r="G5">
            <v>23407289</v>
          </cell>
          <cell r="H5">
            <v>7837132</v>
          </cell>
          <cell r="I5">
            <v>1846009942</v>
          </cell>
          <cell r="J5">
            <v>122812174</v>
          </cell>
          <cell r="K5">
            <v>411149</v>
          </cell>
        </row>
        <row r="6">
          <cell r="B6">
            <v>98983645</v>
          </cell>
          <cell r="C6">
            <v>17051177</v>
          </cell>
          <cell r="D6">
            <v>226066621</v>
          </cell>
          <cell r="E6">
            <v>12171</v>
          </cell>
          <cell r="F6">
            <v>0</v>
          </cell>
          <cell r="G6">
            <v>9294308</v>
          </cell>
          <cell r="H6">
            <v>2195817</v>
          </cell>
          <cell r="I6">
            <v>253697244</v>
          </cell>
          <cell r="J6">
            <v>31077347</v>
          </cell>
          <cell r="K6">
            <v>3723</v>
          </cell>
        </row>
        <row r="7">
          <cell r="B7">
            <v>31120510</v>
          </cell>
          <cell r="C7">
            <v>7663923</v>
          </cell>
          <cell r="D7">
            <v>30732514</v>
          </cell>
          <cell r="E7">
            <v>15392</v>
          </cell>
          <cell r="F7">
            <v>0</v>
          </cell>
          <cell r="G7">
            <v>3110150</v>
          </cell>
          <cell r="H7">
            <v>153108</v>
          </cell>
          <cell r="I7">
            <v>58679305</v>
          </cell>
          <cell r="J7">
            <v>9402499</v>
          </cell>
          <cell r="K7">
            <v>472</v>
          </cell>
        </row>
        <row r="8">
          <cell r="B8">
            <v>68182004</v>
          </cell>
          <cell r="C8">
            <v>21268334</v>
          </cell>
          <cell r="D8">
            <v>48878843</v>
          </cell>
          <cell r="E8">
            <v>75024</v>
          </cell>
          <cell r="F8">
            <v>0</v>
          </cell>
          <cell r="G8">
            <v>5847537</v>
          </cell>
          <cell r="H8">
            <v>1606469</v>
          </cell>
          <cell r="I8">
            <v>124615590</v>
          </cell>
          <cell r="J8">
            <v>24742410</v>
          </cell>
          <cell r="K8">
            <v>6299</v>
          </cell>
        </row>
        <row r="9">
          <cell r="B9">
            <v>45414686</v>
          </cell>
          <cell r="C9">
            <v>12947857</v>
          </cell>
          <cell r="D9">
            <v>30794117</v>
          </cell>
          <cell r="E9">
            <v>47561</v>
          </cell>
          <cell r="F9">
            <v>0</v>
          </cell>
          <cell r="G9">
            <v>5154974</v>
          </cell>
          <cell r="H9">
            <v>483909</v>
          </cell>
          <cell r="I9">
            <v>79920653</v>
          </cell>
          <cell r="J9">
            <v>16746843</v>
          </cell>
          <cell r="K9">
            <v>10815</v>
          </cell>
        </row>
        <row r="10">
          <cell r="B10">
            <v>174377923</v>
          </cell>
          <cell r="C10">
            <v>32644346</v>
          </cell>
          <cell r="D10">
            <v>932469649</v>
          </cell>
          <cell r="E10">
            <v>27492</v>
          </cell>
          <cell r="F10">
            <v>42856100</v>
          </cell>
          <cell r="G10">
            <v>7845414</v>
          </cell>
          <cell r="H10">
            <v>2775856</v>
          </cell>
          <cell r="I10">
            <v>268207768</v>
          </cell>
          <cell r="J10">
            <v>30975074</v>
          </cell>
          <cell r="K10">
            <v>2183</v>
          </cell>
        </row>
        <row r="11">
          <cell r="B11">
            <v>210455293</v>
          </cell>
          <cell r="C11">
            <v>69851766</v>
          </cell>
          <cell r="D11">
            <v>626477228</v>
          </cell>
          <cell r="E11">
            <v>108192</v>
          </cell>
          <cell r="F11">
            <v>34752583</v>
          </cell>
          <cell r="G11">
            <v>13059559</v>
          </cell>
          <cell r="H11">
            <v>4383792</v>
          </cell>
          <cell r="I11">
            <v>375988695</v>
          </cell>
          <cell r="J11">
            <v>40944136</v>
          </cell>
          <cell r="K11">
            <v>21020</v>
          </cell>
        </row>
        <row r="12">
          <cell r="B12">
            <v>126380819</v>
          </cell>
          <cell r="C12">
            <v>24646246</v>
          </cell>
          <cell r="D12">
            <v>630586232</v>
          </cell>
          <cell r="E12">
            <v>65940</v>
          </cell>
          <cell r="F12">
            <v>15999100</v>
          </cell>
          <cell r="G12">
            <v>14056900</v>
          </cell>
          <cell r="H12">
            <v>2712379</v>
          </cell>
          <cell r="I12">
            <v>212288913</v>
          </cell>
          <cell r="J12">
            <v>27666699</v>
          </cell>
          <cell r="K12">
            <v>7292</v>
          </cell>
        </row>
        <row r="13">
          <cell r="B13">
            <v>85385447</v>
          </cell>
          <cell r="C13">
            <v>19474477</v>
          </cell>
          <cell r="D13">
            <v>182251739</v>
          </cell>
          <cell r="E13">
            <v>9277</v>
          </cell>
          <cell r="F13">
            <v>132192</v>
          </cell>
          <cell r="G13">
            <v>7715890</v>
          </cell>
          <cell r="H13">
            <v>1011472</v>
          </cell>
          <cell r="I13">
            <v>162543089</v>
          </cell>
          <cell r="J13">
            <v>29963555</v>
          </cell>
          <cell r="K13">
            <v>4936</v>
          </cell>
        </row>
        <row r="14">
          <cell r="B14">
            <v>112969734</v>
          </cell>
          <cell r="C14">
            <v>26882514</v>
          </cell>
          <cell r="D14">
            <v>330524787</v>
          </cell>
          <cell r="E14">
            <v>765101</v>
          </cell>
          <cell r="F14">
            <v>40479977</v>
          </cell>
          <cell r="G14">
            <v>20067377</v>
          </cell>
          <cell r="H14">
            <v>2186115</v>
          </cell>
          <cell r="I14">
            <v>186361833</v>
          </cell>
          <cell r="J14">
            <v>25425383</v>
          </cell>
          <cell r="K14">
            <v>14499</v>
          </cell>
        </row>
        <row r="15">
          <cell r="B15">
            <v>37495509</v>
          </cell>
          <cell r="C15">
            <v>9722826</v>
          </cell>
          <cell r="D15">
            <v>59976079</v>
          </cell>
          <cell r="E15">
            <v>130775</v>
          </cell>
          <cell r="F15">
            <v>0</v>
          </cell>
          <cell r="G15">
            <v>10259130</v>
          </cell>
          <cell r="H15">
            <v>652903</v>
          </cell>
          <cell r="I15">
            <v>67879977</v>
          </cell>
          <cell r="J15">
            <v>13390116</v>
          </cell>
          <cell r="K15">
            <v>7230</v>
          </cell>
        </row>
        <row r="16">
          <cell r="B16">
            <v>96696118</v>
          </cell>
          <cell r="C16">
            <v>24947184</v>
          </cell>
          <cell r="D16">
            <v>176170956</v>
          </cell>
          <cell r="E16">
            <v>107998</v>
          </cell>
          <cell r="F16">
            <v>0</v>
          </cell>
          <cell r="G16">
            <v>9352184</v>
          </cell>
          <cell r="H16">
            <v>1012600</v>
          </cell>
          <cell r="I16">
            <v>176321638</v>
          </cell>
          <cell r="J16">
            <v>37304080</v>
          </cell>
          <cell r="K16">
            <v>23692</v>
          </cell>
        </row>
        <row r="17">
          <cell r="B17">
            <v>171001624</v>
          </cell>
          <cell r="C17">
            <v>23732283</v>
          </cell>
          <cell r="D17">
            <v>375479626</v>
          </cell>
          <cell r="E17">
            <v>40046</v>
          </cell>
          <cell r="F17">
            <v>0</v>
          </cell>
          <cell r="G17">
            <v>45730582</v>
          </cell>
          <cell r="H17">
            <v>1316403</v>
          </cell>
          <cell r="I17">
            <v>255345267</v>
          </cell>
          <cell r="J17">
            <v>29428951</v>
          </cell>
          <cell r="K17">
            <v>1662</v>
          </cell>
        </row>
        <row r="18">
          <cell r="B18">
            <v>2253180758</v>
          </cell>
          <cell r="C18">
            <v>507080104</v>
          </cell>
          <cell r="D18">
            <v>2710780432</v>
          </cell>
          <cell r="E18">
            <v>464084</v>
          </cell>
          <cell r="F18">
            <v>170914803</v>
          </cell>
          <cell r="G18">
            <v>78008145</v>
          </cell>
          <cell r="H18">
            <v>4507494</v>
          </cell>
          <cell r="I18">
            <v>2161541852</v>
          </cell>
          <cell r="J18">
            <v>184600423</v>
          </cell>
          <cell r="K18">
            <v>19205</v>
          </cell>
        </row>
        <row r="19">
          <cell r="B19">
            <v>69908630</v>
          </cell>
          <cell r="C19">
            <v>11986086</v>
          </cell>
          <cell r="D19">
            <v>240910455</v>
          </cell>
          <cell r="E19">
            <v>0</v>
          </cell>
          <cell r="F19">
            <v>0</v>
          </cell>
          <cell r="G19">
            <v>11039626</v>
          </cell>
          <cell r="H19">
            <v>25056</v>
          </cell>
          <cell r="I19">
            <v>69730241</v>
          </cell>
          <cell r="J19">
            <v>8632912</v>
          </cell>
          <cell r="K19">
            <v>968</v>
          </cell>
        </row>
        <row r="20">
          <cell r="B20">
            <v>54228935</v>
          </cell>
          <cell r="C20">
            <v>15400473</v>
          </cell>
          <cell r="D20">
            <v>87047093</v>
          </cell>
          <cell r="E20">
            <v>68473</v>
          </cell>
          <cell r="F20">
            <v>0</v>
          </cell>
          <cell r="G20">
            <v>16039870</v>
          </cell>
          <cell r="H20">
            <v>683088</v>
          </cell>
          <cell r="I20">
            <v>94699681</v>
          </cell>
          <cell r="J20">
            <v>11058056</v>
          </cell>
          <cell r="K20">
            <v>17281</v>
          </cell>
        </row>
        <row r="21">
          <cell r="B21">
            <v>68807362</v>
          </cell>
          <cell r="C21">
            <v>24943060</v>
          </cell>
          <cell r="D21">
            <v>104636036</v>
          </cell>
          <cell r="E21">
            <v>242</v>
          </cell>
          <cell r="F21">
            <v>3194731</v>
          </cell>
          <cell r="G21">
            <v>30479539</v>
          </cell>
          <cell r="H21">
            <v>45976</v>
          </cell>
          <cell r="I21">
            <v>136549986</v>
          </cell>
          <cell r="J21">
            <v>10899129</v>
          </cell>
          <cell r="K21">
            <v>2663</v>
          </cell>
        </row>
        <row r="22">
          <cell r="B22">
            <v>46018154</v>
          </cell>
          <cell r="C22">
            <v>16248252</v>
          </cell>
          <cell r="D22">
            <v>172036438</v>
          </cell>
          <cell r="E22">
            <v>10755</v>
          </cell>
          <cell r="F22">
            <v>0</v>
          </cell>
          <cell r="G22">
            <v>15343355</v>
          </cell>
          <cell r="H22">
            <v>124535</v>
          </cell>
          <cell r="I22">
            <v>88787711</v>
          </cell>
          <cell r="J22">
            <v>10455833</v>
          </cell>
          <cell r="K22">
            <v>8677</v>
          </cell>
        </row>
        <row r="23">
          <cell r="B23">
            <v>121562299</v>
          </cell>
          <cell r="C23">
            <v>21838560</v>
          </cell>
          <cell r="D23">
            <v>257904917</v>
          </cell>
          <cell r="E23">
            <v>120224</v>
          </cell>
          <cell r="F23">
            <v>0</v>
          </cell>
          <cell r="G23">
            <v>74999429</v>
          </cell>
          <cell r="H23">
            <v>4499292</v>
          </cell>
          <cell r="I23">
            <v>188043314</v>
          </cell>
          <cell r="J23">
            <v>22306835</v>
          </cell>
          <cell r="K23">
            <v>3451</v>
          </cell>
        </row>
        <row r="24">
          <cell r="B24">
            <v>435870687</v>
          </cell>
          <cell r="C24">
            <v>77909681</v>
          </cell>
          <cell r="D24">
            <v>145561052</v>
          </cell>
          <cell r="E24">
            <v>5118</v>
          </cell>
          <cell r="F24">
            <v>0</v>
          </cell>
          <cell r="G24">
            <v>53257137</v>
          </cell>
          <cell r="H24">
            <v>263769</v>
          </cell>
          <cell r="I24">
            <v>415633934</v>
          </cell>
          <cell r="J24">
            <v>42320532</v>
          </cell>
          <cell r="K24">
            <v>2885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GEG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166637136</v>
          </cell>
          <cell r="C2">
            <v>22755144</v>
          </cell>
          <cell r="D2">
            <v>532487538</v>
          </cell>
          <cell r="E2">
            <v>3009</v>
          </cell>
          <cell r="F2">
            <v>8843332</v>
          </cell>
          <cell r="G2">
            <v>310392243</v>
          </cell>
          <cell r="H2">
            <v>35763313</v>
          </cell>
        </row>
        <row r="3">
          <cell r="B3">
            <v>371394803</v>
          </cell>
          <cell r="C3">
            <v>26881506</v>
          </cell>
          <cell r="D3">
            <v>399153008</v>
          </cell>
          <cell r="E3">
            <v>0</v>
          </cell>
          <cell r="F3">
            <v>14147557</v>
          </cell>
          <cell r="G3">
            <v>505496750</v>
          </cell>
          <cell r="H3">
            <v>45823993</v>
          </cell>
        </row>
        <row r="4">
          <cell r="B4">
            <v>310090362</v>
          </cell>
          <cell r="C4">
            <v>28883819</v>
          </cell>
          <cell r="D4">
            <v>935985070</v>
          </cell>
          <cell r="E4">
            <v>1563</v>
          </cell>
          <cell r="F4">
            <v>9702956</v>
          </cell>
          <cell r="G4">
            <v>516994453</v>
          </cell>
          <cell r="H4">
            <v>42459862</v>
          </cell>
        </row>
        <row r="5">
          <cell r="B5">
            <v>1825722674</v>
          </cell>
          <cell r="C5">
            <v>210024286</v>
          </cell>
          <cell r="D5">
            <v>2962708172</v>
          </cell>
          <cell r="E5">
            <v>31536789</v>
          </cell>
          <cell r="F5">
            <v>66560121</v>
          </cell>
          <cell r="G5">
            <v>2423639718</v>
          </cell>
          <cell r="H5">
            <v>166817856</v>
          </cell>
        </row>
        <row r="6">
          <cell r="B6">
            <v>214894263</v>
          </cell>
          <cell r="C6">
            <v>41222972</v>
          </cell>
          <cell r="D6">
            <v>320219646</v>
          </cell>
          <cell r="E6">
            <v>76652</v>
          </cell>
          <cell r="F6">
            <v>17211614</v>
          </cell>
          <cell r="G6">
            <v>489375506</v>
          </cell>
          <cell r="H6">
            <v>46406205</v>
          </cell>
        </row>
        <row r="7">
          <cell r="B7">
            <v>61782064</v>
          </cell>
          <cell r="C7">
            <v>15838317</v>
          </cell>
          <cell r="D7">
            <v>58933883</v>
          </cell>
          <cell r="E7">
            <v>0</v>
          </cell>
          <cell r="F7">
            <v>2178115</v>
          </cell>
          <cell r="G7">
            <v>109698186</v>
          </cell>
          <cell r="H7">
            <v>19632997</v>
          </cell>
        </row>
        <row r="8">
          <cell r="B8">
            <v>147579852</v>
          </cell>
          <cell r="C8">
            <v>37958817</v>
          </cell>
          <cell r="D8">
            <v>106609172</v>
          </cell>
          <cell r="E8">
            <v>6125</v>
          </cell>
          <cell r="F8">
            <v>18863330</v>
          </cell>
          <cell r="G8">
            <v>225177097</v>
          </cell>
          <cell r="H8">
            <v>36827111</v>
          </cell>
        </row>
        <row r="9">
          <cell r="B9">
            <v>82023862</v>
          </cell>
          <cell r="C9">
            <v>29906031</v>
          </cell>
          <cell r="D9">
            <v>45877534</v>
          </cell>
          <cell r="E9">
            <v>9654</v>
          </cell>
          <cell r="F9">
            <v>5972041</v>
          </cell>
          <cell r="G9">
            <v>147123888</v>
          </cell>
          <cell r="H9">
            <v>24060302</v>
          </cell>
        </row>
        <row r="10">
          <cell r="B10">
            <v>294312974</v>
          </cell>
          <cell r="C10">
            <v>43876609</v>
          </cell>
          <cell r="D10">
            <v>1761425157</v>
          </cell>
          <cell r="E10">
            <v>24325315</v>
          </cell>
          <cell r="F10">
            <v>44460496</v>
          </cell>
          <cell r="G10">
            <v>484151887</v>
          </cell>
          <cell r="H10">
            <v>50030682</v>
          </cell>
        </row>
        <row r="11">
          <cell r="B11">
            <v>401229180</v>
          </cell>
          <cell r="C11">
            <v>91380592</v>
          </cell>
          <cell r="D11">
            <v>1459517983</v>
          </cell>
          <cell r="E11">
            <v>23705046</v>
          </cell>
          <cell r="F11">
            <v>53781639</v>
          </cell>
          <cell r="G11">
            <v>559795227</v>
          </cell>
          <cell r="H11">
            <v>69262451</v>
          </cell>
        </row>
        <row r="12">
          <cell r="B12">
            <v>276245761</v>
          </cell>
          <cell r="C12">
            <v>41242441</v>
          </cell>
          <cell r="D12">
            <v>895018010</v>
          </cell>
          <cell r="E12">
            <v>10515337</v>
          </cell>
          <cell r="F12">
            <v>28195082</v>
          </cell>
          <cell r="G12">
            <v>392043853</v>
          </cell>
          <cell r="H12">
            <v>40103298</v>
          </cell>
        </row>
        <row r="13">
          <cell r="B13">
            <v>188213800</v>
          </cell>
          <cell r="C13">
            <v>46716826</v>
          </cell>
          <cell r="D13">
            <v>416054193</v>
          </cell>
          <cell r="E13">
            <v>3383315</v>
          </cell>
          <cell r="F13">
            <v>28865566</v>
          </cell>
          <cell r="G13">
            <v>306300840</v>
          </cell>
          <cell r="H13">
            <v>46058586</v>
          </cell>
        </row>
        <row r="14">
          <cell r="B14">
            <v>205395624</v>
          </cell>
          <cell r="C14">
            <v>34511730</v>
          </cell>
          <cell r="D14">
            <v>483453239</v>
          </cell>
          <cell r="E14">
            <v>27967716</v>
          </cell>
          <cell r="F14">
            <v>43586619</v>
          </cell>
          <cell r="G14">
            <v>302113765</v>
          </cell>
          <cell r="H14">
            <v>37637839</v>
          </cell>
        </row>
        <row r="15">
          <cell r="B15">
            <v>62851889</v>
          </cell>
          <cell r="C15">
            <v>18095644</v>
          </cell>
          <cell r="D15">
            <v>176082115</v>
          </cell>
          <cell r="E15">
            <v>2831</v>
          </cell>
          <cell r="F15">
            <v>11571141</v>
          </cell>
          <cell r="G15">
            <v>112875975</v>
          </cell>
          <cell r="H15">
            <v>21134942</v>
          </cell>
        </row>
        <row r="16">
          <cell r="B16">
            <v>192104381</v>
          </cell>
          <cell r="C16">
            <v>28269270</v>
          </cell>
          <cell r="D16">
            <v>169509815</v>
          </cell>
          <cell r="E16">
            <v>2494511</v>
          </cell>
          <cell r="F16">
            <v>14618824</v>
          </cell>
          <cell r="G16">
            <v>274371904</v>
          </cell>
          <cell r="H16">
            <v>48864531</v>
          </cell>
        </row>
        <row r="17">
          <cell r="B17">
            <v>379018599</v>
          </cell>
          <cell r="C17">
            <v>34098461</v>
          </cell>
          <cell r="D17">
            <v>469992372</v>
          </cell>
          <cell r="E17">
            <v>0</v>
          </cell>
          <cell r="F17">
            <v>75835842</v>
          </cell>
          <cell r="G17">
            <v>499527329</v>
          </cell>
          <cell r="H17">
            <v>27506435</v>
          </cell>
        </row>
        <row r="18">
          <cell r="B18">
            <v>3512584755</v>
          </cell>
          <cell r="C18">
            <v>366358843</v>
          </cell>
          <cell r="D18">
            <v>3466679178</v>
          </cell>
          <cell r="E18">
            <v>266307953</v>
          </cell>
          <cell r="F18">
            <v>75270692</v>
          </cell>
          <cell r="G18">
            <v>3408703520</v>
          </cell>
          <cell r="H18">
            <v>259952428</v>
          </cell>
        </row>
        <row r="19">
          <cell r="B19">
            <v>135307970</v>
          </cell>
          <cell r="C19">
            <v>14206551</v>
          </cell>
          <cell r="D19">
            <v>832075298</v>
          </cell>
          <cell r="E19">
            <v>14495934</v>
          </cell>
          <cell r="F19">
            <v>47960823</v>
          </cell>
          <cell r="G19">
            <v>204523980</v>
          </cell>
          <cell r="H19">
            <v>15168635</v>
          </cell>
        </row>
        <row r="20">
          <cell r="B20">
            <v>82857178</v>
          </cell>
          <cell r="C20">
            <v>26037080</v>
          </cell>
          <cell r="D20">
            <v>131619337</v>
          </cell>
          <cell r="E20">
            <v>70</v>
          </cell>
          <cell r="F20">
            <v>42321021</v>
          </cell>
          <cell r="G20">
            <v>155439935</v>
          </cell>
          <cell r="H20">
            <v>21980280</v>
          </cell>
        </row>
        <row r="21">
          <cell r="B21">
            <v>157214317</v>
          </cell>
          <cell r="C21">
            <v>24556058</v>
          </cell>
          <cell r="D21">
            <v>242610368</v>
          </cell>
          <cell r="E21">
            <v>28682</v>
          </cell>
          <cell r="F21">
            <v>48172082</v>
          </cell>
          <cell r="G21">
            <v>239389239</v>
          </cell>
          <cell r="H21">
            <v>9328152</v>
          </cell>
        </row>
        <row r="22">
          <cell r="B22">
            <v>88582689</v>
          </cell>
          <cell r="C22">
            <v>24821314</v>
          </cell>
          <cell r="D22">
            <v>596380229</v>
          </cell>
          <cell r="E22">
            <v>0</v>
          </cell>
          <cell r="F22">
            <v>90992735</v>
          </cell>
          <cell r="G22">
            <v>159183717</v>
          </cell>
          <cell r="H22">
            <v>13212985</v>
          </cell>
        </row>
        <row r="23">
          <cell r="B23">
            <v>252556036</v>
          </cell>
          <cell r="C23">
            <v>32814317</v>
          </cell>
          <cell r="D23">
            <v>475649227</v>
          </cell>
          <cell r="E23">
            <v>6310119</v>
          </cell>
          <cell r="F23">
            <v>103206768</v>
          </cell>
          <cell r="G23">
            <v>326784745</v>
          </cell>
          <cell r="H23">
            <v>21998500</v>
          </cell>
        </row>
        <row r="24">
          <cell r="B24">
            <v>771685429</v>
          </cell>
          <cell r="C24">
            <v>65976917</v>
          </cell>
          <cell r="D24">
            <v>212951521</v>
          </cell>
          <cell r="E24">
            <v>52477</v>
          </cell>
          <cell r="F24">
            <v>59095635</v>
          </cell>
          <cell r="G24">
            <v>921153978</v>
          </cell>
          <cell r="H24">
            <v>70374111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GEG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180096104</v>
          </cell>
          <cell r="C2">
            <v>24330825</v>
          </cell>
          <cell r="D2">
            <v>544386771</v>
          </cell>
          <cell r="E2">
            <v>0</v>
          </cell>
          <cell r="F2">
            <v>10352883</v>
          </cell>
          <cell r="G2">
            <v>296720510</v>
          </cell>
          <cell r="H2">
            <v>35700820</v>
          </cell>
        </row>
        <row r="3">
          <cell r="B3">
            <v>396905323</v>
          </cell>
          <cell r="C3">
            <v>29696907</v>
          </cell>
          <cell r="D3">
            <v>437660623</v>
          </cell>
          <cell r="E3">
            <v>0</v>
          </cell>
          <cell r="F3">
            <v>12997345</v>
          </cell>
          <cell r="G3">
            <v>471009788</v>
          </cell>
          <cell r="H3">
            <v>46057877</v>
          </cell>
        </row>
        <row r="4">
          <cell r="B4">
            <v>338758509</v>
          </cell>
          <cell r="C4">
            <v>36162990</v>
          </cell>
          <cell r="D4">
            <v>1030414376</v>
          </cell>
          <cell r="E4">
            <v>0</v>
          </cell>
          <cell r="F4">
            <v>10150338</v>
          </cell>
          <cell r="G4">
            <v>488365578</v>
          </cell>
          <cell r="H4">
            <v>49293713</v>
          </cell>
        </row>
        <row r="5">
          <cell r="B5">
            <v>2025700148</v>
          </cell>
          <cell r="C5">
            <v>215472132</v>
          </cell>
          <cell r="D5">
            <v>3066054984</v>
          </cell>
          <cell r="E5">
            <v>30571115</v>
          </cell>
          <cell r="F5">
            <v>80231346</v>
          </cell>
          <cell r="G5">
            <v>2306005895</v>
          </cell>
          <cell r="H5">
            <v>170013010</v>
          </cell>
        </row>
        <row r="6">
          <cell r="B6">
            <v>233732081</v>
          </cell>
          <cell r="C6">
            <v>44488735</v>
          </cell>
          <cell r="D6">
            <v>341258806</v>
          </cell>
          <cell r="E6">
            <v>0</v>
          </cell>
          <cell r="F6">
            <v>19515430</v>
          </cell>
          <cell r="G6">
            <v>460372212</v>
          </cell>
          <cell r="H6">
            <v>46943117</v>
          </cell>
        </row>
        <row r="7">
          <cell r="B7">
            <v>68249808</v>
          </cell>
          <cell r="C7">
            <v>18507194</v>
          </cell>
          <cell r="D7">
            <v>59980623</v>
          </cell>
          <cell r="E7">
            <v>0</v>
          </cell>
          <cell r="F7">
            <v>2808093</v>
          </cell>
          <cell r="G7">
            <v>104984234</v>
          </cell>
          <cell r="H7">
            <v>19723073</v>
          </cell>
        </row>
        <row r="8">
          <cell r="B8">
            <v>160082325</v>
          </cell>
          <cell r="C8">
            <v>39888824</v>
          </cell>
          <cell r="D8">
            <v>127314837</v>
          </cell>
          <cell r="E8">
            <v>9759</v>
          </cell>
          <cell r="F8">
            <v>19358581</v>
          </cell>
          <cell r="G8">
            <v>215579486</v>
          </cell>
          <cell r="H8">
            <v>40385601</v>
          </cell>
        </row>
        <row r="9">
          <cell r="B9">
            <v>88504114</v>
          </cell>
          <cell r="C9">
            <v>31086096</v>
          </cell>
          <cell r="D9">
            <v>48584182</v>
          </cell>
          <cell r="E9">
            <v>0</v>
          </cell>
          <cell r="F9">
            <v>9508513</v>
          </cell>
          <cell r="G9">
            <v>141748537</v>
          </cell>
          <cell r="H9">
            <v>28432680</v>
          </cell>
        </row>
        <row r="10">
          <cell r="B10">
            <v>307986324</v>
          </cell>
          <cell r="C10">
            <v>55762620</v>
          </cell>
          <cell r="D10">
            <v>1909083815</v>
          </cell>
          <cell r="E10">
            <v>29649166</v>
          </cell>
          <cell r="F10">
            <v>54639021</v>
          </cell>
          <cell r="G10">
            <v>461785077</v>
          </cell>
          <cell r="H10">
            <v>49084009</v>
          </cell>
        </row>
        <row r="11">
          <cell r="B11">
            <v>433790596</v>
          </cell>
          <cell r="C11">
            <v>99722802</v>
          </cell>
          <cell r="D11">
            <v>1468503528</v>
          </cell>
          <cell r="E11">
            <v>28289521</v>
          </cell>
          <cell r="F11">
            <v>46460792</v>
          </cell>
          <cell r="G11">
            <v>540840656</v>
          </cell>
          <cell r="H11">
            <v>65668293</v>
          </cell>
        </row>
        <row r="12">
          <cell r="B12">
            <v>291237285</v>
          </cell>
          <cell r="C12">
            <v>43973528</v>
          </cell>
          <cell r="D12">
            <v>954766245</v>
          </cell>
          <cell r="E12">
            <v>13254747</v>
          </cell>
          <cell r="F12">
            <v>21934763</v>
          </cell>
          <cell r="G12">
            <v>376691165</v>
          </cell>
          <cell r="H12">
            <v>41751077</v>
          </cell>
        </row>
        <row r="13">
          <cell r="B13">
            <v>209382686</v>
          </cell>
          <cell r="C13">
            <v>45708792</v>
          </cell>
          <cell r="D13">
            <v>429214383</v>
          </cell>
          <cell r="E13">
            <v>4489620</v>
          </cell>
          <cell r="F13">
            <v>31185389</v>
          </cell>
          <cell r="G13">
            <v>292656116</v>
          </cell>
          <cell r="H13">
            <v>43653513</v>
          </cell>
        </row>
        <row r="14">
          <cell r="B14">
            <v>233952985</v>
          </cell>
          <cell r="C14">
            <v>41471448</v>
          </cell>
          <cell r="D14">
            <v>484314744</v>
          </cell>
          <cell r="E14">
            <v>33908997</v>
          </cell>
          <cell r="F14">
            <v>45941210</v>
          </cell>
          <cell r="G14">
            <v>287239413</v>
          </cell>
          <cell r="H14">
            <v>41003688</v>
          </cell>
        </row>
        <row r="15">
          <cell r="B15">
            <v>74042296</v>
          </cell>
          <cell r="C15">
            <v>20218683</v>
          </cell>
          <cell r="D15">
            <v>159413072</v>
          </cell>
          <cell r="E15">
            <v>0</v>
          </cell>
          <cell r="F15">
            <v>11641161</v>
          </cell>
          <cell r="G15">
            <v>107069641</v>
          </cell>
          <cell r="H15">
            <v>21357790</v>
          </cell>
        </row>
        <row r="16">
          <cell r="B16">
            <v>193191998</v>
          </cell>
          <cell r="C16">
            <v>45521084</v>
          </cell>
          <cell r="D16">
            <v>189270039</v>
          </cell>
          <cell r="E16">
            <v>3690450</v>
          </cell>
          <cell r="F16">
            <v>16159336</v>
          </cell>
          <cell r="G16">
            <v>262877026</v>
          </cell>
          <cell r="H16">
            <v>47934017</v>
          </cell>
        </row>
        <row r="17">
          <cell r="B17">
            <v>406063607</v>
          </cell>
          <cell r="C17">
            <v>40245473</v>
          </cell>
          <cell r="D17">
            <v>515317793</v>
          </cell>
          <cell r="E17">
            <v>0</v>
          </cell>
          <cell r="F17">
            <v>82986209</v>
          </cell>
          <cell r="G17">
            <v>471251188</v>
          </cell>
          <cell r="H17">
            <v>43663802</v>
          </cell>
        </row>
        <row r="18">
          <cell r="B18">
            <v>3902567235</v>
          </cell>
          <cell r="C18">
            <v>486564833</v>
          </cell>
          <cell r="D18">
            <v>3476890711</v>
          </cell>
          <cell r="E18">
            <v>308789130</v>
          </cell>
          <cell r="F18">
            <v>91910026</v>
          </cell>
          <cell r="G18">
            <v>3242138132</v>
          </cell>
          <cell r="H18">
            <v>247372117</v>
          </cell>
        </row>
        <row r="19">
          <cell r="B19">
            <v>144566506</v>
          </cell>
          <cell r="C19">
            <v>15932815</v>
          </cell>
          <cell r="D19">
            <v>828327178</v>
          </cell>
          <cell r="E19">
            <v>15833068</v>
          </cell>
          <cell r="F19">
            <v>50332669</v>
          </cell>
          <cell r="G19">
            <v>197685635</v>
          </cell>
          <cell r="H19">
            <v>15888935</v>
          </cell>
        </row>
        <row r="20">
          <cell r="B20">
            <v>88521433</v>
          </cell>
          <cell r="C20">
            <v>27894658</v>
          </cell>
          <cell r="D20">
            <v>128429127</v>
          </cell>
          <cell r="E20">
            <v>0</v>
          </cell>
          <cell r="F20">
            <v>47557357</v>
          </cell>
          <cell r="G20">
            <v>147728693</v>
          </cell>
          <cell r="H20">
            <v>20563842</v>
          </cell>
        </row>
        <row r="21">
          <cell r="B21">
            <v>165360992</v>
          </cell>
          <cell r="C21">
            <v>33433742</v>
          </cell>
          <cell r="D21">
            <v>237811354</v>
          </cell>
          <cell r="E21">
            <v>0</v>
          </cell>
          <cell r="F21">
            <v>46614356</v>
          </cell>
          <cell r="G21">
            <v>227802368</v>
          </cell>
          <cell r="H21">
            <v>22386015</v>
          </cell>
        </row>
        <row r="22">
          <cell r="B22">
            <v>90498058</v>
          </cell>
          <cell r="C22">
            <v>26992631</v>
          </cell>
          <cell r="D22">
            <v>616859982</v>
          </cell>
          <cell r="E22">
            <v>0</v>
          </cell>
          <cell r="F22">
            <v>98434516</v>
          </cell>
          <cell r="G22">
            <v>149092933</v>
          </cell>
          <cell r="H22">
            <v>14493912</v>
          </cell>
        </row>
        <row r="23">
          <cell r="B23">
            <v>267036742</v>
          </cell>
          <cell r="C23">
            <v>35011134</v>
          </cell>
          <cell r="D23">
            <v>463208489</v>
          </cell>
          <cell r="E23">
            <v>7012420</v>
          </cell>
          <cell r="F23">
            <v>123406452</v>
          </cell>
          <cell r="G23">
            <v>314127672</v>
          </cell>
          <cell r="H23">
            <v>26645931</v>
          </cell>
        </row>
        <row r="24">
          <cell r="B24">
            <v>949356013</v>
          </cell>
          <cell r="C24">
            <v>82645165</v>
          </cell>
          <cell r="D24">
            <v>224519666</v>
          </cell>
          <cell r="E24">
            <v>0</v>
          </cell>
          <cell r="F24">
            <v>68639322</v>
          </cell>
          <cell r="G24">
            <v>930593234</v>
          </cell>
          <cell r="H24">
            <v>76360245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181923057</v>
          </cell>
          <cell r="C2">
            <v>28177443</v>
          </cell>
          <cell r="D2">
            <v>513248992</v>
          </cell>
          <cell r="E2">
            <v>0</v>
          </cell>
          <cell r="F2">
            <v>9758</v>
          </cell>
          <cell r="G2">
            <v>12779035</v>
          </cell>
          <cell r="H2">
            <v>0</v>
          </cell>
          <cell r="I2">
            <v>263741082</v>
          </cell>
          <cell r="J2">
            <v>38836545</v>
          </cell>
          <cell r="K2">
            <v>42351967</v>
          </cell>
        </row>
        <row r="3">
          <cell r="B3">
            <v>401082440</v>
          </cell>
          <cell r="C3">
            <v>30760845</v>
          </cell>
          <cell r="D3">
            <v>430841811</v>
          </cell>
          <cell r="E3">
            <v>0</v>
          </cell>
          <cell r="F3">
            <v>0</v>
          </cell>
          <cell r="G3">
            <v>13442312</v>
          </cell>
          <cell r="H3">
            <v>0</v>
          </cell>
          <cell r="I3">
            <v>411724066</v>
          </cell>
          <cell r="J3">
            <v>48734770</v>
          </cell>
          <cell r="K3">
            <v>68394593</v>
          </cell>
        </row>
        <row r="4">
          <cell r="B4">
            <v>339223408</v>
          </cell>
          <cell r="C4">
            <v>38632214</v>
          </cell>
          <cell r="D4">
            <v>1076728702</v>
          </cell>
          <cell r="E4">
            <v>0</v>
          </cell>
          <cell r="F4">
            <v>4241</v>
          </cell>
          <cell r="G4">
            <v>12962941</v>
          </cell>
          <cell r="H4">
            <v>7027</v>
          </cell>
          <cell r="I4">
            <v>431567528</v>
          </cell>
          <cell r="J4">
            <v>50597461</v>
          </cell>
          <cell r="K4">
            <v>69782487</v>
          </cell>
        </row>
        <row r="5">
          <cell r="B5">
            <v>2067219490</v>
          </cell>
          <cell r="C5">
            <v>210530825</v>
          </cell>
          <cell r="D5">
            <v>3059077957</v>
          </cell>
          <cell r="E5">
            <v>0</v>
          </cell>
          <cell r="F5">
            <v>29621114</v>
          </cell>
          <cell r="G5">
            <v>93682503</v>
          </cell>
          <cell r="H5">
            <v>14814</v>
          </cell>
          <cell r="I5">
            <v>2046349204</v>
          </cell>
          <cell r="J5">
            <v>186689040</v>
          </cell>
          <cell r="K5">
            <v>322895912</v>
          </cell>
        </row>
        <row r="6">
          <cell r="B6">
            <v>242221702</v>
          </cell>
          <cell r="C6">
            <v>45583330</v>
          </cell>
          <cell r="D6">
            <v>340342482</v>
          </cell>
          <cell r="E6">
            <v>0</v>
          </cell>
          <cell r="F6">
            <v>71962</v>
          </cell>
          <cell r="G6">
            <v>20422495</v>
          </cell>
          <cell r="H6">
            <v>0</v>
          </cell>
          <cell r="I6">
            <v>361905879</v>
          </cell>
          <cell r="J6">
            <v>50821900</v>
          </cell>
          <cell r="K6">
            <v>105451212</v>
          </cell>
        </row>
        <row r="7">
          <cell r="B7">
            <v>67728903</v>
          </cell>
          <cell r="C7">
            <v>18804579</v>
          </cell>
          <cell r="D7">
            <v>60531708</v>
          </cell>
          <cell r="E7">
            <v>0</v>
          </cell>
          <cell r="F7">
            <v>-88</v>
          </cell>
          <cell r="G7">
            <v>3071789</v>
          </cell>
          <cell r="H7">
            <v>0</v>
          </cell>
          <cell r="I7">
            <v>81792765</v>
          </cell>
          <cell r="J7">
            <v>22579250</v>
          </cell>
          <cell r="K7">
            <v>22870940</v>
          </cell>
        </row>
        <row r="8">
          <cell r="B8">
            <v>156765353</v>
          </cell>
          <cell r="C8">
            <v>48199953</v>
          </cell>
          <cell r="D8">
            <v>100296804</v>
          </cell>
          <cell r="E8">
            <v>0</v>
          </cell>
          <cell r="F8">
            <v>8100</v>
          </cell>
          <cell r="G8">
            <v>20054218</v>
          </cell>
          <cell r="H8">
            <v>0</v>
          </cell>
          <cell r="I8">
            <v>181511593</v>
          </cell>
          <cell r="J8">
            <v>33376293</v>
          </cell>
          <cell r="K8">
            <v>34747155</v>
          </cell>
        </row>
        <row r="9">
          <cell r="B9">
            <v>89533574</v>
          </cell>
          <cell r="C9">
            <v>32310593</v>
          </cell>
          <cell r="D9">
            <v>43797823</v>
          </cell>
          <cell r="E9">
            <v>0</v>
          </cell>
          <cell r="F9">
            <v>6972</v>
          </cell>
          <cell r="G9">
            <v>10150750</v>
          </cell>
          <cell r="H9">
            <v>0</v>
          </cell>
          <cell r="I9">
            <v>121910616</v>
          </cell>
          <cell r="J9">
            <v>29795425</v>
          </cell>
          <cell r="K9">
            <v>21622396</v>
          </cell>
        </row>
        <row r="10">
          <cell r="B10">
            <v>300053786</v>
          </cell>
          <cell r="C10">
            <v>58413120</v>
          </cell>
          <cell r="D10">
            <v>1898188123</v>
          </cell>
          <cell r="E10">
            <v>0</v>
          </cell>
          <cell r="F10">
            <v>30446576</v>
          </cell>
          <cell r="G10">
            <v>61492179</v>
          </cell>
          <cell r="H10">
            <v>0</v>
          </cell>
          <cell r="I10">
            <v>406918530</v>
          </cell>
          <cell r="J10">
            <v>54069952</v>
          </cell>
          <cell r="K10">
            <v>58674712</v>
          </cell>
        </row>
        <row r="11">
          <cell r="B11">
            <v>418996550</v>
          </cell>
          <cell r="C11">
            <v>103815665</v>
          </cell>
          <cell r="D11">
            <v>1438340313</v>
          </cell>
          <cell r="E11">
            <v>0</v>
          </cell>
          <cell r="F11">
            <v>28656839</v>
          </cell>
          <cell r="G11">
            <v>55884711</v>
          </cell>
          <cell r="H11">
            <v>0</v>
          </cell>
          <cell r="I11">
            <v>491840358</v>
          </cell>
          <cell r="J11">
            <v>69592440</v>
          </cell>
          <cell r="K11">
            <v>63319386</v>
          </cell>
        </row>
        <row r="12">
          <cell r="B12">
            <v>273114400</v>
          </cell>
          <cell r="C12">
            <v>44313638</v>
          </cell>
          <cell r="D12">
            <v>965083620</v>
          </cell>
          <cell r="E12">
            <v>0</v>
          </cell>
          <cell r="F12">
            <v>13117841</v>
          </cell>
          <cell r="G12">
            <v>31984981</v>
          </cell>
          <cell r="H12">
            <v>0</v>
          </cell>
          <cell r="I12">
            <v>334191229</v>
          </cell>
          <cell r="J12">
            <v>45918157</v>
          </cell>
          <cell r="K12">
            <v>47209329</v>
          </cell>
        </row>
        <row r="13">
          <cell r="B13">
            <v>220317720</v>
          </cell>
          <cell r="C13">
            <v>44921636</v>
          </cell>
          <cell r="D13">
            <v>404901800</v>
          </cell>
          <cell r="E13">
            <v>0</v>
          </cell>
          <cell r="F13">
            <v>4348810</v>
          </cell>
          <cell r="G13">
            <v>32119682</v>
          </cell>
          <cell r="H13">
            <v>0</v>
          </cell>
          <cell r="I13">
            <v>248130706</v>
          </cell>
          <cell r="J13">
            <v>47847251</v>
          </cell>
          <cell r="K13">
            <v>48067854</v>
          </cell>
        </row>
        <row r="14">
          <cell r="B14">
            <v>224461400</v>
          </cell>
          <cell r="C14">
            <v>43713711</v>
          </cell>
          <cell r="D14">
            <v>482716359</v>
          </cell>
          <cell r="E14">
            <v>0</v>
          </cell>
          <cell r="F14">
            <v>35487811</v>
          </cell>
          <cell r="G14">
            <v>45200110</v>
          </cell>
          <cell r="H14">
            <v>0</v>
          </cell>
          <cell r="I14">
            <v>255234942</v>
          </cell>
          <cell r="J14">
            <v>44023032</v>
          </cell>
          <cell r="K14">
            <v>38673211</v>
          </cell>
        </row>
        <row r="15">
          <cell r="B15">
            <v>70468472</v>
          </cell>
          <cell r="C15">
            <v>20803592</v>
          </cell>
          <cell r="D15">
            <v>293583992</v>
          </cell>
          <cell r="E15">
            <v>0</v>
          </cell>
          <cell r="F15">
            <v>2660</v>
          </cell>
          <cell r="G15">
            <v>14734567</v>
          </cell>
          <cell r="H15">
            <v>0</v>
          </cell>
          <cell r="I15">
            <v>95524841</v>
          </cell>
          <cell r="J15">
            <v>21906231</v>
          </cell>
          <cell r="K15">
            <v>13520987</v>
          </cell>
        </row>
        <row r="16">
          <cell r="B16">
            <v>194245719</v>
          </cell>
          <cell r="C16">
            <v>45019629</v>
          </cell>
          <cell r="D16">
            <v>196057234</v>
          </cell>
          <cell r="E16">
            <v>0</v>
          </cell>
          <cell r="F16">
            <v>3773923</v>
          </cell>
          <cell r="G16">
            <v>16680365</v>
          </cell>
          <cell r="H16">
            <v>0</v>
          </cell>
          <cell r="I16">
            <v>231765555</v>
          </cell>
          <cell r="J16">
            <v>52177888</v>
          </cell>
          <cell r="K16">
            <v>37911542</v>
          </cell>
        </row>
        <row r="17">
          <cell r="B17">
            <v>399860085</v>
          </cell>
          <cell r="C17">
            <v>40871412</v>
          </cell>
          <cell r="D17">
            <v>506012711</v>
          </cell>
          <cell r="E17">
            <v>0</v>
          </cell>
          <cell r="F17">
            <v>0</v>
          </cell>
          <cell r="G17">
            <v>79432323</v>
          </cell>
          <cell r="H17">
            <v>0</v>
          </cell>
          <cell r="I17">
            <v>410247889</v>
          </cell>
          <cell r="J17">
            <v>57306312</v>
          </cell>
          <cell r="K17">
            <v>63919582</v>
          </cell>
        </row>
        <row r="18">
          <cell r="B18">
            <v>3879482131</v>
          </cell>
          <cell r="C18">
            <v>504860552</v>
          </cell>
          <cell r="D18">
            <v>3563422031</v>
          </cell>
          <cell r="E18">
            <v>0</v>
          </cell>
          <cell r="F18">
            <v>316573377</v>
          </cell>
          <cell r="G18">
            <v>99297799</v>
          </cell>
          <cell r="H18">
            <v>0</v>
          </cell>
          <cell r="I18">
            <v>2935069502</v>
          </cell>
          <cell r="J18">
            <v>259347613</v>
          </cell>
          <cell r="K18">
            <v>363377651</v>
          </cell>
        </row>
        <row r="19">
          <cell r="B19">
            <v>148308605</v>
          </cell>
          <cell r="C19">
            <v>16527933</v>
          </cell>
          <cell r="D19">
            <v>799488724</v>
          </cell>
          <cell r="E19">
            <v>0</v>
          </cell>
          <cell r="F19">
            <v>21227439</v>
          </cell>
          <cell r="G19">
            <v>45391045</v>
          </cell>
          <cell r="H19">
            <v>0</v>
          </cell>
          <cell r="I19">
            <v>168588266</v>
          </cell>
          <cell r="J19">
            <v>17140471</v>
          </cell>
          <cell r="K19">
            <v>11358990</v>
          </cell>
        </row>
        <row r="20">
          <cell r="B20">
            <v>91689809</v>
          </cell>
          <cell r="C20">
            <v>29399720</v>
          </cell>
          <cell r="D20">
            <v>121528899</v>
          </cell>
          <cell r="E20">
            <v>0</v>
          </cell>
          <cell r="F20">
            <v>164</v>
          </cell>
          <cell r="G20">
            <v>45744751</v>
          </cell>
          <cell r="H20">
            <v>0</v>
          </cell>
          <cell r="I20">
            <v>132748699</v>
          </cell>
          <cell r="J20">
            <v>23471181</v>
          </cell>
          <cell r="K20">
            <v>18843585</v>
          </cell>
        </row>
        <row r="21">
          <cell r="B21">
            <v>165405008</v>
          </cell>
          <cell r="C21">
            <v>36347874</v>
          </cell>
          <cell r="D21">
            <v>232640629</v>
          </cell>
          <cell r="E21">
            <v>0</v>
          </cell>
          <cell r="F21">
            <v>19688</v>
          </cell>
          <cell r="G21">
            <v>47408370</v>
          </cell>
          <cell r="H21">
            <v>0</v>
          </cell>
          <cell r="I21">
            <v>208399406</v>
          </cell>
          <cell r="J21">
            <v>22879692</v>
          </cell>
          <cell r="K21">
            <v>25616668</v>
          </cell>
        </row>
        <row r="22">
          <cell r="B22">
            <v>87256962</v>
          </cell>
          <cell r="C22">
            <v>28737093</v>
          </cell>
          <cell r="D22">
            <v>558196169</v>
          </cell>
          <cell r="E22">
            <v>0</v>
          </cell>
          <cell r="F22">
            <v>0</v>
          </cell>
          <cell r="G22">
            <v>80652253</v>
          </cell>
          <cell r="H22">
            <v>0</v>
          </cell>
          <cell r="I22">
            <v>130380249</v>
          </cell>
          <cell r="J22">
            <v>17665322</v>
          </cell>
          <cell r="K22">
            <v>19499167</v>
          </cell>
        </row>
        <row r="23">
          <cell r="B23">
            <v>263745325</v>
          </cell>
          <cell r="C23">
            <v>37036020</v>
          </cell>
          <cell r="D23">
            <v>442174083</v>
          </cell>
          <cell r="E23">
            <v>0</v>
          </cell>
          <cell r="F23">
            <v>8054586</v>
          </cell>
          <cell r="G23">
            <v>122931907</v>
          </cell>
          <cell r="H23">
            <v>0</v>
          </cell>
          <cell r="I23">
            <v>278995481</v>
          </cell>
          <cell r="J23">
            <v>35994473</v>
          </cell>
          <cell r="K23">
            <v>38646301</v>
          </cell>
        </row>
        <row r="24">
          <cell r="B24">
            <v>933862198</v>
          </cell>
          <cell r="C24">
            <v>84922101</v>
          </cell>
          <cell r="D24">
            <v>211154132</v>
          </cell>
          <cell r="E24">
            <v>0</v>
          </cell>
          <cell r="F24">
            <v>63482</v>
          </cell>
          <cell r="G24">
            <v>73923594</v>
          </cell>
          <cell r="H24">
            <v>0</v>
          </cell>
          <cell r="I24">
            <v>872135443</v>
          </cell>
          <cell r="J24">
            <v>80646941</v>
          </cell>
          <cell r="K24">
            <v>69515626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174907628</v>
          </cell>
          <cell r="C2">
            <v>26784517</v>
          </cell>
          <cell r="D2">
            <v>471277883</v>
          </cell>
          <cell r="E2">
            <v>0</v>
          </cell>
          <cell r="F2">
            <v>0</v>
          </cell>
          <cell r="G2">
            <v>16087923</v>
          </cell>
          <cell r="H2">
            <v>0</v>
          </cell>
          <cell r="I2">
            <v>262369783</v>
          </cell>
          <cell r="J2">
            <v>37597978</v>
          </cell>
          <cell r="K2">
            <v>40388151</v>
          </cell>
        </row>
        <row r="3">
          <cell r="B3">
            <v>366513223</v>
          </cell>
          <cell r="C3">
            <v>27577195</v>
          </cell>
          <cell r="D3">
            <v>431575887</v>
          </cell>
          <cell r="E3">
            <v>452</v>
          </cell>
          <cell r="F3">
            <v>0</v>
          </cell>
          <cell r="G3">
            <v>12755915</v>
          </cell>
          <cell r="H3">
            <v>322867</v>
          </cell>
          <cell r="I3">
            <v>380963497</v>
          </cell>
          <cell r="J3">
            <v>46718772</v>
          </cell>
          <cell r="K3">
            <v>63148916</v>
          </cell>
        </row>
        <row r="4">
          <cell r="B4">
            <v>352190063</v>
          </cell>
          <cell r="C4">
            <v>32376137</v>
          </cell>
          <cell r="D4">
            <v>1068484446</v>
          </cell>
          <cell r="E4">
            <v>3029</v>
          </cell>
          <cell r="F4">
            <v>0</v>
          </cell>
          <cell r="G4">
            <v>13013302</v>
          </cell>
          <cell r="H4">
            <v>531547</v>
          </cell>
          <cell r="I4">
            <v>412663718</v>
          </cell>
          <cell r="J4">
            <v>53713072</v>
          </cell>
          <cell r="K4">
            <v>65939558</v>
          </cell>
        </row>
        <row r="5">
          <cell r="B5">
            <v>2071425631</v>
          </cell>
          <cell r="C5">
            <v>182989141</v>
          </cell>
          <cell r="D5">
            <v>2965641297</v>
          </cell>
          <cell r="E5">
            <v>0</v>
          </cell>
          <cell r="F5">
            <v>34524585</v>
          </cell>
          <cell r="G5">
            <v>80589097</v>
          </cell>
          <cell r="H5">
            <v>14165</v>
          </cell>
          <cell r="I5">
            <v>1945340364</v>
          </cell>
          <cell r="J5">
            <v>194331216</v>
          </cell>
          <cell r="K5">
            <v>308652577</v>
          </cell>
        </row>
        <row r="6">
          <cell r="B6">
            <v>215141159</v>
          </cell>
          <cell r="C6">
            <v>40655548</v>
          </cell>
          <cell r="D6">
            <v>299321551</v>
          </cell>
          <cell r="E6">
            <v>0</v>
          </cell>
          <cell r="F6">
            <v>0</v>
          </cell>
          <cell r="G6">
            <v>15754144</v>
          </cell>
          <cell r="H6">
            <v>0</v>
          </cell>
          <cell r="I6">
            <v>300468102</v>
          </cell>
          <cell r="J6">
            <v>45006800</v>
          </cell>
          <cell r="K6">
            <v>82755839</v>
          </cell>
        </row>
        <row r="7">
          <cell r="B7">
            <v>59082694</v>
          </cell>
          <cell r="C7">
            <v>18218783</v>
          </cell>
          <cell r="D7">
            <v>48598780</v>
          </cell>
          <cell r="E7">
            <v>0</v>
          </cell>
          <cell r="F7">
            <v>0</v>
          </cell>
          <cell r="G7">
            <v>2883393</v>
          </cell>
          <cell r="H7">
            <v>0</v>
          </cell>
          <cell r="I7">
            <v>79269771</v>
          </cell>
          <cell r="J7">
            <v>22845927</v>
          </cell>
          <cell r="K7">
            <v>22042289</v>
          </cell>
        </row>
        <row r="8">
          <cell r="B8">
            <v>153399824</v>
          </cell>
          <cell r="C8">
            <v>41246301</v>
          </cell>
          <cell r="D8">
            <v>87445808</v>
          </cell>
          <cell r="E8">
            <v>0</v>
          </cell>
          <cell r="F8">
            <v>8284</v>
          </cell>
          <cell r="G8">
            <v>20013046</v>
          </cell>
          <cell r="H8">
            <v>0</v>
          </cell>
          <cell r="I8">
            <v>178197868</v>
          </cell>
          <cell r="J8">
            <v>38729814</v>
          </cell>
          <cell r="K8">
            <v>34314798</v>
          </cell>
        </row>
        <row r="9">
          <cell r="B9">
            <v>88380014</v>
          </cell>
          <cell r="C9">
            <v>33665529</v>
          </cell>
          <cell r="D9">
            <v>45688964</v>
          </cell>
          <cell r="E9">
            <v>0</v>
          </cell>
          <cell r="F9">
            <v>0</v>
          </cell>
          <cell r="G9">
            <v>10036106</v>
          </cell>
          <cell r="H9">
            <v>0</v>
          </cell>
          <cell r="I9">
            <v>119049608</v>
          </cell>
          <cell r="J9">
            <v>30062516</v>
          </cell>
          <cell r="K9">
            <v>20695219</v>
          </cell>
        </row>
        <row r="10">
          <cell r="B10">
            <v>295951317</v>
          </cell>
          <cell r="C10">
            <v>54015022</v>
          </cell>
          <cell r="D10">
            <v>1737665662</v>
          </cell>
          <cell r="E10">
            <v>0</v>
          </cell>
          <cell r="F10">
            <v>30636931</v>
          </cell>
          <cell r="G10">
            <v>47135517</v>
          </cell>
          <cell r="H10">
            <v>0</v>
          </cell>
          <cell r="I10">
            <v>385304918</v>
          </cell>
          <cell r="J10">
            <v>55481558</v>
          </cell>
          <cell r="K10">
            <v>54072939</v>
          </cell>
        </row>
        <row r="11">
          <cell r="B11">
            <v>417817271</v>
          </cell>
          <cell r="C11">
            <v>104982882</v>
          </cell>
          <cell r="D11">
            <v>1418562923</v>
          </cell>
          <cell r="E11">
            <v>0</v>
          </cell>
          <cell r="F11">
            <v>30481475</v>
          </cell>
          <cell r="G11">
            <v>58449322</v>
          </cell>
          <cell r="H11">
            <v>0</v>
          </cell>
          <cell r="I11">
            <v>474424852</v>
          </cell>
          <cell r="J11">
            <v>72139794</v>
          </cell>
          <cell r="K11">
            <v>59946879</v>
          </cell>
        </row>
        <row r="12">
          <cell r="B12">
            <v>239325302</v>
          </cell>
          <cell r="C12">
            <v>43868013</v>
          </cell>
          <cell r="D12">
            <v>981676845</v>
          </cell>
          <cell r="E12">
            <v>0</v>
          </cell>
          <cell r="F12">
            <v>13308556</v>
          </cell>
          <cell r="G12">
            <v>22722188</v>
          </cell>
          <cell r="H12">
            <v>0</v>
          </cell>
          <cell r="I12">
            <v>308378586</v>
          </cell>
          <cell r="J12">
            <v>47807080</v>
          </cell>
          <cell r="K12">
            <v>45287358</v>
          </cell>
        </row>
        <row r="13">
          <cell r="B13">
            <v>216358969</v>
          </cell>
          <cell r="C13">
            <v>35825763</v>
          </cell>
          <cell r="D13">
            <v>373232183</v>
          </cell>
          <cell r="E13">
            <v>0</v>
          </cell>
          <cell r="F13">
            <v>4675480</v>
          </cell>
          <cell r="G13">
            <v>34790970</v>
          </cell>
          <cell r="H13">
            <v>0</v>
          </cell>
          <cell r="I13">
            <v>224192401</v>
          </cell>
          <cell r="J13">
            <v>46361546</v>
          </cell>
          <cell r="K13">
            <v>42619769</v>
          </cell>
        </row>
        <row r="14">
          <cell r="B14">
            <v>167785051</v>
          </cell>
          <cell r="C14">
            <v>40501332</v>
          </cell>
          <cell r="D14">
            <v>429360240</v>
          </cell>
          <cell r="E14">
            <v>0</v>
          </cell>
          <cell r="F14">
            <v>37241987</v>
          </cell>
          <cell r="G14">
            <v>41975356</v>
          </cell>
          <cell r="H14">
            <v>0</v>
          </cell>
          <cell r="I14">
            <v>204547439</v>
          </cell>
          <cell r="J14">
            <v>36431949</v>
          </cell>
          <cell r="K14">
            <v>28467820</v>
          </cell>
        </row>
        <row r="15">
          <cell r="B15">
            <v>71786096</v>
          </cell>
          <cell r="C15">
            <v>19861013</v>
          </cell>
          <cell r="D15">
            <v>261638274</v>
          </cell>
          <cell r="E15">
            <v>0</v>
          </cell>
          <cell r="F15">
            <v>0</v>
          </cell>
          <cell r="G15">
            <v>13274157</v>
          </cell>
          <cell r="H15">
            <v>0</v>
          </cell>
          <cell r="I15">
            <v>91888469</v>
          </cell>
          <cell r="J15">
            <v>22132866</v>
          </cell>
          <cell r="K15">
            <v>12723038</v>
          </cell>
        </row>
        <row r="16">
          <cell r="B16">
            <v>189340251</v>
          </cell>
          <cell r="C16">
            <v>42828882</v>
          </cell>
          <cell r="D16">
            <v>190698578</v>
          </cell>
          <cell r="E16">
            <v>0</v>
          </cell>
          <cell r="F16">
            <v>3932240</v>
          </cell>
          <cell r="G16">
            <v>16620793</v>
          </cell>
          <cell r="H16">
            <v>0</v>
          </cell>
          <cell r="I16">
            <v>223292049</v>
          </cell>
          <cell r="J16">
            <v>55337536</v>
          </cell>
          <cell r="K16">
            <v>36424428</v>
          </cell>
        </row>
        <row r="17">
          <cell r="B17">
            <v>390526268</v>
          </cell>
          <cell r="C17">
            <v>40216789</v>
          </cell>
          <cell r="D17">
            <v>462356200</v>
          </cell>
          <cell r="E17">
            <v>0</v>
          </cell>
          <cell r="F17">
            <v>0</v>
          </cell>
          <cell r="G17">
            <v>81824670</v>
          </cell>
          <cell r="H17">
            <v>0</v>
          </cell>
          <cell r="I17">
            <v>401607466</v>
          </cell>
          <cell r="J17">
            <v>57594284</v>
          </cell>
          <cell r="K17">
            <v>60929876</v>
          </cell>
        </row>
        <row r="18">
          <cell r="B18">
            <v>3849301363</v>
          </cell>
          <cell r="C18">
            <v>514354701</v>
          </cell>
          <cell r="D18">
            <v>3564957484</v>
          </cell>
          <cell r="E18">
            <v>0</v>
          </cell>
          <cell r="F18">
            <v>299267960</v>
          </cell>
          <cell r="G18">
            <v>99346117</v>
          </cell>
          <cell r="H18">
            <v>0</v>
          </cell>
          <cell r="I18">
            <v>2738891766</v>
          </cell>
          <cell r="J18">
            <v>263226161</v>
          </cell>
          <cell r="K18">
            <v>339359538</v>
          </cell>
        </row>
        <row r="19">
          <cell r="B19">
            <v>159510672</v>
          </cell>
          <cell r="C19">
            <v>16159215</v>
          </cell>
          <cell r="D19">
            <v>808664599</v>
          </cell>
          <cell r="E19">
            <v>0</v>
          </cell>
          <cell r="F19">
            <v>17567146</v>
          </cell>
          <cell r="G19">
            <v>53812842</v>
          </cell>
          <cell r="H19">
            <v>0</v>
          </cell>
          <cell r="I19">
            <v>119580721</v>
          </cell>
          <cell r="J19">
            <v>17614117</v>
          </cell>
          <cell r="K19">
            <v>11018865</v>
          </cell>
        </row>
        <row r="20">
          <cell r="B20">
            <v>94119368</v>
          </cell>
          <cell r="C20">
            <v>27949684</v>
          </cell>
          <cell r="D20">
            <v>116978405</v>
          </cell>
          <cell r="E20">
            <v>0</v>
          </cell>
          <cell r="F20">
            <v>0</v>
          </cell>
          <cell r="G20">
            <v>47293201</v>
          </cell>
          <cell r="H20">
            <v>0</v>
          </cell>
          <cell r="I20">
            <v>128710267</v>
          </cell>
          <cell r="J20">
            <v>23687140</v>
          </cell>
          <cell r="K20">
            <v>17653668</v>
          </cell>
        </row>
        <row r="21">
          <cell r="B21">
            <v>160042132</v>
          </cell>
          <cell r="C21">
            <v>35860440</v>
          </cell>
          <cell r="D21">
            <v>244618018</v>
          </cell>
          <cell r="E21">
            <v>0</v>
          </cell>
          <cell r="F21">
            <v>0</v>
          </cell>
          <cell r="G21">
            <v>48064348</v>
          </cell>
          <cell r="H21">
            <v>0</v>
          </cell>
          <cell r="I21">
            <v>197602339</v>
          </cell>
          <cell r="J21">
            <v>22982121</v>
          </cell>
          <cell r="K21">
            <v>23914034</v>
          </cell>
        </row>
        <row r="22">
          <cell r="B22">
            <v>87846629</v>
          </cell>
          <cell r="C22">
            <v>28391070</v>
          </cell>
          <cell r="D22">
            <v>527022894</v>
          </cell>
          <cell r="E22">
            <v>0</v>
          </cell>
          <cell r="F22">
            <v>0</v>
          </cell>
          <cell r="G22">
            <v>87982797</v>
          </cell>
          <cell r="H22">
            <v>0</v>
          </cell>
          <cell r="I22">
            <v>125261825</v>
          </cell>
          <cell r="J22">
            <v>19551001</v>
          </cell>
          <cell r="K22">
            <v>18712573</v>
          </cell>
        </row>
        <row r="23">
          <cell r="B23">
            <v>259283979</v>
          </cell>
          <cell r="C23">
            <v>36654974</v>
          </cell>
          <cell r="D23">
            <v>444352933</v>
          </cell>
          <cell r="E23">
            <v>0</v>
          </cell>
          <cell r="F23">
            <v>5790821</v>
          </cell>
          <cell r="G23">
            <v>129860312</v>
          </cell>
          <cell r="H23">
            <v>0</v>
          </cell>
          <cell r="I23">
            <v>268247582</v>
          </cell>
          <cell r="J23">
            <v>36069131</v>
          </cell>
          <cell r="K23">
            <v>36514340</v>
          </cell>
        </row>
        <row r="24">
          <cell r="B24">
            <v>924894036</v>
          </cell>
          <cell r="C24">
            <v>84306061</v>
          </cell>
          <cell r="D24">
            <v>207815180</v>
          </cell>
          <cell r="E24">
            <v>0</v>
          </cell>
          <cell r="F24">
            <v>0</v>
          </cell>
          <cell r="G24">
            <v>62044140</v>
          </cell>
          <cell r="H24">
            <v>0</v>
          </cell>
          <cell r="I24">
            <v>822446345</v>
          </cell>
          <cell r="J24">
            <v>82838014</v>
          </cell>
          <cell r="K24">
            <v>67514364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175157959</v>
          </cell>
          <cell r="C2">
            <v>28499358</v>
          </cell>
          <cell r="D2">
            <v>470839231</v>
          </cell>
          <cell r="E2">
            <v>0</v>
          </cell>
          <cell r="F2">
            <v>18944</v>
          </cell>
          <cell r="G2">
            <v>13260876</v>
          </cell>
          <cell r="H2">
            <v>0</v>
          </cell>
          <cell r="I2">
            <v>289912106</v>
          </cell>
          <cell r="J2">
            <v>39042340</v>
          </cell>
          <cell r="K2">
            <v>23552937</v>
          </cell>
        </row>
        <row r="3">
          <cell r="B3">
            <v>368233702</v>
          </cell>
          <cell r="C3">
            <v>30396621</v>
          </cell>
          <cell r="D3">
            <v>415860779</v>
          </cell>
          <cell r="E3">
            <v>1924</v>
          </cell>
          <cell r="F3">
            <v>0</v>
          </cell>
          <cell r="G3">
            <v>12484682</v>
          </cell>
          <cell r="H3">
            <v>0</v>
          </cell>
          <cell r="I3">
            <v>426700673</v>
          </cell>
          <cell r="J3">
            <v>46298747</v>
          </cell>
          <cell r="K3">
            <v>35439237</v>
          </cell>
        </row>
        <row r="4">
          <cell r="B4">
            <v>349590520</v>
          </cell>
          <cell r="C4">
            <v>32105644</v>
          </cell>
          <cell r="D4">
            <v>1032949492</v>
          </cell>
          <cell r="E4">
            <v>6371</v>
          </cell>
          <cell r="F4">
            <v>3772</v>
          </cell>
          <cell r="G4">
            <v>12042079</v>
          </cell>
          <cell r="H4">
            <v>0</v>
          </cell>
          <cell r="I4">
            <v>463331598</v>
          </cell>
          <cell r="J4">
            <v>52244002</v>
          </cell>
          <cell r="K4">
            <v>37628041</v>
          </cell>
        </row>
        <row r="5">
          <cell r="B5">
            <v>2137795413</v>
          </cell>
          <cell r="C5">
            <v>178304606</v>
          </cell>
          <cell r="D5">
            <v>2897228172</v>
          </cell>
          <cell r="E5">
            <v>316</v>
          </cell>
          <cell r="F5">
            <v>29932514</v>
          </cell>
          <cell r="G5">
            <v>51689056</v>
          </cell>
          <cell r="H5">
            <v>8960</v>
          </cell>
          <cell r="I5">
            <v>2166969808</v>
          </cell>
          <cell r="J5">
            <v>194192185</v>
          </cell>
          <cell r="K5">
            <v>187793187</v>
          </cell>
        </row>
        <row r="6">
          <cell r="B6">
            <v>214949424</v>
          </cell>
          <cell r="C6">
            <v>43085273</v>
          </cell>
          <cell r="D6">
            <v>296643863</v>
          </cell>
          <cell r="E6">
            <v>0</v>
          </cell>
          <cell r="F6">
            <v>67002</v>
          </cell>
          <cell r="G6">
            <v>14857713</v>
          </cell>
          <cell r="H6">
            <v>0</v>
          </cell>
          <cell r="I6">
            <v>349143680</v>
          </cell>
          <cell r="J6">
            <v>46355178</v>
          </cell>
          <cell r="K6">
            <v>50241947</v>
          </cell>
        </row>
        <row r="7">
          <cell r="B7">
            <v>57099794</v>
          </cell>
          <cell r="C7">
            <v>17866057</v>
          </cell>
          <cell r="D7">
            <v>46916741</v>
          </cell>
          <cell r="E7">
            <v>0</v>
          </cell>
          <cell r="F7">
            <v>0</v>
          </cell>
          <cell r="G7">
            <v>1586170</v>
          </cell>
          <cell r="H7">
            <v>0</v>
          </cell>
          <cell r="I7">
            <v>92453459</v>
          </cell>
          <cell r="J7">
            <v>21588560</v>
          </cell>
          <cell r="K7">
            <v>11980232</v>
          </cell>
        </row>
        <row r="8">
          <cell r="B8">
            <v>150764155</v>
          </cell>
          <cell r="C8">
            <v>42644584</v>
          </cell>
          <cell r="D8">
            <v>82672539</v>
          </cell>
          <cell r="E8">
            <v>0</v>
          </cell>
          <cell r="F8">
            <v>16593</v>
          </cell>
          <cell r="G8">
            <v>19453372</v>
          </cell>
          <cell r="H8">
            <v>0</v>
          </cell>
          <cell r="I8">
            <v>201700622</v>
          </cell>
          <cell r="J8">
            <v>38566662</v>
          </cell>
          <cell r="K8">
            <v>18868003</v>
          </cell>
        </row>
        <row r="9">
          <cell r="B9">
            <v>89738896</v>
          </cell>
          <cell r="C9">
            <v>33439937</v>
          </cell>
          <cell r="D9">
            <v>40606931</v>
          </cell>
          <cell r="E9">
            <v>0</v>
          </cell>
          <cell r="F9">
            <v>0</v>
          </cell>
          <cell r="G9">
            <v>9552250</v>
          </cell>
          <cell r="H9">
            <v>0</v>
          </cell>
          <cell r="I9">
            <v>135820451</v>
          </cell>
          <cell r="J9">
            <v>29257571</v>
          </cell>
          <cell r="K9">
            <v>11175473</v>
          </cell>
        </row>
        <row r="10">
          <cell r="B10">
            <v>302477714</v>
          </cell>
          <cell r="C10">
            <v>52706381</v>
          </cell>
          <cell r="D10">
            <v>1658812449</v>
          </cell>
          <cell r="E10">
            <v>0</v>
          </cell>
          <cell r="F10">
            <v>29468300</v>
          </cell>
          <cell r="G10">
            <v>32046240</v>
          </cell>
          <cell r="H10">
            <v>0</v>
          </cell>
          <cell r="I10">
            <v>438259846</v>
          </cell>
          <cell r="J10">
            <v>55257833</v>
          </cell>
          <cell r="K10">
            <v>30631234</v>
          </cell>
        </row>
        <row r="11">
          <cell r="B11">
            <v>431369960</v>
          </cell>
          <cell r="C11">
            <v>104787862</v>
          </cell>
          <cell r="D11">
            <v>1403402032</v>
          </cell>
          <cell r="E11">
            <v>0</v>
          </cell>
          <cell r="F11">
            <v>28870110</v>
          </cell>
          <cell r="G11">
            <v>47002336</v>
          </cell>
          <cell r="H11">
            <v>0</v>
          </cell>
          <cell r="I11">
            <v>525953745</v>
          </cell>
          <cell r="J11">
            <v>71770052</v>
          </cell>
          <cell r="K11">
            <v>34158997</v>
          </cell>
        </row>
        <row r="12">
          <cell r="B12">
            <v>249629597</v>
          </cell>
          <cell r="C12">
            <v>44734963</v>
          </cell>
          <cell r="D12">
            <v>937840209</v>
          </cell>
          <cell r="E12">
            <v>0</v>
          </cell>
          <cell r="F12">
            <v>12615022</v>
          </cell>
          <cell r="G12">
            <v>19442829</v>
          </cell>
          <cell r="H12">
            <v>0</v>
          </cell>
          <cell r="I12">
            <v>342080307</v>
          </cell>
          <cell r="J12">
            <v>47747863</v>
          </cell>
          <cell r="K12">
            <v>25503578</v>
          </cell>
        </row>
        <row r="13">
          <cell r="B13">
            <v>211834085</v>
          </cell>
          <cell r="C13">
            <v>46259709</v>
          </cell>
          <cell r="D13">
            <v>379756756</v>
          </cell>
          <cell r="E13">
            <v>0</v>
          </cell>
          <cell r="F13">
            <v>4724348</v>
          </cell>
          <cell r="G13">
            <v>27450422</v>
          </cell>
          <cell r="H13">
            <v>0</v>
          </cell>
          <cell r="I13">
            <v>256001587</v>
          </cell>
          <cell r="J13">
            <v>45298525</v>
          </cell>
          <cell r="K13">
            <v>24532621</v>
          </cell>
        </row>
        <row r="14">
          <cell r="B14">
            <v>170031718</v>
          </cell>
          <cell r="C14">
            <v>43022404</v>
          </cell>
          <cell r="D14">
            <v>404450568</v>
          </cell>
          <cell r="E14">
            <v>0</v>
          </cell>
          <cell r="F14">
            <v>36063395</v>
          </cell>
          <cell r="G14">
            <v>33757869</v>
          </cell>
          <cell r="H14">
            <v>0</v>
          </cell>
          <cell r="I14">
            <v>225793642</v>
          </cell>
          <cell r="J14">
            <v>37161277</v>
          </cell>
          <cell r="K14">
            <v>17112877</v>
          </cell>
        </row>
        <row r="15">
          <cell r="B15">
            <v>78003557</v>
          </cell>
          <cell r="C15">
            <v>16939319</v>
          </cell>
          <cell r="D15">
            <v>229738346</v>
          </cell>
          <cell r="E15">
            <v>0</v>
          </cell>
          <cell r="F15">
            <v>3025</v>
          </cell>
          <cell r="G15">
            <v>12038408</v>
          </cell>
          <cell r="H15">
            <v>0</v>
          </cell>
          <cell r="I15">
            <v>103457328</v>
          </cell>
          <cell r="J15">
            <v>22686599</v>
          </cell>
          <cell r="K15">
            <v>7774918</v>
          </cell>
        </row>
        <row r="16">
          <cell r="B16">
            <v>201734254</v>
          </cell>
          <cell r="C16">
            <v>33094582</v>
          </cell>
          <cell r="D16">
            <v>192964882</v>
          </cell>
          <cell r="E16">
            <v>0</v>
          </cell>
          <cell r="F16">
            <v>4013445</v>
          </cell>
          <cell r="G16">
            <v>15701762</v>
          </cell>
          <cell r="H16">
            <v>0</v>
          </cell>
          <cell r="I16">
            <v>255996211</v>
          </cell>
          <cell r="J16">
            <v>57323656</v>
          </cell>
          <cell r="K16">
            <v>22240662</v>
          </cell>
        </row>
        <row r="17">
          <cell r="B17">
            <v>382694759</v>
          </cell>
          <cell r="C17">
            <v>41614230</v>
          </cell>
          <cell r="D17">
            <v>450342024</v>
          </cell>
          <cell r="E17">
            <v>0</v>
          </cell>
          <cell r="F17">
            <v>30982</v>
          </cell>
          <cell r="G17">
            <v>67378409</v>
          </cell>
          <cell r="H17">
            <v>0</v>
          </cell>
          <cell r="I17">
            <v>445547683</v>
          </cell>
          <cell r="J17">
            <v>59916529</v>
          </cell>
          <cell r="K17">
            <v>33053754</v>
          </cell>
        </row>
        <row r="18">
          <cell r="B18">
            <v>3915111279</v>
          </cell>
          <cell r="C18">
            <v>543452166</v>
          </cell>
          <cell r="D18">
            <v>3447453974</v>
          </cell>
          <cell r="E18">
            <v>0</v>
          </cell>
          <cell r="F18">
            <v>262476679</v>
          </cell>
          <cell r="G18">
            <v>88633229</v>
          </cell>
          <cell r="H18">
            <v>0</v>
          </cell>
          <cell r="I18">
            <v>2944458639</v>
          </cell>
          <cell r="J18">
            <v>264407863</v>
          </cell>
          <cell r="K18">
            <v>184255919</v>
          </cell>
        </row>
        <row r="19">
          <cell r="B19">
            <v>136525266</v>
          </cell>
          <cell r="C19">
            <v>16835107</v>
          </cell>
          <cell r="D19">
            <v>840976491</v>
          </cell>
          <cell r="E19">
            <v>0</v>
          </cell>
          <cell r="F19">
            <v>15927167</v>
          </cell>
          <cell r="G19">
            <v>47737343</v>
          </cell>
          <cell r="H19">
            <v>0</v>
          </cell>
          <cell r="I19">
            <v>133980690</v>
          </cell>
          <cell r="J19">
            <v>17873670</v>
          </cell>
          <cell r="K19">
            <v>6371005</v>
          </cell>
        </row>
        <row r="20">
          <cell r="B20">
            <v>93856523</v>
          </cell>
          <cell r="C20">
            <v>27849987</v>
          </cell>
          <cell r="D20">
            <v>113570223</v>
          </cell>
          <cell r="E20">
            <v>0</v>
          </cell>
          <cell r="F20">
            <v>0</v>
          </cell>
          <cell r="G20">
            <v>40454266</v>
          </cell>
          <cell r="H20">
            <v>0</v>
          </cell>
          <cell r="I20">
            <v>144764605</v>
          </cell>
          <cell r="J20">
            <v>24661024</v>
          </cell>
          <cell r="K20">
            <v>10103605</v>
          </cell>
        </row>
        <row r="21">
          <cell r="B21">
            <v>160617050</v>
          </cell>
          <cell r="C21">
            <v>37966560</v>
          </cell>
          <cell r="D21">
            <v>208753748</v>
          </cell>
          <cell r="E21">
            <v>0</v>
          </cell>
          <cell r="F21">
            <v>23913</v>
          </cell>
          <cell r="G21">
            <v>42908929</v>
          </cell>
          <cell r="H21">
            <v>0</v>
          </cell>
          <cell r="I21">
            <v>218161524</v>
          </cell>
          <cell r="J21">
            <v>23335151</v>
          </cell>
          <cell r="K21">
            <v>13665733</v>
          </cell>
        </row>
        <row r="22">
          <cell r="B22">
            <v>88443907</v>
          </cell>
          <cell r="C22">
            <v>27569306</v>
          </cell>
          <cell r="D22">
            <v>492985147</v>
          </cell>
          <cell r="E22">
            <v>0</v>
          </cell>
          <cell r="F22">
            <v>0</v>
          </cell>
          <cell r="G22">
            <v>75288780</v>
          </cell>
          <cell r="H22">
            <v>0</v>
          </cell>
          <cell r="I22">
            <v>138612319</v>
          </cell>
          <cell r="J22">
            <v>19773493</v>
          </cell>
          <cell r="K22">
            <v>10077865</v>
          </cell>
        </row>
        <row r="23">
          <cell r="B23">
            <v>261563773</v>
          </cell>
          <cell r="C23">
            <v>37960013</v>
          </cell>
          <cell r="D23">
            <v>426641833</v>
          </cell>
          <cell r="E23">
            <v>0</v>
          </cell>
          <cell r="F23">
            <v>19818</v>
          </cell>
          <cell r="G23">
            <v>114542740</v>
          </cell>
          <cell r="H23">
            <v>0</v>
          </cell>
          <cell r="I23">
            <v>292529518</v>
          </cell>
          <cell r="J23">
            <v>36942780</v>
          </cell>
          <cell r="K23">
            <v>20784145</v>
          </cell>
        </row>
        <row r="24">
          <cell r="B24">
            <v>920305265</v>
          </cell>
          <cell r="C24">
            <v>71422242</v>
          </cell>
          <cell r="D24">
            <v>203901166</v>
          </cell>
          <cell r="E24">
            <v>0</v>
          </cell>
          <cell r="F24">
            <v>45515</v>
          </cell>
          <cell r="G24">
            <v>59695110</v>
          </cell>
          <cell r="H24">
            <v>0</v>
          </cell>
          <cell r="I24">
            <v>849656796</v>
          </cell>
          <cell r="J24">
            <v>82841688</v>
          </cell>
          <cell r="K24">
            <v>35436484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169206445</v>
          </cell>
          <cell r="C2">
            <v>25928272</v>
          </cell>
          <cell r="D2">
            <v>455091088</v>
          </cell>
          <cell r="E2">
            <v>217200</v>
          </cell>
          <cell r="F2">
            <v>17564</v>
          </cell>
          <cell r="G2">
            <v>12645731</v>
          </cell>
          <cell r="H2">
            <v>0</v>
          </cell>
          <cell r="I2">
            <v>305122227</v>
          </cell>
          <cell r="J2">
            <v>38456620</v>
          </cell>
          <cell r="K2">
            <v>0</v>
          </cell>
        </row>
        <row r="3">
          <cell r="B3">
            <v>348460460</v>
          </cell>
          <cell r="C3">
            <v>29032834</v>
          </cell>
          <cell r="D3">
            <v>386920128</v>
          </cell>
          <cell r="E3">
            <v>367295</v>
          </cell>
          <cell r="F3">
            <v>0</v>
          </cell>
          <cell r="G3">
            <v>10988537</v>
          </cell>
          <cell r="H3">
            <v>278624</v>
          </cell>
          <cell r="I3">
            <v>447696159</v>
          </cell>
          <cell r="J3">
            <v>48291503</v>
          </cell>
          <cell r="K3">
            <v>0</v>
          </cell>
        </row>
        <row r="4">
          <cell r="B4">
            <v>341217661</v>
          </cell>
          <cell r="C4">
            <v>30438786</v>
          </cell>
          <cell r="D4">
            <v>1011288014</v>
          </cell>
          <cell r="E4">
            <v>541000</v>
          </cell>
          <cell r="F4">
            <v>816</v>
          </cell>
          <cell r="G4">
            <v>10946126</v>
          </cell>
          <cell r="H4">
            <v>481855</v>
          </cell>
          <cell r="I4">
            <v>484870989</v>
          </cell>
          <cell r="J4">
            <v>49763703</v>
          </cell>
          <cell r="K4">
            <v>57848</v>
          </cell>
        </row>
        <row r="5">
          <cell r="B5">
            <v>2098997707</v>
          </cell>
          <cell r="C5">
            <v>178125802</v>
          </cell>
          <cell r="D5">
            <v>2868121845</v>
          </cell>
          <cell r="E5">
            <v>2046656</v>
          </cell>
          <cell r="F5">
            <v>29499679</v>
          </cell>
          <cell r="G5">
            <v>52523988</v>
          </cell>
          <cell r="H5">
            <v>138900</v>
          </cell>
          <cell r="I5">
            <v>2332250425</v>
          </cell>
          <cell r="J5">
            <v>202514411</v>
          </cell>
          <cell r="K5">
            <v>267980</v>
          </cell>
        </row>
        <row r="6">
          <cell r="B6">
            <v>206485828</v>
          </cell>
          <cell r="C6">
            <v>40682516</v>
          </cell>
          <cell r="D6">
            <v>290952355</v>
          </cell>
          <cell r="E6">
            <v>182049</v>
          </cell>
          <cell r="F6">
            <v>66830</v>
          </cell>
          <cell r="G6">
            <v>15136174</v>
          </cell>
          <cell r="H6">
            <v>0</v>
          </cell>
          <cell r="I6">
            <v>385380842</v>
          </cell>
          <cell r="J6">
            <v>47526709</v>
          </cell>
          <cell r="K6">
            <v>0</v>
          </cell>
        </row>
        <row r="7">
          <cell r="B7">
            <v>61421557</v>
          </cell>
          <cell r="C7">
            <v>17553245</v>
          </cell>
          <cell r="D7">
            <v>46465790</v>
          </cell>
          <cell r="E7">
            <v>72883</v>
          </cell>
          <cell r="F7">
            <v>0</v>
          </cell>
          <cell r="G7">
            <v>1676567</v>
          </cell>
          <cell r="H7">
            <v>0</v>
          </cell>
          <cell r="I7">
            <v>101689728</v>
          </cell>
          <cell r="J7">
            <v>22970775</v>
          </cell>
          <cell r="K7">
            <v>0</v>
          </cell>
        </row>
        <row r="8">
          <cell r="B8">
            <v>146635480</v>
          </cell>
          <cell r="C8">
            <v>41166870</v>
          </cell>
          <cell r="D8">
            <v>89802657</v>
          </cell>
          <cell r="E8">
            <v>1019989</v>
          </cell>
          <cell r="F8">
            <v>19299</v>
          </cell>
          <cell r="G8">
            <v>19786414</v>
          </cell>
          <cell r="H8">
            <v>0</v>
          </cell>
          <cell r="I8">
            <v>215406021</v>
          </cell>
          <cell r="J8">
            <v>40262615</v>
          </cell>
          <cell r="K8">
            <v>0</v>
          </cell>
        </row>
        <row r="9">
          <cell r="B9">
            <v>86321179</v>
          </cell>
          <cell r="C9">
            <v>32585941</v>
          </cell>
          <cell r="D9">
            <v>40964345</v>
          </cell>
          <cell r="E9">
            <v>275727</v>
          </cell>
          <cell r="F9">
            <v>6676</v>
          </cell>
          <cell r="G9">
            <v>10651836</v>
          </cell>
          <cell r="H9">
            <v>0</v>
          </cell>
          <cell r="I9">
            <v>142583282</v>
          </cell>
          <cell r="J9">
            <v>30858416</v>
          </cell>
          <cell r="K9">
            <v>0</v>
          </cell>
        </row>
        <row r="10">
          <cell r="B10">
            <v>296040126</v>
          </cell>
          <cell r="C10">
            <v>50061298</v>
          </cell>
          <cell r="D10">
            <v>1545910024</v>
          </cell>
          <cell r="E10">
            <v>349361</v>
          </cell>
          <cell r="F10">
            <v>29949595</v>
          </cell>
          <cell r="G10">
            <v>41467944</v>
          </cell>
          <cell r="H10">
            <v>27862</v>
          </cell>
          <cell r="I10">
            <v>465988075</v>
          </cell>
          <cell r="J10">
            <v>54223294</v>
          </cell>
          <cell r="K10">
            <v>1983</v>
          </cell>
        </row>
        <row r="11">
          <cell r="B11">
            <v>422737715</v>
          </cell>
          <cell r="C11">
            <v>99976753</v>
          </cell>
          <cell r="D11">
            <v>1678846293</v>
          </cell>
          <cell r="E11">
            <v>594106</v>
          </cell>
          <cell r="F11">
            <v>29206021</v>
          </cell>
          <cell r="G11">
            <v>48021823</v>
          </cell>
          <cell r="H11">
            <v>0</v>
          </cell>
          <cell r="I11">
            <v>557160001</v>
          </cell>
          <cell r="J11">
            <v>72361506</v>
          </cell>
          <cell r="K11">
            <v>0</v>
          </cell>
        </row>
        <row r="12">
          <cell r="B12">
            <v>242470502</v>
          </cell>
          <cell r="C12">
            <v>42094227</v>
          </cell>
          <cell r="D12">
            <v>921444224</v>
          </cell>
          <cell r="E12">
            <v>292493</v>
          </cell>
          <cell r="F12">
            <v>12377632</v>
          </cell>
          <cell r="G12">
            <v>18940880</v>
          </cell>
          <cell r="H12">
            <v>0</v>
          </cell>
          <cell r="I12">
            <v>364528269</v>
          </cell>
          <cell r="J12">
            <v>47037491</v>
          </cell>
          <cell r="K12">
            <v>0</v>
          </cell>
        </row>
        <row r="13">
          <cell r="B13">
            <v>213462805</v>
          </cell>
          <cell r="C13">
            <v>41678382</v>
          </cell>
          <cell r="D13">
            <v>338487333</v>
          </cell>
          <cell r="E13">
            <v>236247</v>
          </cell>
          <cell r="F13">
            <v>4859166</v>
          </cell>
          <cell r="G13">
            <v>28191957</v>
          </cell>
          <cell r="H13">
            <v>0</v>
          </cell>
          <cell r="I13">
            <v>271716993</v>
          </cell>
          <cell r="J13">
            <v>46423260</v>
          </cell>
          <cell r="K13">
            <v>0</v>
          </cell>
        </row>
        <row r="14">
          <cell r="B14">
            <v>164921316</v>
          </cell>
          <cell r="C14">
            <v>41843455</v>
          </cell>
          <cell r="D14">
            <v>389211110</v>
          </cell>
          <cell r="E14">
            <v>521120</v>
          </cell>
          <cell r="F14">
            <v>35343650</v>
          </cell>
          <cell r="G14">
            <v>37615961</v>
          </cell>
          <cell r="H14">
            <v>0</v>
          </cell>
          <cell r="I14">
            <v>240155259</v>
          </cell>
          <cell r="J14">
            <v>34430919</v>
          </cell>
          <cell r="K14">
            <v>0</v>
          </cell>
        </row>
        <row r="15">
          <cell r="B15">
            <v>75856805</v>
          </cell>
          <cell r="C15">
            <v>15773648</v>
          </cell>
          <cell r="D15">
            <v>216321732</v>
          </cell>
          <cell r="E15">
            <v>198083</v>
          </cell>
          <cell r="F15">
            <v>2683</v>
          </cell>
          <cell r="G15">
            <v>13285411</v>
          </cell>
          <cell r="H15">
            <v>0</v>
          </cell>
          <cell r="I15">
            <v>106000585</v>
          </cell>
          <cell r="J15">
            <v>22283655</v>
          </cell>
          <cell r="K15">
            <v>0</v>
          </cell>
        </row>
        <row r="16">
          <cell r="B16">
            <v>190011486</v>
          </cell>
          <cell r="C16">
            <v>37033065</v>
          </cell>
          <cell r="D16">
            <v>184123928</v>
          </cell>
          <cell r="E16">
            <v>547330</v>
          </cell>
          <cell r="F16">
            <v>4179360</v>
          </cell>
          <cell r="G16">
            <v>16207709</v>
          </cell>
          <cell r="H16">
            <v>0</v>
          </cell>
          <cell r="I16">
            <v>270403611</v>
          </cell>
          <cell r="J16">
            <v>57698273</v>
          </cell>
          <cell r="K16">
            <v>330</v>
          </cell>
        </row>
        <row r="17">
          <cell r="B17">
            <v>378465069</v>
          </cell>
          <cell r="C17">
            <v>41146783</v>
          </cell>
          <cell r="D17">
            <v>428591567</v>
          </cell>
          <cell r="E17">
            <v>911336</v>
          </cell>
          <cell r="F17">
            <v>25363</v>
          </cell>
          <cell r="G17">
            <v>67583103</v>
          </cell>
          <cell r="H17">
            <v>0</v>
          </cell>
          <cell r="I17">
            <v>482665078</v>
          </cell>
          <cell r="J17">
            <v>57491369</v>
          </cell>
          <cell r="K17">
            <v>0</v>
          </cell>
        </row>
        <row r="18">
          <cell r="B18">
            <v>3894701997</v>
          </cell>
          <cell r="C18">
            <v>507439417</v>
          </cell>
          <cell r="D18">
            <v>3596989673</v>
          </cell>
          <cell r="E18">
            <v>2111923</v>
          </cell>
          <cell r="F18">
            <v>267583704</v>
          </cell>
          <cell r="G18">
            <v>87748322</v>
          </cell>
          <cell r="H18">
            <v>0</v>
          </cell>
          <cell r="I18">
            <v>3135345483</v>
          </cell>
          <cell r="J18">
            <v>269873865</v>
          </cell>
          <cell r="K18">
            <v>0</v>
          </cell>
        </row>
        <row r="19">
          <cell r="B19">
            <v>130801541</v>
          </cell>
          <cell r="C19">
            <v>16979876</v>
          </cell>
          <cell r="D19">
            <v>815178594</v>
          </cell>
          <cell r="E19">
            <v>464</v>
          </cell>
          <cell r="F19">
            <v>15674549</v>
          </cell>
          <cell r="G19">
            <v>48302015</v>
          </cell>
          <cell r="H19">
            <v>0</v>
          </cell>
          <cell r="I19">
            <v>140104224</v>
          </cell>
          <cell r="J19">
            <v>18002329</v>
          </cell>
          <cell r="K19">
            <v>0</v>
          </cell>
        </row>
        <row r="20">
          <cell r="B20">
            <v>91204776</v>
          </cell>
          <cell r="C20">
            <v>26193638</v>
          </cell>
          <cell r="D20">
            <v>108798457</v>
          </cell>
          <cell r="E20">
            <v>171534</v>
          </cell>
          <cell r="F20">
            <v>0</v>
          </cell>
          <cell r="G20">
            <v>42257693</v>
          </cell>
          <cell r="H20">
            <v>0</v>
          </cell>
          <cell r="I20">
            <v>148907934</v>
          </cell>
          <cell r="J20">
            <v>25091573</v>
          </cell>
          <cell r="K20">
            <v>0</v>
          </cell>
        </row>
        <row r="21">
          <cell r="B21">
            <v>154218002</v>
          </cell>
          <cell r="C21">
            <v>36590684</v>
          </cell>
          <cell r="D21">
            <v>202100559</v>
          </cell>
          <cell r="E21">
            <v>1446243</v>
          </cell>
          <cell r="F21">
            <v>30533</v>
          </cell>
          <cell r="G21">
            <v>45975443</v>
          </cell>
          <cell r="H21">
            <v>0</v>
          </cell>
          <cell r="I21">
            <v>225037941</v>
          </cell>
          <cell r="J21">
            <v>22994301</v>
          </cell>
          <cell r="K21">
            <v>0</v>
          </cell>
        </row>
        <row r="22">
          <cell r="B22">
            <v>86884578</v>
          </cell>
          <cell r="C22">
            <v>27134543</v>
          </cell>
          <cell r="D22">
            <v>478571210</v>
          </cell>
          <cell r="E22">
            <v>668185</v>
          </cell>
          <cell r="F22">
            <v>0</v>
          </cell>
          <cell r="G22">
            <v>73166424</v>
          </cell>
          <cell r="H22">
            <v>0</v>
          </cell>
          <cell r="I22">
            <v>147970334</v>
          </cell>
          <cell r="J22">
            <v>20046101</v>
          </cell>
          <cell r="K22">
            <v>0</v>
          </cell>
        </row>
        <row r="23">
          <cell r="B23">
            <v>260604340</v>
          </cell>
          <cell r="C23">
            <v>37262151</v>
          </cell>
          <cell r="D23">
            <v>431871771</v>
          </cell>
          <cell r="E23">
            <v>209787</v>
          </cell>
          <cell r="F23">
            <v>21760</v>
          </cell>
          <cell r="G23">
            <v>119448484</v>
          </cell>
          <cell r="H23">
            <v>0</v>
          </cell>
          <cell r="I23">
            <v>312116855</v>
          </cell>
          <cell r="J23">
            <v>38682136</v>
          </cell>
          <cell r="K23">
            <v>0</v>
          </cell>
        </row>
        <row r="24">
          <cell r="B24">
            <v>882174307</v>
          </cell>
          <cell r="C24">
            <v>69557861</v>
          </cell>
          <cell r="D24">
            <v>210903862</v>
          </cell>
          <cell r="E24">
            <v>1018097</v>
          </cell>
          <cell r="F24">
            <v>53796</v>
          </cell>
          <cell r="G24">
            <v>58297629</v>
          </cell>
          <cell r="H24">
            <v>0</v>
          </cell>
          <cell r="I24">
            <v>843942207</v>
          </cell>
          <cell r="J24">
            <v>83048395</v>
          </cell>
          <cell r="K24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/>
      <sheetData sheetId="1"/>
      <sheetData sheetId="2"/>
      <sheetData sheetId="3">
        <row r="2">
          <cell r="B2">
            <v>167760352</v>
          </cell>
          <cell r="C2">
            <v>24721439</v>
          </cell>
          <cell r="D2">
            <v>438221195</v>
          </cell>
          <cell r="E2">
            <v>188500</v>
          </cell>
          <cell r="F2">
            <v>14908</v>
          </cell>
          <cell r="G2">
            <v>12689776</v>
          </cell>
          <cell r="H2">
            <v>0</v>
          </cell>
          <cell r="I2">
            <v>303547933</v>
          </cell>
          <cell r="J2">
            <v>38213687</v>
          </cell>
          <cell r="K2">
            <v>0</v>
          </cell>
        </row>
        <row r="3">
          <cell r="B3">
            <v>339857288</v>
          </cell>
          <cell r="C3">
            <v>27669373</v>
          </cell>
          <cell r="D3">
            <v>382492017</v>
          </cell>
          <cell r="E3">
            <v>365406</v>
          </cell>
          <cell r="F3">
            <v>0</v>
          </cell>
          <cell r="G3">
            <v>9897221</v>
          </cell>
          <cell r="H3">
            <v>227125</v>
          </cell>
          <cell r="I3">
            <v>449882890</v>
          </cell>
          <cell r="J3">
            <v>47877120</v>
          </cell>
          <cell r="K3">
            <v>0</v>
          </cell>
        </row>
        <row r="4">
          <cell r="B4">
            <v>337894344</v>
          </cell>
          <cell r="C4">
            <v>29379957</v>
          </cell>
          <cell r="D4">
            <v>963412390</v>
          </cell>
          <cell r="E4">
            <v>596371</v>
          </cell>
          <cell r="F4">
            <v>4018</v>
          </cell>
          <cell r="G4">
            <v>11729786</v>
          </cell>
          <cell r="H4">
            <v>430051</v>
          </cell>
          <cell r="I4">
            <v>488679869</v>
          </cell>
          <cell r="J4">
            <v>44733263</v>
          </cell>
          <cell r="K4">
            <v>35948</v>
          </cell>
        </row>
        <row r="5">
          <cell r="B5">
            <v>2068852850</v>
          </cell>
          <cell r="C5">
            <v>175618572</v>
          </cell>
          <cell r="D5">
            <v>2810436880</v>
          </cell>
          <cell r="E5">
            <v>2260533</v>
          </cell>
          <cell r="F5">
            <v>27485079</v>
          </cell>
          <cell r="G5">
            <v>49759890</v>
          </cell>
          <cell r="H5">
            <v>95876</v>
          </cell>
          <cell r="I5">
            <v>2363891728</v>
          </cell>
          <cell r="J5">
            <v>199641530</v>
          </cell>
          <cell r="K5">
            <v>121242</v>
          </cell>
        </row>
        <row r="6">
          <cell r="B6">
            <v>196994922</v>
          </cell>
          <cell r="C6">
            <v>39514105</v>
          </cell>
          <cell r="D6">
            <v>279686684</v>
          </cell>
          <cell r="E6">
            <v>171347</v>
          </cell>
          <cell r="F6">
            <v>60320</v>
          </cell>
          <cell r="G6">
            <v>14263859</v>
          </cell>
          <cell r="H6">
            <v>0</v>
          </cell>
          <cell r="I6">
            <v>386941201</v>
          </cell>
          <cell r="J6">
            <v>45947606</v>
          </cell>
          <cell r="K6">
            <v>0</v>
          </cell>
        </row>
        <row r="7">
          <cell r="B7">
            <v>57969089</v>
          </cell>
          <cell r="C7">
            <v>16131884</v>
          </cell>
          <cell r="D7">
            <v>44130759</v>
          </cell>
          <cell r="E7">
            <v>68353</v>
          </cell>
          <cell r="F7">
            <v>0</v>
          </cell>
          <cell r="G7">
            <v>1645694</v>
          </cell>
          <cell r="H7">
            <v>0</v>
          </cell>
          <cell r="I7">
            <v>100700712</v>
          </cell>
          <cell r="J7">
            <v>22044553</v>
          </cell>
          <cell r="K7">
            <v>0</v>
          </cell>
        </row>
        <row r="8">
          <cell r="B8">
            <v>143386826</v>
          </cell>
          <cell r="C8">
            <v>39380508</v>
          </cell>
          <cell r="D8">
            <v>76724866</v>
          </cell>
          <cell r="E8">
            <v>903874</v>
          </cell>
          <cell r="F8">
            <v>22098</v>
          </cell>
          <cell r="G8">
            <v>19111415</v>
          </cell>
          <cell r="H8">
            <v>0</v>
          </cell>
          <cell r="I8">
            <v>218629917</v>
          </cell>
          <cell r="J8">
            <v>38880578</v>
          </cell>
          <cell r="K8">
            <v>0</v>
          </cell>
        </row>
        <row r="9">
          <cell r="B9">
            <v>83633972</v>
          </cell>
          <cell r="C9">
            <v>31610547</v>
          </cell>
          <cell r="D9">
            <v>38884542</v>
          </cell>
          <cell r="E9">
            <v>263286</v>
          </cell>
          <cell r="F9">
            <v>9450</v>
          </cell>
          <cell r="G9">
            <v>10118961</v>
          </cell>
          <cell r="H9">
            <v>0</v>
          </cell>
          <cell r="I9">
            <v>142481231</v>
          </cell>
          <cell r="J9">
            <v>29985018</v>
          </cell>
          <cell r="K9">
            <v>0</v>
          </cell>
        </row>
        <row r="10">
          <cell r="B10">
            <v>294366295</v>
          </cell>
          <cell r="C10">
            <v>50973720</v>
          </cell>
          <cell r="D10">
            <v>1533534232</v>
          </cell>
          <cell r="E10">
            <v>355465</v>
          </cell>
          <cell r="F10">
            <v>28185508</v>
          </cell>
          <cell r="G10">
            <v>40598808</v>
          </cell>
          <cell r="H10">
            <v>682</v>
          </cell>
          <cell r="I10">
            <v>468104950</v>
          </cell>
          <cell r="J10">
            <v>54925896</v>
          </cell>
          <cell r="K10">
            <v>9043</v>
          </cell>
        </row>
        <row r="11">
          <cell r="B11">
            <v>417822166</v>
          </cell>
          <cell r="C11">
            <v>100174858</v>
          </cell>
          <cell r="D11">
            <v>1688882427</v>
          </cell>
          <cell r="E11">
            <v>575528</v>
          </cell>
          <cell r="F11">
            <v>29753520</v>
          </cell>
          <cell r="G11">
            <v>45082009</v>
          </cell>
          <cell r="H11">
            <v>0</v>
          </cell>
          <cell r="I11">
            <v>559163822</v>
          </cell>
          <cell r="J11">
            <v>72647086</v>
          </cell>
          <cell r="K11">
            <v>0</v>
          </cell>
        </row>
        <row r="12">
          <cell r="B12">
            <v>240414219</v>
          </cell>
          <cell r="C12">
            <v>39467236</v>
          </cell>
          <cell r="D12">
            <v>888702809</v>
          </cell>
          <cell r="E12">
            <v>275379</v>
          </cell>
          <cell r="F12">
            <v>12071161</v>
          </cell>
          <cell r="G12">
            <v>18855599</v>
          </cell>
          <cell r="H12">
            <v>0</v>
          </cell>
          <cell r="I12">
            <v>365806818</v>
          </cell>
          <cell r="J12">
            <v>48571193</v>
          </cell>
          <cell r="K12">
            <v>0</v>
          </cell>
        </row>
        <row r="13">
          <cell r="B13">
            <v>206635110</v>
          </cell>
          <cell r="C13">
            <v>39124501</v>
          </cell>
          <cell r="D13">
            <v>321778765</v>
          </cell>
          <cell r="E13">
            <v>219665</v>
          </cell>
          <cell r="F13">
            <v>5035668</v>
          </cell>
          <cell r="G13">
            <v>25952594</v>
          </cell>
          <cell r="H13">
            <v>0</v>
          </cell>
          <cell r="I13">
            <v>268290023</v>
          </cell>
          <cell r="J13">
            <v>46661737</v>
          </cell>
          <cell r="K13">
            <v>0</v>
          </cell>
        </row>
        <row r="14">
          <cell r="B14">
            <v>160222684</v>
          </cell>
          <cell r="C14">
            <v>40482308</v>
          </cell>
          <cell r="D14">
            <v>380179766</v>
          </cell>
          <cell r="E14">
            <v>588748</v>
          </cell>
          <cell r="F14">
            <v>33157320</v>
          </cell>
          <cell r="G14">
            <v>39130290</v>
          </cell>
          <cell r="H14">
            <v>0</v>
          </cell>
          <cell r="I14">
            <v>242049846</v>
          </cell>
          <cell r="J14">
            <v>36392937</v>
          </cell>
          <cell r="K14">
            <v>0</v>
          </cell>
        </row>
        <row r="15">
          <cell r="B15">
            <v>72918784</v>
          </cell>
          <cell r="C15">
            <v>0</v>
          </cell>
          <cell r="D15">
            <v>214747361</v>
          </cell>
          <cell r="E15">
            <v>229480</v>
          </cell>
          <cell r="F15">
            <v>2817</v>
          </cell>
          <cell r="G15">
            <v>11990630</v>
          </cell>
          <cell r="H15">
            <v>0</v>
          </cell>
          <cell r="I15">
            <v>105724325</v>
          </cell>
          <cell r="J15">
            <v>23065516</v>
          </cell>
          <cell r="K15">
            <v>0</v>
          </cell>
        </row>
        <row r="16">
          <cell r="B16">
            <v>183538349</v>
          </cell>
          <cell r="C16">
            <v>37004757</v>
          </cell>
          <cell r="D16">
            <v>182229224</v>
          </cell>
          <cell r="E16">
            <v>565476</v>
          </cell>
          <cell r="F16">
            <v>3994825</v>
          </cell>
          <cell r="G16">
            <v>14602168</v>
          </cell>
          <cell r="H16">
            <v>0</v>
          </cell>
          <cell r="I16">
            <v>269865461</v>
          </cell>
          <cell r="J16">
            <v>58494658</v>
          </cell>
          <cell r="K16">
            <v>10120</v>
          </cell>
        </row>
        <row r="17">
          <cell r="B17">
            <v>376838994</v>
          </cell>
          <cell r="C17">
            <v>39122280</v>
          </cell>
          <cell r="D17">
            <v>431854752</v>
          </cell>
          <cell r="E17">
            <v>926474</v>
          </cell>
          <cell r="F17">
            <v>33614</v>
          </cell>
          <cell r="G17">
            <v>64907159</v>
          </cell>
          <cell r="H17">
            <v>0</v>
          </cell>
          <cell r="I17">
            <v>484625456</v>
          </cell>
          <cell r="J17">
            <v>58692410</v>
          </cell>
          <cell r="K17">
            <v>0</v>
          </cell>
        </row>
        <row r="18">
          <cell r="B18">
            <v>3875038850</v>
          </cell>
          <cell r="C18">
            <v>480993861</v>
          </cell>
          <cell r="D18">
            <v>3657021185</v>
          </cell>
          <cell r="E18">
            <v>1914697</v>
          </cell>
          <cell r="F18">
            <v>263683759</v>
          </cell>
          <cell r="G18">
            <v>80686594</v>
          </cell>
          <cell r="H18">
            <v>0</v>
          </cell>
          <cell r="I18">
            <v>3163404411</v>
          </cell>
          <cell r="J18">
            <v>278008259</v>
          </cell>
          <cell r="K18">
            <v>0</v>
          </cell>
        </row>
        <row r="19">
          <cell r="B19">
            <v>125223817</v>
          </cell>
          <cell r="C19">
            <v>16444219</v>
          </cell>
          <cell r="D19">
            <v>852374747</v>
          </cell>
          <cell r="E19">
            <v>464</v>
          </cell>
          <cell r="F19">
            <v>13323918</v>
          </cell>
          <cell r="G19">
            <v>43353052</v>
          </cell>
          <cell r="H19">
            <v>0</v>
          </cell>
          <cell r="I19">
            <v>138593371</v>
          </cell>
          <cell r="J19">
            <v>17708048</v>
          </cell>
          <cell r="K19">
            <v>0</v>
          </cell>
        </row>
        <row r="20">
          <cell r="B20">
            <v>87289357</v>
          </cell>
          <cell r="C20">
            <v>26332663</v>
          </cell>
          <cell r="D20">
            <v>105154344</v>
          </cell>
          <cell r="E20">
            <v>318574</v>
          </cell>
          <cell r="F20">
            <v>0</v>
          </cell>
          <cell r="G20">
            <v>36843191</v>
          </cell>
          <cell r="H20">
            <v>0</v>
          </cell>
          <cell r="I20">
            <v>149257708</v>
          </cell>
          <cell r="J20">
            <v>24760547</v>
          </cell>
          <cell r="K20">
            <v>0</v>
          </cell>
        </row>
        <row r="21">
          <cell r="B21">
            <v>148173852</v>
          </cell>
          <cell r="C21">
            <v>35022242</v>
          </cell>
          <cell r="D21">
            <v>175485241</v>
          </cell>
          <cell r="E21">
            <v>1563925</v>
          </cell>
          <cell r="F21">
            <v>43305</v>
          </cell>
          <cell r="G21">
            <v>42180917</v>
          </cell>
          <cell r="H21">
            <v>0</v>
          </cell>
          <cell r="I21">
            <v>225412724</v>
          </cell>
          <cell r="J21">
            <v>23400024</v>
          </cell>
          <cell r="K21">
            <v>0</v>
          </cell>
        </row>
        <row r="22">
          <cell r="B22">
            <v>82493910</v>
          </cell>
          <cell r="C22">
            <v>25728739</v>
          </cell>
          <cell r="D22">
            <v>448750841</v>
          </cell>
          <cell r="E22">
            <v>611078</v>
          </cell>
          <cell r="F22">
            <v>0</v>
          </cell>
          <cell r="G22">
            <v>54931085</v>
          </cell>
          <cell r="H22">
            <v>0</v>
          </cell>
          <cell r="I22">
            <v>145736900</v>
          </cell>
          <cell r="J22">
            <v>19536273</v>
          </cell>
          <cell r="K22">
            <v>0</v>
          </cell>
        </row>
        <row r="23">
          <cell r="B23">
            <v>266144677</v>
          </cell>
          <cell r="C23">
            <v>35777446</v>
          </cell>
          <cell r="D23">
            <v>411824283</v>
          </cell>
          <cell r="E23">
            <v>270233</v>
          </cell>
          <cell r="F23">
            <v>22176</v>
          </cell>
          <cell r="G23">
            <v>101072756</v>
          </cell>
          <cell r="H23">
            <v>0</v>
          </cell>
          <cell r="I23">
            <v>313271322</v>
          </cell>
          <cell r="J23">
            <v>35298766</v>
          </cell>
          <cell r="K23">
            <v>0</v>
          </cell>
        </row>
        <row r="24">
          <cell r="B24">
            <v>851735890</v>
          </cell>
          <cell r="C24">
            <v>68435834</v>
          </cell>
          <cell r="D24">
            <v>199793311</v>
          </cell>
          <cell r="E24">
            <v>990275</v>
          </cell>
          <cell r="F24">
            <v>60013</v>
          </cell>
          <cell r="G24">
            <v>52300596</v>
          </cell>
          <cell r="H24">
            <v>0</v>
          </cell>
          <cell r="I24">
            <v>817038525</v>
          </cell>
          <cell r="J24">
            <v>84271503</v>
          </cell>
          <cell r="K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J645"/>
  <sheetViews>
    <sheetView tabSelected="1" workbookViewId="0">
      <selection activeCell="C2" sqref="C2"/>
    </sheetView>
  </sheetViews>
  <sheetFormatPr defaultRowHeight="15" x14ac:dyDescent="0.25"/>
  <cols>
    <col min="1" max="1" width="27.5703125" bestFit="1" customWidth="1"/>
    <col min="3" max="3" width="15.140625" customWidth="1"/>
    <col min="4" max="7" width="14.42578125" style="1" customWidth="1"/>
    <col min="8" max="8" width="15" style="1" bestFit="1" customWidth="1"/>
    <col min="9" max="9" width="15" style="1" customWidth="1"/>
    <col min="10" max="10" width="17.5703125" style="1" bestFit="1" customWidth="1"/>
  </cols>
  <sheetData>
    <row r="1" spans="1:10" x14ac:dyDescent="0.25">
      <c r="C1" t="s">
        <v>29</v>
      </c>
      <c r="D1" s="1" t="s">
        <v>28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30</v>
      </c>
      <c r="J1" s="1" t="s">
        <v>27</v>
      </c>
    </row>
    <row r="2" spans="1:10" x14ac:dyDescent="0.25">
      <c r="A2" t="s">
        <v>22</v>
      </c>
      <c r="B2">
        <v>2022</v>
      </c>
      <c r="C2" s="2">
        <f>+D2+H2</f>
        <v>200458378</v>
      </c>
      <c r="D2" s="1">
        <f>+[1]Output_Aux!B21+[1]Output_Aux!C21</f>
        <v>200431234</v>
      </c>
      <c r="E2" s="1">
        <f>+[1]Output_Aux!F21</f>
        <v>52059287</v>
      </c>
      <c r="F2" s="1">
        <f>+[1]Output_Aux!D21</f>
        <v>280329846</v>
      </c>
      <c r="G2" s="1">
        <f>+[1]Output_Aux!G21</f>
        <v>240178373</v>
      </c>
      <c r="H2" s="1">
        <f>+[1]Output_Aux!E21</f>
        <v>27144</v>
      </c>
      <c r="I2" s="1">
        <f>+[1]Output_Aux!$H$21</f>
        <v>0</v>
      </c>
      <c r="J2" s="1">
        <f>+D2+E2+F2+G2+H2</f>
        <v>773025884</v>
      </c>
    </row>
    <row r="3" spans="1:10" x14ac:dyDescent="0.25">
      <c r="A3" t="s">
        <v>22</v>
      </c>
      <c r="B3">
        <v>2021</v>
      </c>
      <c r="C3" s="2">
        <f t="shared" ref="C3:C66" si="0">+D3+H3</f>
        <v>183679354</v>
      </c>
      <c r="D3" s="1">
        <f>+[2]Output!C21+[2]Output!B21</f>
        <v>183652265</v>
      </c>
      <c r="E3" s="1">
        <f>+[2]Output!F21</f>
        <v>50449892</v>
      </c>
      <c r="F3" s="1">
        <f>+[2]Output!D21</f>
        <v>227334723</v>
      </c>
      <c r="G3" s="1">
        <f>+[2]Output!G21</f>
        <v>246764238</v>
      </c>
      <c r="H3" s="1">
        <f>+[2]Output!E21</f>
        <v>27089</v>
      </c>
      <c r="I3" s="1">
        <f>+[2]Output!$H$21</f>
        <v>7175307</v>
      </c>
      <c r="J3" s="1">
        <f t="shared" ref="J3:J90" si="1">+D3+E3+F3+G3+H3</f>
        <v>708228207</v>
      </c>
    </row>
    <row r="4" spans="1:10" x14ac:dyDescent="0.25">
      <c r="A4" t="s">
        <v>22</v>
      </c>
      <c r="B4">
        <v>2020</v>
      </c>
      <c r="C4" s="2">
        <f t="shared" si="0"/>
        <v>181799057</v>
      </c>
      <c r="D4" s="1">
        <f>+[3]Output!C21+[3]Output!B21</f>
        <v>181770375</v>
      </c>
      <c r="E4" s="1">
        <f>+[3]Output!F21</f>
        <v>48172082</v>
      </c>
      <c r="F4" s="1">
        <f>+[3]Output!D21</f>
        <v>242610368</v>
      </c>
      <c r="G4" s="1">
        <f>+[3]Output!G21</f>
        <v>239389239</v>
      </c>
      <c r="H4" s="1">
        <f>+[3]Output!E21</f>
        <v>28682</v>
      </c>
      <c r="I4" s="1">
        <f>+[3]Output!$H$21</f>
        <v>9328152</v>
      </c>
      <c r="J4" s="1">
        <f t="shared" si="1"/>
        <v>711970746</v>
      </c>
    </row>
    <row r="5" spans="1:10" x14ac:dyDescent="0.25">
      <c r="A5" t="s">
        <v>22</v>
      </c>
      <c r="B5">
        <v>2019</v>
      </c>
      <c r="C5" s="2">
        <f t="shared" si="0"/>
        <v>198794734</v>
      </c>
      <c r="D5" s="1">
        <f>+[4]Output!C21+[4]Output!B21</f>
        <v>198794734</v>
      </c>
      <c r="E5" s="1">
        <f>+[4]Output!F21</f>
        <v>46614356</v>
      </c>
      <c r="F5" s="1">
        <f>+[4]Output!D21</f>
        <v>237811354</v>
      </c>
      <c r="G5" s="1">
        <f>+[4]Output!G21</f>
        <v>227802368</v>
      </c>
      <c r="H5" s="1">
        <f>+[4]Output!E21</f>
        <v>0</v>
      </c>
      <c r="I5" s="1">
        <f>+[4]Output!$H$21</f>
        <v>22386015</v>
      </c>
      <c r="J5" s="1">
        <f t="shared" si="1"/>
        <v>711022812</v>
      </c>
    </row>
    <row r="6" spans="1:10" x14ac:dyDescent="0.25">
      <c r="A6" t="s">
        <v>22</v>
      </c>
      <c r="B6">
        <v>2018</v>
      </c>
      <c r="C6" s="2">
        <f t="shared" si="0"/>
        <v>201772570</v>
      </c>
      <c r="D6" s="1">
        <f>+[5]Output!$B21+[5]Output!$C21</f>
        <v>201752882</v>
      </c>
      <c r="E6" s="1">
        <f>+[5]Output!$G21+[5]Output!$H21</f>
        <v>47408370</v>
      </c>
      <c r="F6" s="1">
        <f>+[5]Output!$D21+[5]Output!$E21</f>
        <v>232640629</v>
      </c>
      <c r="G6" s="1">
        <f>+[5]Output!$I21+[5]Output!$K21</f>
        <v>234016074</v>
      </c>
      <c r="H6" s="1">
        <f>0*[5]Output!$I21+[5]Output!$F21</f>
        <v>19688</v>
      </c>
      <c r="I6" s="1">
        <f>+[5]Output!$J$21</f>
        <v>22879692</v>
      </c>
      <c r="J6" s="1">
        <f t="shared" si="1"/>
        <v>715837643</v>
      </c>
    </row>
    <row r="7" spans="1:10" x14ac:dyDescent="0.25">
      <c r="A7" t="s">
        <v>22</v>
      </c>
      <c r="B7">
        <v>2017</v>
      </c>
      <c r="C7" s="2">
        <f t="shared" si="0"/>
        <v>195902572</v>
      </c>
      <c r="D7" s="1">
        <f>+[6]Output!$B21+[6]Output!$C21</f>
        <v>195902572</v>
      </c>
      <c r="E7" s="1">
        <f>+[6]Output!$G21+[6]Output!$H21</f>
        <v>48064348</v>
      </c>
      <c r="F7" s="1">
        <f>+[6]Output!$D21+[6]Output!$E21</f>
        <v>244618018</v>
      </c>
      <c r="G7" s="1">
        <f>1*[6]Output!$I21+[6]Output!$K21</f>
        <v>221516373</v>
      </c>
      <c r="H7" s="1">
        <f>0*[6]Output!$I21+[6]Output!$F21</f>
        <v>0</v>
      </c>
      <c r="I7" s="1">
        <f>+[6]Output!$J$21</f>
        <v>22982121</v>
      </c>
      <c r="J7" s="1">
        <f t="shared" si="1"/>
        <v>710101311</v>
      </c>
    </row>
    <row r="8" spans="1:10" x14ac:dyDescent="0.25">
      <c r="A8" t="s">
        <v>22</v>
      </c>
      <c r="B8">
        <v>2016</v>
      </c>
      <c r="C8" s="2">
        <f t="shared" si="0"/>
        <v>198607523</v>
      </c>
      <c r="D8" s="1">
        <f>+[7]Output!$B21+[7]Output!$C21</f>
        <v>198583610</v>
      </c>
      <c r="E8" s="1">
        <f>+[7]Output!$G21+[7]Output!$H21</f>
        <v>42908929</v>
      </c>
      <c r="F8" s="1">
        <f>+[7]Output!$D21+[7]Output!$E21</f>
        <v>208753748</v>
      </c>
      <c r="G8" s="1">
        <f>1*[7]Output!$I21+[7]Output!$K21</f>
        <v>231827257</v>
      </c>
      <c r="H8" s="1">
        <f>0*[7]Output!$I21+[7]Output!$F21</f>
        <v>23913</v>
      </c>
      <c r="I8" s="1">
        <f>+[7]Output!$J$21</f>
        <v>23335151</v>
      </c>
      <c r="J8" s="1">
        <f t="shared" si="1"/>
        <v>682097457</v>
      </c>
    </row>
    <row r="9" spans="1:10" x14ac:dyDescent="0.25">
      <c r="A9" t="s">
        <v>22</v>
      </c>
      <c r="B9">
        <v>2015</v>
      </c>
      <c r="C9" s="2">
        <f t="shared" si="0"/>
        <v>190839219</v>
      </c>
      <c r="D9" s="1">
        <f>+[8]Output!$B21+[8]Output!$C21</f>
        <v>190808686</v>
      </c>
      <c r="E9" s="1">
        <f>+[8]Output!$G21+[8]Output!$H21</f>
        <v>45975443</v>
      </c>
      <c r="F9" s="1">
        <f>+[8]Output!$D21+[8]Output!$E21</f>
        <v>203546802</v>
      </c>
      <c r="G9" s="1">
        <f>1*[8]Output!$I21+[8]Output!$K21</f>
        <v>225037941</v>
      </c>
      <c r="H9" s="1">
        <f>0*[8]Output!$I21+[8]Output!$F21</f>
        <v>30533</v>
      </c>
      <c r="I9" s="1">
        <f>+[8]Output!$J$21</f>
        <v>22994301</v>
      </c>
      <c r="J9" s="1">
        <f t="shared" si="1"/>
        <v>665399405</v>
      </c>
    </row>
    <row r="10" spans="1:10" x14ac:dyDescent="0.25">
      <c r="A10" t="s">
        <v>22</v>
      </c>
      <c r="B10">
        <v>2014</v>
      </c>
      <c r="C10" s="2">
        <f t="shared" si="0"/>
        <v>183239399</v>
      </c>
      <c r="D10" s="1">
        <f>+[9]Output!$B21+[9]Output!$C21</f>
        <v>183196094</v>
      </c>
      <c r="E10" s="1">
        <f>+[9]Output!$G21+[9]Output!$H21</f>
        <v>42180917</v>
      </c>
      <c r="F10" s="1">
        <f>+[9]Output!$D21+[9]Output!$E21</f>
        <v>177049166</v>
      </c>
      <c r="G10" s="1">
        <f>1*[9]Output!$I21+[9]Output!$K21</f>
        <v>225412724</v>
      </c>
      <c r="H10" s="1">
        <f>0*[9]Output!$I21+[9]Output!$F21</f>
        <v>43305</v>
      </c>
      <c r="I10" s="1">
        <f>+[9]Output!$J$21</f>
        <v>23400024</v>
      </c>
      <c r="J10" s="1">
        <f t="shared" si="1"/>
        <v>627882206</v>
      </c>
    </row>
    <row r="11" spans="1:10" x14ac:dyDescent="0.25">
      <c r="A11" t="s">
        <v>22</v>
      </c>
      <c r="B11">
        <v>2013</v>
      </c>
      <c r="C11" s="2">
        <f t="shared" si="0"/>
        <v>213150742</v>
      </c>
      <c r="D11" s="1">
        <f>+[10]Output!$B21+[10]Output!$C21</f>
        <v>213150742</v>
      </c>
      <c r="E11" s="1">
        <f>+[10]Output!$G21+[10]Output!$H21</f>
        <v>46744547</v>
      </c>
      <c r="F11" s="1">
        <f>+[10]Output!$D21+[10]Output!$E21</f>
        <v>153352692</v>
      </c>
      <c r="G11" s="1">
        <f>1*[10]Output!$I21+[10]Output!$K21</f>
        <v>223550027</v>
      </c>
      <c r="H11" s="1">
        <f>0*[10]Output!$I21+[10]Output!$F21</f>
        <v>0</v>
      </c>
      <c r="I11" s="1">
        <f>+[10]Output!$J$21</f>
        <v>23525627</v>
      </c>
      <c r="J11" s="1">
        <f t="shared" si="1"/>
        <v>636798008</v>
      </c>
    </row>
    <row r="12" spans="1:10" x14ac:dyDescent="0.25">
      <c r="A12" t="s">
        <v>22</v>
      </c>
      <c r="B12">
        <v>2012</v>
      </c>
      <c r="C12" s="2">
        <f t="shared" si="0"/>
        <v>223476953</v>
      </c>
      <c r="D12" s="1">
        <f>+[11]Output!$B21+[11]Output!$C21</f>
        <v>223476953</v>
      </c>
      <c r="E12" s="1">
        <f>+[11]Output!$G21+[11]Output!$H21</f>
        <v>51768285</v>
      </c>
      <c r="F12" s="1">
        <f>+[11]Output!$D21+[11]Output!$E21</f>
        <v>161431296</v>
      </c>
      <c r="G12" s="1">
        <f>1*[11]Output!$I21+[11]Output!$K21</f>
        <v>235461493</v>
      </c>
      <c r="H12" s="1">
        <f>0*[11]Output!$I21+[11]Output!$F21</f>
        <v>0</v>
      </c>
      <c r="I12" s="1">
        <f>+[11]Output!$J$21</f>
        <v>24257920</v>
      </c>
      <c r="J12" s="1">
        <f t="shared" si="1"/>
        <v>672138027</v>
      </c>
    </row>
    <row r="13" spans="1:10" x14ac:dyDescent="0.25">
      <c r="A13" t="s">
        <v>22</v>
      </c>
      <c r="B13">
        <v>2011</v>
      </c>
      <c r="C13" s="2">
        <f t="shared" si="0"/>
        <v>194397260</v>
      </c>
      <c r="D13" s="1">
        <f>+[12]Output!$B21+[12]Output!$C21</f>
        <v>194397260</v>
      </c>
      <c r="E13" s="1">
        <f>+[12]Output!$G21+[12]Output!$H21</f>
        <v>51757248</v>
      </c>
      <c r="F13" s="1">
        <f>+[12]Output!$D21+[12]Output!$E21</f>
        <v>172934056</v>
      </c>
      <c r="G13" s="1">
        <f>1*[12]Output!$I21+[12]Output!$K21</f>
        <v>246393175</v>
      </c>
      <c r="H13" s="1">
        <f>0*[12]Output!$I21+[12]Output!$F21</f>
        <v>0</v>
      </c>
      <c r="I13" s="1">
        <f>+[12]Output!$J$21</f>
        <v>26918825</v>
      </c>
      <c r="J13" s="1">
        <f t="shared" si="1"/>
        <v>665481739</v>
      </c>
    </row>
    <row r="14" spans="1:10" x14ac:dyDescent="0.25">
      <c r="A14" t="s">
        <v>22</v>
      </c>
      <c r="B14">
        <v>2010</v>
      </c>
      <c r="C14" s="2">
        <f t="shared" si="0"/>
        <v>197186002</v>
      </c>
      <c r="D14" s="1">
        <f>+[13]Output!$B21+[13]Output!$C21</f>
        <v>197186002</v>
      </c>
      <c r="E14" s="1">
        <f>+[13]Output!$G21+[13]Output!$H21</f>
        <v>54597830</v>
      </c>
      <c r="F14" s="1">
        <f>+[13]Output!$D21+[13]Output!$E21</f>
        <v>182793593</v>
      </c>
      <c r="G14" s="1">
        <f>1*[13]Output!$I21+[13]Output!$K21</f>
        <v>263199096</v>
      </c>
      <c r="H14" s="1">
        <f>0*[13]Output!$I21+[13]Output!$F21</f>
        <v>0</v>
      </c>
      <c r="I14" s="1">
        <f>+[13]Output!$J$21</f>
        <v>24790259</v>
      </c>
      <c r="J14" s="1">
        <f t="shared" si="1"/>
        <v>697776521</v>
      </c>
    </row>
    <row r="15" spans="1:10" x14ac:dyDescent="0.25">
      <c r="A15" t="s">
        <v>22</v>
      </c>
      <c r="B15">
        <v>2009</v>
      </c>
      <c r="C15" s="2">
        <f t="shared" si="0"/>
        <v>189700878</v>
      </c>
      <c r="D15" s="1">
        <f>+[14]Output!$B21+[14]Output!$C21</f>
        <v>189700878</v>
      </c>
      <c r="E15" s="1">
        <f>+[14]Output!$G21+[14]Output!$H21</f>
        <v>55113458</v>
      </c>
      <c r="F15" s="1">
        <f>+[14]Output!$D21+[14]Output!$E21</f>
        <v>169867169</v>
      </c>
      <c r="G15" s="1">
        <f>1*[14]Output!$I21+[14]Output!$K21</f>
        <v>250815171</v>
      </c>
      <c r="H15" s="1">
        <f>0*[14]Output!$I21+[14]Output!$F21</f>
        <v>0</v>
      </c>
      <c r="I15" s="1">
        <f>+[14]Output!$J$21</f>
        <v>24798460</v>
      </c>
      <c r="J15" s="1">
        <f t="shared" si="1"/>
        <v>665496676</v>
      </c>
    </row>
    <row r="16" spans="1:10" x14ac:dyDescent="0.25">
      <c r="A16" t="s">
        <v>22</v>
      </c>
      <c r="B16">
        <v>2008</v>
      </c>
      <c r="C16" s="2">
        <f t="shared" si="0"/>
        <v>186999346</v>
      </c>
      <c r="D16" s="1">
        <f>+[15]Output!$B21+[15]Output!$C21</f>
        <v>186999346</v>
      </c>
      <c r="E16" s="1">
        <f>+[15]Output!$G21+[15]Output!$H21</f>
        <v>52406325</v>
      </c>
      <c r="F16" s="1">
        <f>+[15]Output!$D21+[15]Output!$E21</f>
        <v>181460537</v>
      </c>
      <c r="G16" s="1">
        <f>1*[15]Output!$I21+[15]Output!$K21</f>
        <v>234109825</v>
      </c>
      <c r="H16" s="1">
        <f>0*[15]Output!$I21+[15]Output!$F21</f>
        <v>0</v>
      </c>
      <c r="I16" s="1">
        <f>+[15]Output!$J$21</f>
        <v>22249470</v>
      </c>
      <c r="J16" s="1">
        <f t="shared" si="1"/>
        <v>654976033</v>
      </c>
    </row>
    <row r="17" spans="1:10" x14ac:dyDescent="0.25">
      <c r="A17" t="s">
        <v>22</v>
      </c>
      <c r="B17">
        <v>2007</v>
      </c>
      <c r="C17" s="2">
        <f t="shared" si="0"/>
        <v>187317668</v>
      </c>
      <c r="D17" s="1">
        <f>+[16]Output!$B21+[16]Output!$C21</f>
        <v>187317668</v>
      </c>
      <c r="E17" s="1">
        <f>+[16]Output!$G21+[16]Output!$H21</f>
        <v>54540575</v>
      </c>
      <c r="F17" s="1">
        <f>+[16]Output!$D21+[16]Output!$E44</f>
        <v>185360144</v>
      </c>
      <c r="G17" s="1">
        <f>1*[16]Output!$I21+[16]Output!$K21</f>
        <v>243684660</v>
      </c>
      <c r="H17" s="1">
        <f>0*[16]Output!$I21+[16]Output!$F21</f>
        <v>0</v>
      </c>
      <c r="I17" s="1">
        <f>+[16]Output!$J$21</f>
        <v>21761792</v>
      </c>
      <c r="J17" s="1">
        <f t="shared" si="1"/>
        <v>670903047</v>
      </c>
    </row>
    <row r="18" spans="1:10" x14ac:dyDescent="0.25">
      <c r="A18" t="s">
        <v>22</v>
      </c>
      <c r="B18">
        <v>2006</v>
      </c>
      <c r="C18" s="2">
        <f t="shared" si="0"/>
        <v>185347718</v>
      </c>
      <c r="D18" s="1">
        <f>+[17]Output_2006!B21+[17]Output_2006!C21</f>
        <v>185347718</v>
      </c>
      <c r="E18" s="1">
        <f>+[17]Output_2006!G21+[17]Output_2006!H21</f>
        <v>49753800</v>
      </c>
      <c r="F18" s="1">
        <f>+[17]Output_2006!D21+[17]Output_2006!E21</f>
        <v>193693550</v>
      </c>
      <c r="G18" s="1">
        <f>+[17]Output_2005!I21+[17]Output_2006!K21</f>
        <v>227910161</v>
      </c>
      <c r="H18" s="1">
        <f>+[17]Output_2006!F21</f>
        <v>0</v>
      </c>
      <c r="I18" s="1">
        <f>+[17]Output_2006!$J$21</f>
        <v>21585077</v>
      </c>
      <c r="J18" s="1">
        <f t="shared" si="1"/>
        <v>656705229</v>
      </c>
    </row>
    <row r="19" spans="1:10" x14ac:dyDescent="0.25">
      <c r="A19" t="s">
        <v>22</v>
      </c>
      <c r="B19">
        <v>2005</v>
      </c>
      <c r="C19" s="2">
        <f t="shared" si="0"/>
        <v>176640525</v>
      </c>
      <c r="D19" s="1">
        <f>+[17]Output_2005!B21+[17]Output_2005!C21</f>
        <v>176640525</v>
      </c>
      <c r="E19" s="1">
        <f>+[17]Output_2005!G21+[17]Output_2005!H21</f>
        <v>53474031</v>
      </c>
      <c r="F19" s="1">
        <f>+[17]Output_2005!D21+[17]Output_2005!E21</f>
        <v>169796454</v>
      </c>
      <c r="G19" s="1">
        <f>+[17]Output_2005!I21+[17]Output_2005!K21</f>
        <v>227910161</v>
      </c>
      <c r="H19" s="1">
        <f>+[17]Output_2005!F21</f>
        <v>0</v>
      </c>
      <c r="I19" s="1">
        <f>+[17]Output_2005!$J$21</f>
        <v>19494092</v>
      </c>
      <c r="J19" s="1">
        <f t="shared" si="1"/>
        <v>627821171</v>
      </c>
    </row>
    <row r="20" spans="1:10" x14ac:dyDescent="0.25">
      <c r="A20" t="s">
        <v>22</v>
      </c>
      <c r="B20">
        <v>2004</v>
      </c>
      <c r="C20" s="2">
        <f t="shared" si="0"/>
        <v>166990752</v>
      </c>
      <c r="D20" s="1">
        <f>+[17]Output_2004!B21+[17]Output_2004!C21</f>
        <v>166990752</v>
      </c>
      <c r="E20" s="1">
        <f>+[17]Output_2004!G21+[17]Output_2004!H21</f>
        <v>52345052</v>
      </c>
      <c r="F20" s="1">
        <f>+[17]Output_2004!D21+[17]Output_2004!E21</f>
        <v>178590470</v>
      </c>
      <c r="G20" s="1">
        <f>+[17]Output_2004!I21+[17]Output_2004!K21</f>
        <v>215743772</v>
      </c>
      <c r="H20" s="1">
        <f>+[17]Output_2004!F21</f>
        <v>0</v>
      </c>
      <c r="I20" s="1">
        <f>+[17]Output_2004!$J$21</f>
        <v>19952210</v>
      </c>
      <c r="J20" s="1">
        <f t="shared" si="1"/>
        <v>613670046</v>
      </c>
    </row>
    <row r="21" spans="1:10" x14ac:dyDescent="0.25">
      <c r="A21" t="s">
        <v>22</v>
      </c>
      <c r="B21">
        <v>2003</v>
      </c>
      <c r="C21" s="2">
        <f t="shared" si="0"/>
        <v>162212704</v>
      </c>
      <c r="D21" s="1">
        <f>+[17]Output_2003!B21+[17]Output_2003!C21</f>
        <v>162212704</v>
      </c>
      <c r="E21" s="1">
        <f>+[17]Output_2003!G21+[17]Output_2003!H21</f>
        <v>50349774</v>
      </c>
      <c r="F21" s="1">
        <f>+[17]Output_2003!D21+[17]Output_2003!E21</f>
        <v>172102238</v>
      </c>
      <c r="G21" s="1">
        <f>+[17]Output_2003!I21+[17]Output_2003!K21</f>
        <v>206328767</v>
      </c>
      <c r="H21" s="1">
        <f>+[17]Output_2003!F21</f>
        <v>0</v>
      </c>
      <c r="I21" s="1">
        <f>+[17]Output_2003!$J$21</f>
        <v>18700984</v>
      </c>
      <c r="J21" s="1">
        <f t="shared" si="1"/>
        <v>590993483</v>
      </c>
    </row>
    <row r="22" spans="1:10" x14ac:dyDescent="0.25">
      <c r="A22" t="s">
        <v>22</v>
      </c>
      <c r="B22">
        <v>2002</v>
      </c>
      <c r="C22" s="2">
        <f t="shared" si="0"/>
        <v>153207137</v>
      </c>
      <c r="D22" s="1">
        <f>+[18]Output_2002!$B$21+[18]Output_2002!$C$21</f>
        <v>153207137</v>
      </c>
      <c r="E22" s="1">
        <f>+[18]Output_2002!$G$21+[18]Output_2002!$H$21</f>
        <v>44494262</v>
      </c>
      <c r="F22" s="1">
        <f>+[18]Output_2002!$D$21+[18]Output_2002!$E$21</f>
        <v>165684006</v>
      </c>
      <c r="G22" s="1">
        <f>+[18]Output_2002!$I$21+[18]Output_2002!$K$21</f>
        <v>194000596</v>
      </c>
      <c r="H22" s="1">
        <f>+[18]Output_2002!$F$21</f>
        <v>0</v>
      </c>
      <c r="I22" s="1">
        <f>+[18]Output_2002!$J$21</f>
        <v>16649582</v>
      </c>
      <c r="J22" s="1">
        <f t="shared" si="1"/>
        <v>557386001</v>
      </c>
    </row>
    <row r="23" spans="1:10" x14ac:dyDescent="0.25">
      <c r="A23" t="s">
        <v>22</v>
      </c>
      <c r="B23">
        <v>2001</v>
      </c>
      <c r="C23" s="2">
        <f t="shared" si="0"/>
        <v>143706808</v>
      </c>
      <c r="D23" s="1">
        <f>+[18]Output_2001!$B$21+[18]Output_2001!$C$21</f>
        <v>143706808</v>
      </c>
      <c r="E23" s="1">
        <f>+[18]Output_2001!$G$21+[18]Output_2001!$H$21</f>
        <v>45631032</v>
      </c>
      <c r="F23" s="1">
        <f>+[18]Output_2001!$D$21+[18]Output_2001!$E$21</f>
        <v>166123230</v>
      </c>
      <c r="G23" s="1">
        <f>+[18]Output_2001!$I$21+[18]Output_2001!$K$21</f>
        <v>186363039</v>
      </c>
      <c r="H23" s="1">
        <f>+[18]Output_2001!$F$21</f>
        <v>0</v>
      </c>
      <c r="I23" s="1">
        <f>+[18]Output_2001!$J$21</f>
        <v>16033075</v>
      </c>
      <c r="J23" s="1">
        <f t="shared" ref="J23" si="2">+D23+E23+F23+G23+H23</f>
        <v>541824109</v>
      </c>
    </row>
    <row r="24" spans="1:10" x14ac:dyDescent="0.25">
      <c r="A24" t="s">
        <v>22</v>
      </c>
      <c r="B24">
        <v>2000</v>
      </c>
      <c r="C24" s="2">
        <f t="shared" si="0"/>
        <v>134239594</v>
      </c>
      <c r="D24" s="1">
        <f>+[18]Output_2000!$B$21+[18]Output_2000!$C$21</f>
        <v>134239594</v>
      </c>
      <c r="E24" s="1">
        <f>+[18]Output_2000!$G$21+[18]Output_2000!$H$21</f>
        <v>38458056</v>
      </c>
      <c r="F24" s="1">
        <f>+[18]Output_2000!$D$21+[18]Output_2000!$E$21</f>
        <v>161000079</v>
      </c>
      <c r="G24" s="1">
        <f>+[18]Output_2000!$I$21+[18]Output_2000!$K$21</f>
        <v>175900919</v>
      </c>
      <c r="H24" s="1">
        <f>+[18]Output_2000!$F$21</f>
        <v>0</v>
      </c>
      <c r="I24" s="1">
        <f>+[18]Output_2000!$J$21</f>
        <v>14397649</v>
      </c>
      <c r="J24" s="1">
        <f t="shared" ref="J24" si="3">+D24+E24+F24+G24+H24</f>
        <v>509598648</v>
      </c>
    </row>
    <row r="25" spans="1:10" x14ac:dyDescent="0.25">
      <c r="A25" t="s">
        <v>22</v>
      </c>
      <c r="B25">
        <v>1999</v>
      </c>
      <c r="C25" s="2">
        <f t="shared" si="0"/>
        <v>123208900</v>
      </c>
      <c r="D25" s="1">
        <f>+[19]Output_1999!$B$21+[19]Output_1999!$C$21</f>
        <v>123208900</v>
      </c>
      <c r="E25" s="1">
        <f>+[19]Output_1999!$G$21+[19]Output_1999!$H$21</f>
        <v>40572489</v>
      </c>
      <c r="F25" s="1">
        <f>+[19]Output_1999!$D$21+[19]Output_1999!$E$21</f>
        <v>142403627</v>
      </c>
      <c r="G25" s="1">
        <f>+[19]Output_1999!$I$21+[19]Output_1999!$K$21</f>
        <v>161995815</v>
      </c>
      <c r="H25" s="1">
        <f>+[19]Output_1999!$F$21</f>
        <v>0</v>
      </c>
      <c r="I25" s="1">
        <f>+[19]Output_1999!$J$21</f>
        <v>13483283</v>
      </c>
      <c r="J25" s="1">
        <f t="shared" ref="J25" si="4">+D25+E25+F25+G25+H25</f>
        <v>468180831</v>
      </c>
    </row>
    <row r="26" spans="1:10" x14ac:dyDescent="0.25">
      <c r="A26" t="s">
        <v>22</v>
      </c>
      <c r="B26">
        <v>1998</v>
      </c>
      <c r="C26" s="2">
        <f t="shared" si="0"/>
        <v>109361482</v>
      </c>
      <c r="D26" s="1">
        <f>+[19]Output_1998!$B$21+[19]Output_1998!$C$21</f>
        <v>109361482</v>
      </c>
      <c r="E26" s="1">
        <f>+[19]Output_1998!$G$21+[19]Output_1998!$H$21</f>
        <v>39703301</v>
      </c>
      <c r="F26" s="1">
        <f>+[19]Output_1998!$D$21+[19]Output_1998!$E$21</f>
        <v>121530052</v>
      </c>
      <c r="G26" s="1">
        <f>+[19]Output_1998!$I$21+[19]Output_1998!$K$21</f>
        <v>148427476</v>
      </c>
      <c r="H26" s="1">
        <f>+[19]Output_1998!$F$21</f>
        <v>0</v>
      </c>
      <c r="I26" s="1">
        <f>+[19]Output_1998!$J$21</f>
        <v>12583461</v>
      </c>
      <c r="J26" s="1">
        <f t="shared" ref="J26" si="5">+D26+E26+F26+G26+H26</f>
        <v>419022311</v>
      </c>
    </row>
    <row r="27" spans="1:10" x14ac:dyDescent="0.25">
      <c r="A27" t="s">
        <v>22</v>
      </c>
      <c r="B27">
        <v>1997</v>
      </c>
      <c r="C27" s="2">
        <f t="shared" si="0"/>
        <v>98558039</v>
      </c>
      <c r="D27" s="1">
        <f>+[19]Output_1997!$B$21+[19]Output_1997!$C$21</f>
        <v>98558039</v>
      </c>
      <c r="E27" s="1">
        <f>+[19]Output_1997!$G$21+[19]Output_1997!$H$21</f>
        <v>33226158</v>
      </c>
      <c r="F27" s="1">
        <f>+[19]Output_1997!$D$21+[19]Output_1997!$E$21</f>
        <v>108365320</v>
      </c>
      <c r="G27" s="1">
        <f>+[19]Output_1997!$I$21+[19]Output_1997!$K$21</f>
        <v>139876622</v>
      </c>
      <c r="H27" s="1">
        <f>+[19]Output_1997!$F$21</f>
        <v>0</v>
      </c>
      <c r="I27" s="1">
        <f>+[19]Output_1997!$J$21</f>
        <v>11638558</v>
      </c>
      <c r="J27" s="1">
        <f t="shared" ref="J27:J28" si="6">+D27+E27+F27+G27+H27</f>
        <v>380026139</v>
      </c>
    </row>
    <row r="28" spans="1:10" x14ac:dyDescent="0.25">
      <c r="A28" t="s">
        <v>22</v>
      </c>
      <c r="B28">
        <v>1996</v>
      </c>
      <c r="C28" s="2">
        <f t="shared" si="0"/>
        <v>96945153</v>
      </c>
      <c r="D28" s="1">
        <f>+[20]Output_1996!$B$21+[20]Output_1996!$C$21</f>
        <v>93750422</v>
      </c>
      <c r="E28" s="1">
        <f>+[20]Output_1996!$G$21+[20]Output_1996!$H$21</f>
        <v>30525515</v>
      </c>
      <c r="F28" s="1">
        <f>+[20]Output_1996!$D$21+[20]Output_1996!$E$21</f>
        <v>104636278</v>
      </c>
      <c r="G28" s="1">
        <f>+[20]Output_1996!$I$21+[20]Output_1996!$K$21</f>
        <v>136552649</v>
      </c>
      <c r="H28" s="1">
        <f>+[20]Output_1996!$F$21</f>
        <v>3194731</v>
      </c>
      <c r="I28" s="1">
        <f>+[20]Output_1996!$J$21</f>
        <v>10899129</v>
      </c>
      <c r="J28" s="1">
        <f t="shared" si="6"/>
        <v>368659595</v>
      </c>
    </row>
    <row r="29" spans="1:10" x14ac:dyDescent="0.25">
      <c r="A29" t="s">
        <v>22</v>
      </c>
      <c r="B29">
        <v>1995</v>
      </c>
      <c r="C29" s="2">
        <f t="shared" si="0"/>
        <v>86211229</v>
      </c>
      <c r="D29" s="1">
        <f>+[20]Output_1995!$B$21+[20]Output_1995!$C$21</f>
        <v>86211229</v>
      </c>
      <c r="E29" s="1">
        <f>+[20]Output_1995!$G$21+[20]Output_1995!$H$21</f>
        <v>24755291</v>
      </c>
      <c r="F29" s="1">
        <f>+[20]Output_1995!$D$21+[20]Output_1995!$E$21</f>
        <v>96832554</v>
      </c>
      <c r="G29" s="1">
        <f>+[20]Output_1995!$I$21+[20]Output_1995!$K$21</f>
        <v>126257024</v>
      </c>
      <c r="H29" s="1">
        <f>+[20]Output_1995!$F$21</f>
        <v>0</v>
      </c>
      <c r="I29" s="1">
        <f>+[20]Output_1995!$J$21</f>
        <v>10037208</v>
      </c>
      <c r="J29" s="1">
        <f t="shared" ref="J29" si="7">+D29+E29+F29+G29+H29</f>
        <v>334056098</v>
      </c>
    </row>
    <row r="30" spans="1:10" x14ac:dyDescent="0.25">
      <c r="A30" t="s">
        <v>20</v>
      </c>
      <c r="B30">
        <v>2022</v>
      </c>
      <c r="C30" s="2">
        <f t="shared" si="0"/>
        <v>162893845</v>
      </c>
      <c r="D30" s="1">
        <f>+[1]Output_Aux!B19+[1]Output_Aux!C19</f>
        <v>152541562</v>
      </c>
      <c r="E30" s="1">
        <f>+[1]Output_Aux!F19</f>
        <v>49566749</v>
      </c>
      <c r="F30" s="1">
        <f>+[1]Output_Aux!D19</f>
        <v>807800021</v>
      </c>
      <c r="G30" s="1">
        <f>+[1]Output_Aux!G19</f>
        <v>143432483</v>
      </c>
      <c r="H30" s="1">
        <f>+[1]Output_Aux!E19</f>
        <v>10352283</v>
      </c>
      <c r="I30" s="1">
        <f>+[1]Output_Aux!$H$19</f>
        <v>0</v>
      </c>
      <c r="J30" s="1">
        <f t="shared" si="1"/>
        <v>1163693098</v>
      </c>
    </row>
    <row r="31" spans="1:10" x14ac:dyDescent="0.25">
      <c r="A31" t="s">
        <v>20</v>
      </c>
      <c r="B31">
        <v>2021</v>
      </c>
      <c r="C31" s="2">
        <f t="shared" si="0"/>
        <v>153044418</v>
      </c>
      <c r="D31" s="1">
        <f>+[2]Output!C19+[2]Output!B19</f>
        <v>142518400</v>
      </c>
      <c r="E31" s="1">
        <f>+[2]Output!F19</f>
        <v>52630043</v>
      </c>
      <c r="F31" s="1">
        <f>+[2]Output!D19</f>
        <v>758833916</v>
      </c>
      <c r="G31" s="1">
        <f>+[2]Output!G19</f>
        <v>213682675</v>
      </c>
      <c r="H31" s="1">
        <f>+[2]Output!E19</f>
        <v>10526018</v>
      </c>
      <c r="I31" s="1">
        <f>+[2]Output!$H$19</f>
        <v>14334101</v>
      </c>
      <c r="J31" s="1">
        <f t="shared" si="1"/>
        <v>1178191052</v>
      </c>
    </row>
    <row r="32" spans="1:10" x14ac:dyDescent="0.25">
      <c r="A32" t="s">
        <v>20</v>
      </c>
      <c r="B32">
        <v>2020</v>
      </c>
      <c r="C32" s="2">
        <f t="shared" si="0"/>
        <v>164010455</v>
      </c>
      <c r="D32" s="1">
        <f>+[3]Output!C19+[3]Output!B19</f>
        <v>149514521</v>
      </c>
      <c r="E32" s="1">
        <f>+[3]Output!F19</f>
        <v>47960823</v>
      </c>
      <c r="F32" s="1">
        <f>+[3]Output!D19</f>
        <v>832075298</v>
      </c>
      <c r="G32" s="1">
        <f>+[3]Output!G19</f>
        <v>204523980</v>
      </c>
      <c r="H32" s="1">
        <f>+[3]Output!E19</f>
        <v>14495934</v>
      </c>
      <c r="I32" s="1">
        <f>+[3]Output!$H$19</f>
        <v>15168635</v>
      </c>
      <c r="J32" s="1">
        <f t="shared" si="1"/>
        <v>1248570556</v>
      </c>
    </row>
    <row r="33" spans="1:10" x14ac:dyDescent="0.25">
      <c r="A33" t="s">
        <v>20</v>
      </c>
      <c r="B33">
        <v>2019</v>
      </c>
      <c r="C33" s="2">
        <f t="shared" si="0"/>
        <v>176332389</v>
      </c>
      <c r="D33" s="1">
        <f>+[4]Output!C19+[4]Output!B19</f>
        <v>160499321</v>
      </c>
      <c r="E33" s="1">
        <f>+[4]Output!F19</f>
        <v>50332669</v>
      </c>
      <c r="F33" s="1">
        <f>+[4]Output!D19</f>
        <v>828327178</v>
      </c>
      <c r="G33" s="1">
        <f>+[4]Output!G19</f>
        <v>197685635</v>
      </c>
      <c r="H33" s="1">
        <f>+[4]Output!E19</f>
        <v>15833068</v>
      </c>
      <c r="I33" s="1">
        <f>+[4]Output!$H$19</f>
        <v>15888935</v>
      </c>
      <c r="J33" s="1">
        <f t="shared" si="1"/>
        <v>1252677871</v>
      </c>
    </row>
    <row r="34" spans="1:10" x14ac:dyDescent="0.25">
      <c r="A34" t="s">
        <v>20</v>
      </c>
      <c r="B34">
        <v>2018</v>
      </c>
      <c r="C34" s="2">
        <f t="shared" si="0"/>
        <v>186063977</v>
      </c>
      <c r="D34" s="1">
        <f>+[5]Output!$B19+[5]Output!$C19</f>
        <v>164836538</v>
      </c>
      <c r="E34" s="1">
        <f>+[5]Output!$G19+[5]Output!$H19</f>
        <v>45391045</v>
      </c>
      <c r="F34" s="1">
        <f>+[5]Output!$D19+[5]Output!$E19</f>
        <v>799488724</v>
      </c>
      <c r="G34" s="1">
        <f>+[5]Output!$I19+[5]Output!$K19</f>
        <v>179947256</v>
      </c>
      <c r="H34" s="1">
        <f>0*[5]Output!$I19+[5]Output!$F19</f>
        <v>21227439</v>
      </c>
      <c r="I34" s="1">
        <f>+[5]Output!$J$19</f>
        <v>17140471</v>
      </c>
      <c r="J34" s="1">
        <f t="shared" si="1"/>
        <v>1210891002</v>
      </c>
    </row>
    <row r="35" spans="1:10" x14ac:dyDescent="0.25">
      <c r="A35" t="s">
        <v>20</v>
      </c>
      <c r="B35">
        <v>2017</v>
      </c>
      <c r="C35" s="2">
        <f t="shared" si="0"/>
        <v>193237033</v>
      </c>
      <c r="D35" s="1">
        <f>+[6]Output!$B19+[6]Output!$C19</f>
        <v>175669887</v>
      </c>
      <c r="E35" s="1">
        <f>+[6]Output!$G19+[6]Output!$H19</f>
        <v>53812842</v>
      </c>
      <c r="F35" s="1">
        <f>+[6]Output!$D19+[6]Output!$E19</f>
        <v>808664599</v>
      </c>
      <c r="G35" s="1">
        <f>1*[6]Output!$I19+[6]Output!$K19</f>
        <v>130599586</v>
      </c>
      <c r="H35" s="1">
        <f>0*[6]Output!$I19+[6]Output!$F19</f>
        <v>17567146</v>
      </c>
      <c r="I35" s="1">
        <f>+[6]Output!$J$19</f>
        <v>17614117</v>
      </c>
      <c r="J35" s="1">
        <f t="shared" si="1"/>
        <v>1186314060</v>
      </c>
    </row>
    <row r="36" spans="1:10" x14ac:dyDescent="0.25">
      <c r="A36" t="s">
        <v>20</v>
      </c>
      <c r="B36">
        <v>2016</v>
      </c>
      <c r="C36" s="2">
        <f t="shared" si="0"/>
        <v>169287540</v>
      </c>
      <c r="D36" s="1">
        <f>+[7]Output!$B19+[7]Output!$C19</f>
        <v>153360373</v>
      </c>
      <c r="E36" s="1">
        <f>+[7]Output!$G19+[7]Output!$H19</f>
        <v>47737343</v>
      </c>
      <c r="F36" s="1">
        <f>+[7]Output!$D19+[7]Output!$E19</f>
        <v>840976491</v>
      </c>
      <c r="G36" s="1">
        <f>1*[7]Output!$I19+[7]Output!$K19</f>
        <v>140351695</v>
      </c>
      <c r="H36" s="1">
        <f>0*[7]Output!$I19+[7]Output!$F19</f>
        <v>15927167</v>
      </c>
      <c r="I36" s="1">
        <f>+[7]Output!$J$19</f>
        <v>17873670</v>
      </c>
      <c r="J36" s="1">
        <f t="shared" si="1"/>
        <v>1198353069</v>
      </c>
    </row>
    <row r="37" spans="1:10" x14ac:dyDescent="0.25">
      <c r="A37" t="s">
        <v>20</v>
      </c>
      <c r="B37">
        <v>2015</v>
      </c>
      <c r="C37" s="2">
        <f t="shared" si="0"/>
        <v>163455966</v>
      </c>
      <c r="D37" s="1">
        <f>+[8]Output!$B19+[8]Output!$C19</f>
        <v>147781417</v>
      </c>
      <c r="E37" s="1">
        <f>+[8]Output!$G19+[8]Output!$H19</f>
        <v>48302015</v>
      </c>
      <c r="F37" s="1">
        <f>+[8]Output!$D19+[8]Output!$E19</f>
        <v>815179058</v>
      </c>
      <c r="G37" s="1">
        <f>1*[8]Output!$I19+[8]Output!$K19</f>
        <v>140104224</v>
      </c>
      <c r="H37" s="1">
        <f>0*[8]Output!$I19+[8]Output!$F19</f>
        <v>15674549</v>
      </c>
      <c r="I37" s="1">
        <f>+[8]Output!$J$19</f>
        <v>18002329</v>
      </c>
      <c r="J37" s="1">
        <f t="shared" si="1"/>
        <v>1167041263</v>
      </c>
    </row>
    <row r="38" spans="1:10" x14ac:dyDescent="0.25">
      <c r="A38" t="s">
        <v>20</v>
      </c>
      <c r="B38">
        <v>2014</v>
      </c>
      <c r="C38" s="2">
        <f t="shared" si="0"/>
        <v>154991954</v>
      </c>
      <c r="D38" s="1">
        <f>+[9]Output!$B19+[9]Output!$C19</f>
        <v>141668036</v>
      </c>
      <c r="E38" s="1">
        <f>+[9]Output!$G19+[9]Output!$H19</f>
        <v>43353052</v>
      </c>
      <c r="F38" s="1">
        <f>+[9]Output!$D19+[9]Output!$E19</f>
        <v>852375211</v>
      </c>
      <c r="G38" s="1">
        <f>1*[9]Output!$I19+[9]Output!$K19</f>
        <v>138593371</v>
      </c>
      <c r="H38" s="1">
        <f>0*[9]Output!$I19+[9]Output!$F19</f>
        <v>13323918</v>
      </c>
      <c r="I38" s="1">
        <f>+[9]Output!$J$19</f>
        <v>17708048</v>
      </c>
      <c r="J38" s="1">
        <f t="shared" si="1"/>
        <v>1189313588</v>
      </c>
    </row>
    <row r="39" spans="1:10" x14ac:dyDescent="0.25">
      <c r="A39" t="s">
        <v>20</v>
      </c>
      <c r="B39">
        <v>2013</v>
      </c>
      <c r="C39" s="2">
        <f t="shared" si="0"/>
        <v>277087451</v>
      </c>
      <c r="D39" s="1">
        <f>+[10]Output!$B19+[10]Output!$C19</f>
        <v>277087451</v>
      </c>
      <c r="E39" s="1">
        <f>+[10]Output!$G19+[10]Output!$H19</f>
        <v>36584448</v>
      </c>
      <c r="F39" s="1">
        <f>+[10]Output!$D19+[10]Output!$E19</f>
        <v>763065584</v>
      </c>
      <c r="G39" s="1">
        <f>1*[10]Output!$I19+[10]Output!$K19</f>
        <v>115878626</v>
      </c>
      <c r="H39" s="1">
        <f>0*[10]Output!$I19+[10]Output!$F19</f>
        <v>0</v>
      </c>
      <c r="I39" s="1">
        <f>+[10]Output!$J$19</f>
        <v>17232118</v>
      </c>
      <c r="J39" s="1">
        <f t="shared" si="1"/>
        <v>1192616109</v>
      </c>
    </row>
    <row r="40" spans="1:10" x14ac:dyDescent="0.25">
      <c r="A40" t="s">
        <v>20</v>
      </c>
      <c r="B40">
        <v>2012</v>
      </c>
      <c r="C40" s="2">
        <f t="shared" si="0"/>
        <v>227988988</v>
      </c>
      <c r="D40" s="1">
        <f>+[11]Output!$B19+[11]Output!$C19</f>
        <v>227988988</v>
      </c>
      <c r="E40" s="1">
        <f>+[11]Output!$G19+[11]Output!$H19</f>
        <v>39082934</v>
      </c>
      <c r="F40" s="1">
        <f>+[11]Output!$D19+[11]Output!$E19</f>
        <v>569742340</v>
      </c>
      <c r="G40" s="1">
        <f>1*[11]Output!$I19+[11]Output!$K19</f>
        <v>125668611</v>
      </c>
      <c r="H40" s="1">
        <f>0*[11]Output!$I19+[11]Output!$F19</f>
        <v>0</v>
      </c>
      <c r="I40" s="1">
        <f>+[11]Output!$J$19</f>
        <v>17950003</v>
      </c>
      <c r="J40" s="1">
        <f t="shared" si="1"/>
        <v>962482873</v>
      </c>
    </row>
    <row r="41" spans="1:10" x14ac:dyDescent="0.25">
      <c r="A41" t="s">
        <v>20</v>
      </c>
      <c r="B41">
        <v>2011</v>
      </c>
      <c r="C41" s="2">
        <f t="shared" si="0"/>
        <v>199399701</v>
      </c>
      <c r="D41" s="1">
        <f>+[12]Output!$B19+[12]Output!$C19</f>
        <v>199388116</v>
      </c>
      <c r="E41" s="1">
        <f>+[12]Output!$G19+[12]Output!$H19</f>
        <v>40172148</v>
      </c>
      <c r="F41" s="1">
        <f>+[12]Output!$D19+[12]Output!$E19</f>
        <v>519959727</v>
      </c>
      <c r="G41" s="1">
        <f>1*[12]Output!$I19+[12]Output!$K19</f>
        <v>131856876</v>
      </c>
      <c r="H41" s="1">
        <f>0*[12]Output!$I19+[12]Output!$F19</f>
        <v>11585</v>
      </c>
      <c r="I41" s="1">
        <f>+[12]Output!$J$19</f>
        <v>18516448</v>
      </c>
      <c r="J41" s="1">
        <f t="shared" si="1"/>
        <v>891388452</v>
      </c>
    </row>
    <row r="42" spans="1:10" x14ac:dyDescent="0.25">
      <c r="A42" t="s">
        <v>20</v>
      </c>
      <c r="B42">
        <v>2010</v>
      </c>
      <c r="C42" s="2">
        <f t="shared" si="0"/>
        <v>198813235</v>
      </c>
      <c r="D42" s="1">
        <f>+[13]Output!$B19+[13]Output!$C19</f>
        <v>187160698</v>
      </c>
      <c r="E42" s="1">
        <f>+[13]Output!$G19+[13]Output!$H19</f>
        <v>42689875</v>
      </c>
      <c r="F42" s="1">
        <f>+[13]Output!$D19+[13]Output!$E19</f>
        <v>541905875</v>
      </c>
      <c r="G42" s="1">
        <f>1*[13]Output!$I19+[13]Output!$K19</f>
        <v>134003661</v>
      </c>
      <c r="H42" s="1">
        <f>0*[13]Output!$I19+[13]Output!$F19</f>
        <v>11652537</v>
      </c>
      <c r="I42" s="1">
        <f>+[13]Output!$J$19</f>
        <v>18114350</v>
      </c>
      <c r="J42" s="1">
        <f t="shared" si="1"/>
        <v>917412646</v>
      </c>
    </row>
    <row r="43" spans="1:10" x14ac:dyDescent="0.25">
      <c r="A43" t="s">
        <v>20</v>
      </c>
      <c r="B43">
        <v>2009</v>
      </c>
      <c r="C43" s="2">
        <f t="shared" si="0"/>
        <v>199676322</v>
      </c>
      <c r="D43" s="1">
        <f>+[14]Output!$B19+[14]Output!$C19</f>
        <v>178232822</v>
      </c>
      <c r="E43" s="1">
        <f>+[14]Output!$G19+[14]Output!$H19</f>
        <v>44299804</v>
      </c>
      <c r="F43" s="1">
        <f>+[14]Output!$D19+[14]Output!$E19</f>
        <v>473093468</v>
      </c>
      <c r="G43" s="1">
        <f>1*[14]Output!$I19+[14]Output!$K19</f>
        <v>129645248</v>
      </c>
      <c r="H43" s="1">
        <f>0*[14]Output!$I19+[14]Output!$F19</f>
        <v>21443500</v>
      </c>
      <c r="I43" s="1">
        <f>+[14]Output!$J$19</f>
        <v>17962700</v>
      </c>
      <c r="J43" s="1">
        <f t="shared" si="1"/>
        <v>846714842</v>
      </c>
    </row>
    <row r="44" spans="1:10" x14ac:dyDescent="0.25">
      <c r="A44" t="s">
        <v>20</v>
      </c>
      <c r="B44">
        <v>2008</v>
      </c>
      <c r="C44" s="2">
        <f t="shared" si="0"/>
        <v>193633657</v>
      </c>
      <c r="D44" s="1">
        <f>+[15]Output!$B19+[15]Output!$C19</f>
        <v>171332597</v>
      </c>
      <c r="E44" s="1">
        <f>+[15]Output!$G19+[15]Output!$H19</f>
        <v>41641158</v>
      </c>
      <c r="F44" s="1">
        <f>+[15]Output!$D19+[15]Output!$E19</f>
        <v>438139982</v>
      </c>
      <c r="G44" s="1">
        <f>1*[15]Output!$I19+[15]Output!$K19</f>
        <v>121994040</v>
      </c>
      <c r="H44" s="1">
        <f>0*[15]Output!$I19+[15]Output!$F19</f>
        <v>22301060</v>
      </c>
      <c r="I44" s="1">
        <f>+[15]Output!$J$19</f>
        <v>16336573</v>
      </c>
      <c r="J44" s="1">
        <f t="shared" si="1"/>
        <v>795408837</v>
      </c>
    </row>
    <row r="45" spans="1:10" x14ac:dyDescent="0.25">
      <c r="A45" t="s">
        <v>20</v>
      </c>
      <c r="B45">
        <v>2007</v>
      </c>
      <c r="C45" s="2">
        <f t="shared" si="0"/>
        <v>189599069</v>
      </c>
      <c r="D45" s="1">
        <f>+[16]Output!$B19+[16]Output!$C19</f>
        <v>166499515</v>
      </c>
      <c r="E45" s="1">
        <f>+[16]Output!$G19+[16]Output!$H19</f>
        <v>38049074</v>
      </c>
      <c r="F45" s="1">
        <f>+[16]Output!$D19+[16]Output!$E42</f>
        <v>477594565</v>
      </c>
      <c r="G45" s="1">
        <f>1*[16]Output!$I19+[16]Output!$K19</f>
        <v>124608842</v>
      </c>
      <c r="H45" s="1">
        <f>0*[16]Output!$I19+[16]Output!$F19</f>
        <v>23099554</v>
      </c>
      <c r="I45" s="1">
        <f>+[16]Output!$J$19</f>
        <v>16713882</v>
      </c>
      <c r="J45" s="1">
        <f t="shared" si="1"/>
        <v>829851550</v>
      </c>
    </row>
    <row r="46" spans="1:10" x14ac:dyDescent="0.25">
      <c r="A46" t="s">
        <v>20</v>
      </c>
      <c r="B46">
        <v>2006</v>
      </c>
      <c r="C46" s="2">
        <f t="shared" si="0"/>
        <v>183684065</v>
      </c>
      <c r="D46" s="1">
        <f>+[17]Output_2006!B19+[17]Output_2006!C19</f>
        <v>162572081</v>
      </c>
      <c r="E46" s="1">
        <f>+[17]Output_2006!G19+[17]Output_2006!H19</f>
        <v>33286272</v>
      </c>
      <c r="F46" s="1">
        <f>+[17]Output_2006!D19+[17]Output_2006!E19</f>
        <v>293279553</v>
      </c>
      <c r="G46" s="1">
        <f>+[17]Output_2005!I19+[17]Output_2006!K19</f>
        <v>120063460</v>
      </c>
      <c r="H46" s="1">
        <f>+[17]Output_2006!F19</f>
        <v>21111984</v>
      </c>
      <c r="I46" s="1">
        <f>+[17]Output_2006!$J$19</f>
        <v>15261827</v>
      </c>
      <c r="J46" s="1">
        <f t="shared" si="1"/>
        <v>630313350</v>
      </c>
    </row>
    <row r="47" spans="1:10" x14ac:dyDescent="0.25">
      <c r="A47" t="s">
        <v>20</v>
      </c>
      <c r="B47">
        <v>2005</v>
      </c>
      <c r="C47" s="2">
        <f t="shared" si="0"/>
        <v>168515459</v>
      </c>
      <c r="D47" s="1">
        <f>+[17]Output_2005!B19+[17]Output_2005!C19</f>
        <v>147350269</v>
      </c>
      <c r="E47" s="1">
        <f>+[17]Output_2005!G19+[17]Output_2005!H19</f>
        <v>35204314</v>
      </c>
      <c r="F47" s="1">
        <f>+[17]Output_2005!D19+[17]Output_2005!E19</f>
        <v>296539026</v>
      </c>
      <c r="G47" s="1">
        <f>+[17]Output_2005!I19+[17]Output_2005!K19</f>
        <v>120063460</v>
      </c>
      <c r="H47" s="1">
        <f>+[17]Output_2005!F19</f>
        <v>21165190</v>
      </c>
      <c r="I47" s="1">
        <f>+[17]Output_2005!$J$19</f>
        <v>13708386</v>
      </c>
      <c r="J47" s="1">
        <f t="shared" si="1"/>
        <v>620322259</v>
      </c>
    </row>
    <row r="48" spans="1:10" x14ac:dyDescent="0.25">
      <c r="A48" t="s">
        <v>20</v>
      </c>
      <c r="B48">
        <v>2004</v>
      </c>
      <c r="C48" s="2">
        <f t="shared" si="0"/>
        <v>158282624</v>
      </c>
      <c r="D48" s="1">
        <f>+[17]Output_2004!B19+[17]Output_2004!C19</f>
        <v>142450785</v>
      </c>
      <c r="E48" s="1">
        <f>+[17]Output_2004!G19+[17]Output_2004!H19</f>
        <v>33027478</v>
      </c>
      <c r="F48" s="1">
        <f>+[17]Output_2004!D19+[17]Output_2004!E19</f>
        <v>244364491</v>
      </c>
      <c r="G48" s="1">
        <f>+[17]Output_2004!I19+[17]Output_2004!K19</f>
        <v>111488317</v>
      </c>
      <c r="H48" s="1">
        <f>+[17]Output_2004!F19</f>
        <v>15831839</v>
      </c>
      <c r="I48" s="1">
        <f>+[17]Output_2004!$J$19</f>
        <v>13695279</v>
      </c>
      <c r="J48" s="1">
        <f t="shared" si="1"/>
        <v>547162910</v>
      </c>
    </row>
    <row r="49" spans="1:10" x14ac:dyDescent="0.25">
      <c r="A49" t="s">
        <v>20</v>
      </c>
      <c r="B49">
        <v>2003</v>
      </c>
      <c r="C49" s="2">
        <f t="shared" si="0"/>
        <v>130471799</v>
      </c>
      <c r="D49" s="1">
        <f>+[17]Output_2003!B19+[17]Output_2003!C19</f>
        <v>116492429</v>
      </c>
      <c r="E49" s="1">
        <f>+[17]Output_2003!G19+[17]Output_2003!H19</f>
        <v>28995760</v>
      </c>
      <c r="F49" s="1">
        <f>+[17]Output_2003!D19+[17]Output_2003!E19</f>
        <v>224394184</v>
      </c>
      <c r="G49" s="1">
        <f>+[17]Output_2003!I19+[17]Output_2003!K19</f>
        <v>104012405</v>
      </c>
      <c r="H49" s="1">
        <f>+[17]Output_2003!F19</f>
        <v>13979370</v>
      </c>
      <c r="I49" s="1">
        <f>+[17]Output_2003!$J$19</f>
        <v>13606504</v>
      </c>
      <c r="J49" s="1">
        <f t="shared" si="1"/>
        <v>487874148</v>
      </c>
    </row>
    <row r="50" spans="1:10" x14ac:dyDescent="0.25">
      <c r="A50" t="s">
        <v>20</v>
      </c>
      <c r="B50">
        <v>2002</v>
      </c>
      <c r="C50" s="2">
        <f t="shared" si="0"/>
        <v>115046613</v>
      </c>
      <c r="D50" s="1">
        <f>+[18]Output_2002!$B$19+[18]Output_2002!$C$19</f>
        <v>114971655</v>
      </c>
      <c r="E50" s="1">
        <f>+[18]Output_2002!$G$19+[18]Output_2002!$H$19</f>
        <v>26149511</v>
      </c>
      <c r="F50" s="1">
        <f>+[18]Output_2002!$D$19+[18]Output_2002!$E$19</f>
        <v>238656763</v>
      </c>
      <c r="G50" s="1">
        <f>+[18]Output_2002!$I$19+[18]Output_2002!$K$19</f>
        <v>101730642</v>
      </c>
      <c r="H50" s="1">
        <f>+[18]Output_2002!$F$19</f>
        <v>74958</v>
      </c>
      <c r="I50" s="1">
        <f>+[18]Output_2002!$J$19</f>
        <v>12062251</v>
      </c>
      <c r="J50" s="1">
        <f t="shared" ref="J50:J57" si="8">+D50+E50+F50+G50+H50</f>
        <v>481583529</v>
      </c>
    </row>
    <row r="51" spans="1:10" x14ac:dyDescent="0.25">
      <c r="A51" t="s">
        <v>20</v>
      </c>
      <c r="B51">
        <v>2001</v>
      </c>
      <c r="C51" s="2">
        <f t="shared" si="0"/>
        <v>106925247</v>
      </c>
      <c r="D51" s="1">
        <f>+[18]Output_2001!$B$19+[18]Output_2001!$C$19</f>
        <v>106925247</v>
      </c>
      <c r="E51" s="1">
        <f>+[18]Output_2001!$G$19+[18]Output_2001!$H$19</f>
        <v>22565402</v>
      </c>
      <c r="F51" s="1">
        <f>+[18]Output_2001!$D$19+[18]Output_2001!$E$19</f>
        <v>210534790</v>
      </c>
      <c r="G51" s="1">
        <f>+[18]Output_2001!$I$19+[18]Output_2001!$K$19</f>
        <v>92757173</v>
      </c>
      <c r="H51" s="1">
        <f>+[18]Output_2001!$F$19</f>
        <v>0</v>
      </c>
      <c r="I51" s="1">
        <f>+[18]Output_2001!$J$19</f>
        <v>11299863</v>
      </c>
      <c r="J51" s="1">
        <f t="shared" si="8"/>
        <v>432782612</v>
      </c>
    </row>
    <row r="52" spans="1:10" x14ac:dyDescent="0.25">
      <c r="A52" t="s">
        <v>20</v>
      </c>
      <c r="B52">
        <v>2000</v>
      </c>
      <c r="C52" s="2">
        <f t="shared" si="0"/>
        <v>101610166</v>
      </c>
      <c r="D52" s="1">
        <f>+[18]Output_2000!$B$19+[18]Output_2000!$C$19</f>
        <v>101610166</v>
      </c>
      <c r="E52" s="1">
        <f>+[18]Output_2000!$G$19+[18]Output_2000!$H$19</f>
        <v>19959684</v>
      </c>
      <c r="F52" s="1">
        <f>+[18]Output_2000!$D$19+[18]Output_2000!$E$19</f>
        <v>165032073</v>
      </c>
      <c r="G52" s="1">
        <f>+[18]Output_2000!$I$19+[18]Output_2000!$K$19</f>
        <v>89816019</v>
      </c>
      <c r="H52" s="1">
        <f>+[18]Output_2000!$F$19</f>
        <v>0</v>
      </c>
      <c r="I52" s="1">
        <f>+[18]Output_2000!$J$19</f>
        <v>11232144</v>
      </c>
      <c r="J52" s="1">
        <f t="shared" si="8"/>
        <v>376417942</v>
      </c>
    </row>
    <row r="53" spans="1:10" x14ac:dyDescent="0.25">
      <c r="A53" t="s">
        <v>20</v>
      </c>
      <c r="B53">
        <v>1999</v>
      </c>
      <c r="C53" s="2">
        <f t="shared" si="0"/>
        <v>96212302</v>
      </c>
      <c r="D53" s="1">
        <f>+[19]Output_1999!$B$19+[19]Output_1999!$C$19</f>
        <v>96212302</v>
      </c>
      <c r="E53" s="1">
        <f>+[19]Output_1999!$G$19+[19]Output_1999!$H$19</f>
        <v>19566260</v>
      </c>
      <c r="F53" s="1">
        <f>+[19]Output_1999!$D$19+[19]Output_1999!$E$19</f>
        <v>137219988</v>
      </c>
      <c r="G53" s="1">
        <f>+[19]Output_1999!$I$19+[19]Output_1999!$K$19</f>
        <v>82883156</v>
      </c>
      <c r="H53" s="1">
        <f>+[19]Output_1999!$F$19</f>
        <v>0</v>
      </c>
      <c r="I53" s="1">
        <f>+[19]Output_1999!$J$19</f>
        <v>10203870</v>
      </c>
      <c r="J53" s="1">
        <f t="shared" si="8"/>
        <v>335881706</v>
      </c>
    </row>
    <row r="54" spans="1:10" x14ac:dyDescent="0.25">
      <c r="A54" t="s">
        <v>20</v>
      </c>
      <c r="B54">
        <v>1998</v>
      </c>
      <c r="C54" s="2">
        <f t="shared" si="0"/>
        <v>89419925</v>
      </c>
      <c r="D54" s="1">
        <f>+[19]Output_1998!$B$19+[19]Output_1998!$C$19</f>
        <v>89419925</v>
      </c>
      <c r="E54" s="1">
        <f>+[19]Output_1998!$G$19+[19]Output_1998!$H$19</f>
        <v>17490553</v>
      </c>
      <c r="F54" s="1">
        <f>+[19]Output_1998!$D$19+[19]Output_1998!$E$19</f>
        <v>268415596</v>
      </c>
      <c r="G54" s="1">
        <f>+[19]Output_1998!$I$19+[19]Output_1998!$K$19</f>
        <v>76631198</v>
      </c>
      <c r="H54" s="1">
        <f>+[19]Output_1998!$F$19</f>
        <v>0</v>
      </c>
      <c r="I54" s="1">
        <f>+[19]Output_1998!$J$19</f>
        <v>10067226</v>
      </c>
      <c r="J54" s="1">
        <f t="shared" si="8"/>
        <v>451957272</v>
      </c>
    </row>
    <row r="55" spans="1:10" x14ac:dyDescent="0.25">
      <c r="A55" t="s">
        <v>20</v>
      </c>
      <c r="B55">
        <v>1997</v>
      </c>
      <c r="C55" s="2">
        <f t="shared" si="0"/>
        <v>83129268</v>
      </c>
      <c r="D55" s="1">
        <f>+[19]Output_1997!$B$19+[19]Output_1997!$C$19</f>
        <v>83129268</v>
      </c>
      <c r="E55" s="1">
        <f>+[19]Output_1997!$G$19+[19]Output_1997!$H$19</f>
        <v>13158756</v>
      </c>
      <c r="F55" s="1">
        <f>+[19]Output_1997!$D$19+[19]Output_1997!$E$19</f>
        <v>291126702</v>
      </c>
      <c r="G55" s="1">
        <f>+[19]Output_1997!$I$19+[19]Output_1997!$K$19</f>
        <v>73418613</v>
      </c>
      <c r="H55" s="1">
        <f>+[19]Output_1997!$F$19</f>
        <v>0</v>
      </c>
      <c r="I55" s="1">
        <f>+[19]Output_1997!$J$19</f>
        <v>9181217</v>
      </c>
      <c r="J55" s="1">
        <f t="shared" si="8"/>
        <v>460833339</v>
      </c>
    </row>
    <row r="56" spans="1:10" x14ac:dyDescent="0.25">
      <c r="A56" t="s">
        <v>20</v>
      </c>
      <c r="B56">
        <v>1996</v>
      </c>
      <c r="C56" s="2">
        <f t="shared" si="0"/>
        <v>81894716</v>
      </c>
      <c r="D56" s="1">
        <f>+[20]Output_1996!$B$19+[20]Output_1996!$C$19</f>
        <v>81894716</v>
      </c>
      <c r="E56" s="1">
        <f>+[20]Output_1996!$G$19+[20]Output_1996!$H$19</f>
        <v>11064682</v>
      </c>
      <c r="F56" s="1">
        <f>+[20]Output_1996!$D$19+[20]Output_1996!$E$19</f>
        <v>240910455</v>
      </c>
      <c r="G56" s="1">
        <f>+[20]Output_1996!$I$19+[20]Output_1996!$K$19</f>
        <v>69731209</v>
      </c>
      <c r="H56" s="1">
        <f>+[20]Output_1996!$F$19</f>
        <v>0</v>
      </c>
      <c r="I56" s="1">
        <f>+[20]Output_1996!$J$19</f>
        <v>8632912</v>
      </c>
      <c r="J56" s="1">
        <f t="shared" si="8"/>
        <v>403601062</v>
      </c>
    </row>
    <row r="57" spans="1:10" x14ac:dyDescent="0.25">
      <c r="A57" t="s">
        <v>20</v>
      </c>
      <c r="B57">
        <v>1995</v>
      </c>
      <c r="C57" s="2">
        <f t="shared" si="0"/>
        <v>70964572</v>
      </c>
      <c r="D57" s="1">
        <f>+[20]Output_1995!$B$19+[20]Output_1995!$C$19</f>
        <v>70964572</v>
      </c>
      <c r="E57" s="1">
        <f>+[20]Output_1995!$G$19+[20]Output_1995!$H$19</f>
        <v>10371806</v>
      </c>
      <c r="F57" s="1">
        <f>+[20]Output_1995!$D$19+[20]Output_1995!$E$19</f>
        <v>187801334</v>
      </c>
      <c r="G57" s="1">
        <f>+[20]Output_1995!$I$19+[20]Output_1995!$K$19</f>
        <v>65734281</v>
      </c>
      <c r="H57" s="1">
        <f>+[20]Output_1995!$F$19</f>
        <v>0</v>
      </c>
      <c r="I57" s="1">
        <f>+[20]Output_1995!$J$19</f>
        <v>8286243</v>
      </c>
      <c r="J57" s="1">
        <f t="shared" si="8"/>
        <v>334871993</v>
      </c>
    </row>
    <row r="58" spans="1:10" x14ac:dyDescent="0.25">
      <c r="A58" t="s">
        <v>25</v>
      </c>
      <c r="B58">
        <v>2022</v>
      </c>
      <c r="C58" s="2">
        <f t="shared" si="0"/>
        <v>1009355785</v>
      </c>
      <c r="D58" s="1">
        <f>+[1]Output_Aux!B24+[1]Output_Aux!C24</f>
        <v>1009249083</v>
      </c>
      <c r="E58" s="1">
        <f>+[1]Output_Aux!F24</f>
        <v>63997050</v>
      </c>
      <c r="F58" s="1">
        <f>+[1]Output_Aux!D24</f>
        <v>222703933</v>
      </c>
      <c r="G58" s="1">
        <f>+[1]Output_Aux!G24</f>
        <v>1011125276</v>
      </c>
      <c r="H58" s="1">
        <f>+[1]Output_Aux!E24</f>
        <v>106702</v>
      </c>
      <c r="I58" s="1">
        <f>+[1]Output_Aux!$H$24</f>
        <v>0</v>
      </c>
      <c r="J58" s="1">
        <f t="shared" si="1"/>
        <v>2307182044</v>
      </c>
    </row>
    <row r="59" spans="1:10" x14ac:dyDescent="0.25">
      <c r="A59" t="s">
        <v>25</v>
      </c>
      <c r="B59">
        <v>2021</v>
      </c>
      <c r="C59" s="2">
        <f t="shared" si="0"/>
        <v>849600926</v>
      </c>
      <c r="D59" s="1">
        <f>+[2]Output!C24+[2]Output!B24</f>
        <v>849541668</v>
      </c>
      <c r="E59" s="1">
        <f>+[2]Output!F24</f>
        <v>69921191</v>
      </c>
      <c r="F59" s="1">
        <f>+[2]Output!D24</f>
        <v>212651369</v>
      </c>
      <c r="G59" s="1">
        <f>+[2]Output!G24</f>
        <v>969653813</v>
      </c>
      <c r="H59" s="1">
        <f>+[2]Output!E24</f>
        <v>59258</v>
      </c>
      <c r="I59" s="1">
        <f>+[2]Output!$H$24</f>
        <v>67748131</v>
      </c>
      <c r="J59" s="1">
        <f t="shared" si="1"/>
        <v>2101827299</v>
      </c>
    </row>
    <row r="60" spans="1:10" x14ac:dyDescent="0.25">
      <c r="A60" t="s">
        <v>25</v>
      </c>
      <c r="B60">
        <v>2020</v>
      </c>
      <c r="C60" s="2">
        <f t="shared" si="0"/>
        <v>837714823</v>
      </c>
      <c r="D60" s="1">
        <f>+[3]Output!C24+[3]Output!B24</f>
        <v>837662346</v>
      </c>
      <c r="E60" s="1">
        <f>+[3]Output!F24</f>
        <v>59095635</v>
      </c>
      <c r="F60" s="1">
        <f>+[3]Output!D24</f>
        <v>212951521</v>
      </c>
      <c r="G60" s="1">
        <f>+[3]Output!G24</f>
        <v>921153978</v>
      </c>
      <c r="H60" s="1">
        <f>+[3]Output!E24</f>
        <v>52477</v>
      </c>
      <c r="I60" s="1">
        <f>+[3]Output!$H$24</f>
        <v>70374111</v>
      </c>
      <c r="J60" s="1">
        <f t="shared" si="1"/>
        <v>2030915957</v>
      </c>
    </row>
    <row r="61" spans="1:10" x14ac:dyDescent="0.25">
      <c r="A61" t="s">
        <v>25</v>
      </c>
      <c r="B61">
        <v>2019</v>
      </c>
      <c r="C61" s="2">
        <f t="shared" si="0"/>
        <v>1032001178</v>
      </c>
      <c r="D61" s="1">
        <f>+[4]Output!C24+[4]Output!B24</f>
        <v>1032001178</v>
      </c>
      <c r="E61" s="1">
        <f>+[4]Output!F24</f>
        <v>68639322</v>
      </c>
      <c r="F61" s="1">
        <f>+[4]Output!D24</f>
        <v>224519666</v>
      </c>
      <c r="G61" s="1">
        <f>+[4]Output!G24</f>
        <v>930593234</v>
      </c>
      <c r="H61" s="1">
        <f>+[4]Output!E24</f>
        <v>0</v>
      </c>
      <c r="I61" s="1">
        <f>+[4]Output!$H$24</f>
        <v>76360245</v>
      </c>
      <c r="J61" s="1">
        <f t="shared" si="1"/>
        <v>2255753400</v>
      </c>
    </row>
    <row r="62" spans="1:10" x14ac:dyDescent="0.25">
      <c r="A62" t="s">
        <v>25</v>
      </c>
      <c r="B62">
        <v>2018</v>
      </c>
      <c r="C62" s="2">
        <f t="shared" si="0"/>
        <v>1018847781</v>
      </c>
      <c r="D62" s="1">
        <f>+[5]Output!$B24+[5]Output!$C24</f>
        <v>1018784299</v>
      </c>
      <c r="E62" s="1">
        <f>+[5]Output!$G24+[5]Output!$H24</f>
        <v>73923594</v>
      </c>
      <c r="F62" s="1">
        <f>+[5]Output!$D24+[5]Output!$E24</f>
        <v>211154132</v>
      </c>
      <c r="G62" s="1">
        <f>+[5]Output!$I24+[5]Output!$K24</f>
        <v>941651069</v>
      </c>
      <c r="H62" s="1">
        <f>0*[5]Output!$I24+[5]Output!$F24</f>
        <v>63482</v>
      </c>
      <c r="I62" s="1">
        <f>+[5]Output!$J$24</f>
        <v>80646941</v>
      </c>
      <c r="J62" s="1">
        <f t="shared" si="1"/>
        <v>2245576576</v>
      </c>
    </row>
    <row r="63" spans="1:10" x14ac:dyDescent="0.25">
      <c r="A63" t="s">
        <v>25</v>
      </c>
      <c r="B63">
        <v>2017</v>
      </c>
      <c r="C63" s="2">
        <f t="shared" si="0"/>
        <v>1009200097</v>
      </c>
      <c r="D63" s="1">
        <f>+[6]Output!$B24+[6]Output!$C24</f>
        <v>1009200097</v>
      </c>
      <c r="E63" s="1">
        <f>+[6]Output!$G24+[6]Output!$H24</f>
        <v>62044140</v>
      </c>
      <c r="F63" s="1">
        <f>+[6]Output!$D24+[6]Output!$E24</f>
        <v>207815180</v>
      </c>
      <c r="G63" s="1">
        <f>1*[6]Output!$I24+[6]Output!$K24</f>
        <v>889960709</v>
      </c>
      <c r="H63" s="1">
        <f>0*[6]Output!$I24+[6]Output!$F24</f>
        <v>0</v>
      </c>
      <c r="I63" s="1">
        <f>+[6]Output!$J$24</f>
        <v>82838014</v>
      </c>
      <c r="J63" s="1">
        <f t="shared" si="1"/>
        <v>2169020126</v>
      </c>
    </row>
    <row r="64" spans="1:10" x14ac:dyDescent="0.25">
      <c r="A64" t="s">
        <v>25</v>
      </c>
      <c r="B64">
        <v>2016</v>
      </c>
      <c r="C64" s="2">
        <f t="shared" si="0"/>
        <v>991773022</v>
      </c>
      <c r="D64" s="1">
        <f>+[7]Output!$B24+[7]Output!$C24</f>
        <v>991727507</v>
      </c>
      <c r="E64" s="1">
        <f>+[7]Output!$G24+[7]Output!$H24</f>
        <v>59695110</v>
      </c>
      <c r="F64" s="1">
        <f>+[7]Output!$D24+[7]Output!$E24</f>
        <v>203901166</v>
      </c>
      <c r="G64" s="1">
        <f>1*[7]Output!$I24+[7]Output!$K24</f>
        <v>885093280</v>
      </c>
      <c r="H64" s="1">
        <f>0*[7]Output!$I24+[7]Output!$F24</f>
        <v>45515</v>
      </c>
      <c r="I64" s="1">
        <f>+[7]Output!$J$24</f>
        <v>82841688</v>
      </c>
      <c r="J64" s="1">
        <f t="shared" si="1"/>
        <v>2140462578</v>
      </c>
    </row>
    <row r="65" spans="1:10" x14ac:dyDescent="0.25">
      <c r="A65" t="s">
        <v>25</v>
      </c>
      <c r="B65">
        <v>2015</v>
      </c>
      <c r="C65" s="2">
        <f t="shared" si="0"/>
        <v>951785964</v>
      </c>
      <c r="D65" s="1">
        <f>+[8]Output!$B24+[8]Output!$C24</f>
        <v>951732168</v>
      </c>
      <c r="E65" s="1">
        <f>+[8]Output!$G24+[8]Output!$H24</f>
        <v>58297629</v>
      </c>
      <c r="F65" s="1">
        <f>+[8]Output!$D24+[8]Output!$E24</f>
        <v>211921959</v>
      </c>
      <c r="G65" s="1">
        <f>1*[8]Output!$I24+[8]Output!$K24</f>
        <v>843942207</v>
      </c>
      <c r="H65" s="1">
        <f>0*[8]Output!$I24+[8]Output!$F24</f>
        <v>53796</v>
      </c>
      <c r="I65" s="1">
        <f>+[8]Output!$J$24</f>
        <v>83048395</v>
      </c>
      <c r="J65" s="1">
        <f t="shared" si="1"/>
        <v>2065947759</v>
      </c>
    </row>
    <row r="66" spans="1:10" x14ac:dyDescent="0.25">
      <c r="A66" t="s">
        <v>25</v>
      </c>
      <c r="B66">
        <v>2014</v>
      </c>
      <c r="C66" s="2">
        <f t="shared" si="0"/>
        <v>920231737</v>
      </c>
      <c r="D66" s="1">
        <f>+[9]Output!$B24+[9]Output!$C24</f>
        <v>920171724</v>
      </c>
      <c r="E66" s="1">
        <f>+[9]Output!$G24+[9]Output!$H24</f>
        <v>52300596</v>
      </c>
      <c r="F66" s="1">
        <f>+[9]Output!$D24+[9]Output!$E24</f>
        <v>200783586</v>
      </c>
      <c r="G66" s="1">
        <f>1*[9]Output!$I24+[9]Output!$K24</f>
        <v>817038525</v>
      </c>
      <c r="H66" s="1">
        <f>0*[9]Output!$I24+[9]Output!$F24</f>
        <v>60013</v>
      </c>
      <c r="I66" s="1">
        <f>+[9]Output!$J$24</f>
        <v>84271503</v>
      </c>
      <c r="J66" s="1">
        <f t="shared" si="1"/>
        <v>1990354444</v>
      </c>
    </row>
    <row r="67" spans="1:10" x14ac:dyDescent="0.25">
      <c r="A67" t="s">
        <v>25</v>
      </c>
      <c r="B67">
        <v>2013</v>
      </c>
      <c r="C67" s="2">
        <f t="shared" ref="C67:C130" si="9">+D67+H67</f>
        <v>956259658</v>
      </c>
      <c r="D67" s="1">
        <f>+[10]Output!$B24+[10]Output!$C24</f>
        <v>956259658</v>
      </c>
      <c r="E67" s="1">
        <f>+[10]Output!$G24+[10]Output!$H24</f>
        <v>58989102</v>
      </c>
      <c r="F67" s="1">
        <f>+[10]Output!$D24+[10]Output!$E24</f>
        <v>191086968</v>
      </c>
      <c r="G67" s="1">
        <f>1*[10]Output!$I24+[10]Output!$K24</f>
        <v>792927543</v>
      </c>
      <c r="H67" s="1">
        <f>0*[10]Output!$I24+[10]Output!$F24</f>
        <v>0</v>
      </c>
      <c r="I67" s="1">
        <f>+[10]Output!$J$24</f>
        <v>83855202</v>
      </c>
      <c r="J67" s="1">
        <f t="shared" si="1"/>
        <v>1999263271</v>
      </c>
    </row>
    <row r="68" spans="1:10" x14ac:dyDescent="0.25">
      <c r="A68" t="s">
        <v>25</v>
      </c>
      <c r="B68">
        <v>2012</v>
      </c>
      <c r="C68" s="2">
        <f t="shared" si="9"/>
        <v>958895991</v>
      </c>
      <c r="D68" s="1">
        <f>+[11]Output!$B24+[11]Output!$C24</f>
        <v>958895991</v>
      </c>
      <c r="E68" s="1">
        <f>+[11]Output!$G24+[11]Output!$H24</f>
        <v>71001592</v>
      </c>
      <c r="F68" s="1">
        <f>+[11]Output!$D24+[11]Output!$E24</f>
        <v>197877274</v>
      </c>
      <c r="G68" s="1">
        <f>1*[11]Output!$I24+[11]Output!$K24</f>
        <v>854324943</v>
      </c>
      <c r="H68" s="1">
        <f>0*[11]Output!$I24+[11]Output!$F24</f>
        <v>0</v>
      </c>
      <c r="I68" s="1">
        <f>+[11]Output!$J$24</f>
        <v>87502655</v>
      </c>
      <c r="J68" s="1">
        <f t="shared" si="1"/>
        <v>2082099800</v>
      </c>
    </row>
    <row r="69" spans="1:10" x14ac:dyDescent="0.25">
      <c r="A69" t="s">
        <v>25</v>
      </c>
      <c r="B69">
        <v>2011</v>
      </c>
      <c r="C69" s="2">
        <f t="shared" si="9"/>
        <v>993107487</v>
      </c>
      <c r="D69" s="1">
        <f>+[12]Output!$B24+[12]Output!$C24</f>
        <v>993040241</v>
      </c>
      <c r="E69" s="1">
        <f>+[12]Output!$G24+[12]Output!$H24</f>
        <v>66388167</v>
      </c>
      <c r="F69" s="1">
        <f>+[12]Output!$D24+[12]Output!$E24</f>
        <v>203453162</v>
      </c>
      <c r="G69" s="1">
        <f>1*[12]Output!$I24+[12]Output!$K24</f>
        <v>903925062</v>
      </c>
      <c r="H69" s="1">
        <f>0*[12]Output!$I24+[12]Output!$F24</f>
        <v>67246</v>
      </c>
      <c r="I69" s="1">
        <f>+[12]Output!$J$24</f>
        <v>99334479</v>
      </c>
      <c r="J69" s="1">
        <f t="shared" si="1"/>
        <v>2166873878</v>
      </c>
    </row>
    <row r="70" spans="1:10" x14ac:dyDescent="0.25">
      <c r="A70" t="s">
        <v>25</v>
      </c>
      <c r="B70">
        <v>2010</v>
      </c>
      <c r="C70" s="2">
        <f t="shared" si="9"/>
        <v>998354475</v>
      </c>
      <c r="D70" s="1">
        <f>+[13]Output!$B24+[13]Output!$C24</f>
        <v>995782941</v>
      </c>
      <c r="E70" s="1">
        <f>+[13]Output!$G24+[13]Output!$H24</f>
        <v>72713780</v>
      </c>
      <c r="F70" s="1">
        <f>+[13]Output!$D24+[13]Output!$E24</f>
        <v>234575914</v>
      </c>
      <c r="G70" s="1">
        <f>1*[13]Output!$I24+[13]Output!$K24</f>
        <v>947717382</v>
      </c>
      <c r="H70" s="1">
        <f>0*[13]Output!$I24+[13]Output!$F24</f>
        <v>2571534</v>
      </c>
      <c r="I70" s="1">
        <f>+[13]Output!$J$24</f>
        <v>86596765</v>
      </c>
      <c r="J70" s="1">
        <f t="shared" si="1"/>
        <v>2253361551</v>
      </c>
    </row>
    <row r="71" spans="1:10" x14ac:dyDescent="0.25">
      <c r="A71" t="s">
        <v>25</v>
      </c>
      <c r="B71">
        <v>2009</v>
      </c>
      <c r="C71" s="2">
        <f t="shared" si="9"/>
        <v>991398646</v>
      </c>
      <c r="D71" s="1">
        <f>+[14]Output!$B24+[14]Output!$C24</f>
        <v>986986911</v>
      </c>
      <c r="E71" s="1">
        <f>+[14]Output!$G24+[14]Output!$H24</f>
        <v>79475171</v>
      </c>
      <c r="F71" s="1">
        <f>+[14]Output!$D24+[14]Output!$E24</f>
        <v>230842920</v>
      </c>
      <c r="G71" s="1">
        <f>1*[14]Output!$I24+[14]Output!$K24</f>
        <v>947929260</v>
      </c>
      <c r="H71" s="1">
        <f>0*[14]Output!$I24+[14]Output!$F24</f>
        <v>4411735</v>
      </c>
      <c r="I71" s="1">
        <f>+[14]Output!$J$24</f>
        <v>89374006</v>
      </c>
      <c r="J71" s="1">
        <f t="shared" si="1"/>
        <v>2249645997</v>
      </c>
    </row>
    <row r="72" spans="1:10" x14ac:dyDescent="0.25">
      <c r="A72" t="s">
        <v>25</v>
      </c>
      <c r="B72">
        <v>2008</v>
      </c>
      <c r="C72" s="2">
        <f t="shared" si="9"/>
        <v>987887659</v>
      </c>
      <c r="D72" s="1">
        <f>+[15]Output!$B24+[15]Output!$C24</f>
        <v>983966235</v>
      </c>
      <c r="E72" s="1">
        <f>+[15]Output!$G24+[15]Output!$H24</f>
        <v>87865779</v>
      </c>
      <c r="F72" s="1">
        <f>+[15]Output!$D24+[15]Output!$E24</f>
        <v>248514462</v>
      </c>
      <c r="G72" s="1">
        <f>1*[15]Output!$I24+[15]Output!$K24</f>
        <v>883537271</v>
      </c>
      <c r="H72" s="1">
        <f>0*[15]Output!$I24+[15]Output!$F24</f>
        <v>3921424</v>
      </c>
      <c r="I72" s="1">
        <f>+[15]Output!$J$24</f>
        <v>86460813</v>
      </c>
      <c r="J72" s="1">
        <f t="shared" si="1"/>
        <v>2207805171</v>
      </c>
    </row>
    <row r="73" spans="1:10" x14ac:dyDescent="0.25">
      <c r="A73" t="s">
        <v>25</v>
      </c>
      <c r="B73">
        <v>2007</v>
      </c>
      <c r="C73" s="2">
        <f t="shared" si="9"/>
        <v>924285842</v>
      </c>
      <c r="D73" s="1">
        <f>+[16]Output!$B24+[16]Output!$C24</f>
        <v>920056602</v>
      </c>
      <c r="E73" s="1">
        <f>+[16]Output!$G24+[16]Output!$H24</f>
        <v>80923467</v>
      </c>
      <c r="F73" s="1">
        <f>+[16]Output!$D24+[16]Output!$E47</f>
        <v>232248268</v>
      </c>
      <c r="G73" s="1">
        <f>1*[16]Output!$I24+[16]Output!$K24</f>
        <v>834144370</v>
      </c>
      <c r="H73" s="1">
        <f>0*[16]Output!$I24+[16]Output!$F24</f>
        <v>4229240</v>
      </c>
      <c r="I73" s="1">
        <f>+[16]Output!$J$24</f>
        <v>76580345</v>
      </c>
      <c r="J73" s="1">
        <f t="shared" si="1"/>
        <v>2071601947</v>
      </c>
    </row>
    <row r="74" spans="1:10" x14ac:dyDescent="0.25">
      <c r="A74" t="s">
        <v>25</v>
      </c>
      <c r="B74">
        <v>2006</v>
      </c>
      <c r="C74" s="2">
        <f t="shared" si="9"/>
        <v>952619709</v>
      </c>
      <c r="D74" s="1">
        <f>+[17]Output_2006!B24+[17]Output_2006!C24</f>
        <v>949303856</v>
      </c>
      <c r="E74" s="1">
        <f>+[17]Output_2006!G24+[17]Output_2006!H24</f>
        <v>76444036</v>
      </c>
      <c r="F74" s="1">
        <f>+[17]Output_2006!D24+[17]Output_2006!E24</f>
        <v>238944144</v>
      </c>
      <c r="G74" s="1">
        <f>+[17]Output_2005!I24+[17]Output_2006!K24</f>
        <v>827241808</v>
      </c>
      <c r="H74" s="1">
        <f>+[17]Output_2006!F24</f>
        <v>3315853</v>
      </c>
      <c r="I74" s="1">
        <f>+[17]Output_2006!$J$24</f>
        <v>76934878</v>
      </c>
      <c r="J74" s="1">
        <f t="shared" si="1"/>
        <v>2095249697</v>
      </c>
    </row>
    <row r="75" spans="1:10" x14ac:dyDescent="0.25">
      <c r="A75" t="s">
        <v>25</v>
      </c>
      <c r="B75">
        <v>2005</v>
      </c>
      <c r="C75" s="2">
        <f t="shared" si="9"/>
        <v>909784838</v>
      </c>
      <c r="D75" s="1">
        <f>+[17]Output_2005!B24+[17]Output_2005!C24</f>
        <v>906054166</v>
      </c>
      <c r="E75" s="1">
        <f>+[17]Output_2005!G24+[17]Output_2005!H24</f>
        <v>91768343</v>
      </c>
      <c r="F75" s="1">
        <f>+[17]Output_2005!D24+[17]Output_2005!E24</f>
        <v>236359542</v>
      </c>
      <c r="G75" s="1">
        <f>+[17]Output_2005!I24+[17]Output_2005!K24</f>
        <v>827241808</v>
      </c>
      <c r="H75" s="1">
        <f>+[17]Output_2005!F24</f>
        <v>3730672</v>
      </c>
      <c r="I75" s="1">
        <f>+[17]Output_2005!$J$24</f>
        <v>74095265</v>
      </c>
      <c r="J75" s="1">
        <f t="shared" si="1"/>
        <v>2065154531</v>
      </c>
    </row>
    <row r="76" spans="1:10" x14ac:dyDescent="0.25">
      <c r="A76" t="s">
        <v>25</v>
      </c>
      <c r="B76">
        <v>2004</v>
      </c>
      <c r="C76" s="2">
        <f t="shared" si="9"/>
        <v>871647819</v>
      </c>
      <c r="D76" s="1">
        <f>+[17]Output_2004!B24+[17]Output_2004!C24</f>
        <v>869590910</v>
      </c>
      <c r="E76" s="1">
        <f>+[17]Output_2004!G24+[17]Output_2004!H24</f>
        <v>81351861</v>
      </c>
      <c r="F76" s="1">
        <f>+[17]Output_2004!D24+[17]Output_2004!E24</f>
        <v>239796457</v>
      </c>
      <c r="G76" s="1">
        <f>+[17]Output_2004!I24+[17]Output_2004!K24</f>
        <v>758101146</v>
      </c>
      <c r="H76" s="1">
        <f>+[17]Output_2004!F24</f>
        <v>2056909</v>
      </c>
      <c r="I76" s="1">
        <f>+[17]Output_2004!$J$24</f>
        <v>66278690</v>
      </c>
      <c r="J76" s="1">
        <f t="shared" si="1"/>
        <v>1950897283</v>
      </c>
    </row>
    <row r="77" spans="1:10" x14ac:dyDescent="0.25">
      <c r="A77" t="s">
        <v>25</v>
      </c>
      <c r="B77">
        <v>2003</v>
      </c>
      <c r="C77" s="2">
        <f t="shared" si="9"/>
        <v>816633757</v>
      </c>
      <c r="D77" s="1">
        <f>+[17]Output_2003!B24+[17]Output_2003!C24</f>
        <v>816612493</v>
      </c>
      <c r="E77" s="1">
        <f>+[17]Output_2003!G24+[17]Output_2003!H24</f>
        <v>68648993</v>
      </c>
      <c r="F77" s="1">
        <f>+[17]Output_2003!D24+[17]Output_2003!E24</f>
        <v>240661468</v>
      </c>
      <c r="G77" s="1">
        <f>+[17]Output_2003!I24+[17]Output_2003!K24</f>
        <v>706366684</v>
      </c>
      <c r="H77" s="1">
        <f>+[17]Output_2003!F24</f>
        <v>21264</v>
      </c>
      <c r="I77" s="1">
        <f>+[17]Output_2003!$J$24</f>
        <v>68080536</v>
      </c>
      <c r="J77" s="1">
        <f t="shared" si="1"/>
        <v>1832310902</v>
      </c>
    </row>
    <row r="78" spans="1:10" x14ac:dyDescent="0.25">
      <c r="A78" t="s">
        <v>25</v>
      </c>
      <c r="B78">
        <v>2002</v>
      </c>
      <c r="C78" s="2">
        <f t="shared" si="9"/>
        <v>780835564</v>
      </c>
      <c r="D78" s="1">
        <f>+[18]Output_2002!$B$24+[18]Output_2002!$C$24</f>
        <v>780791624</v>
      </c>
      <c r="E78" s="1">
        <f>+[18]Output_2002!$G$24+[18]Output_2002!$H$24</f>
        <v>66032201</v>
      </c>
      <c r="F78" s="1">
        <f>+[18]Output_2002!$D$24+[18]Output_2002!$E$24</f>
        <v>236218384</v>
      </c>
      <c r="G78" s="1">
        <f>+[18]Output_2002!$I$24+[18]Output_2002!$K$24</f>
        <v>651726763</v>
      </c>
      <c r="H78" s="1">
        <f>+[18]Output_2002!$F$24</f>
        <v>43940</v>
      </c>
      <c r="I78" s="1">
        <f>+[18]Output_2002!$J$24</f>
        <v>59304517</v>
      </c>
      <c r="J78" s="1">
        <f t="shared" si="1"/>
        <v>1734812912</v>
      </c>
    </row>
    <row r="79" spans="1:10" x14ac:dyDescent="0.25">
      <c r="A79" t="s">
        <v>25</v>
      </c>
      <c r="B79">
        <v>2001</v>
      </c>
      <c r="C79" s="2">
        <f t="shared" si="9"/>
        <v>761906418</v>
      </c>
      <c r="D79" s="1">
        <f>+[18]Output_2001!$B$24+[18]Output_2001!$C$24</f>
        <v>761906418</v>
      </c>
      <c r="E79" s="1">
        <f>+[18]Output_2001!$G$24+[18]Output_2001!$H$24</f>
        <v>65603292</v>
      </c>
      <c r="F79" s="1">
        <f>+[18]Output_2001!$D$24+[18]Output_2001!$E$24</f>
        <v>221034379</v>
      </c>
      <c r="G79" s="1">
        <f>+[18]Output_2001!$I$24+[18]Output_2001!$K$24</f>
        <v>599424474</v>
      </c>
      <c r="H79" s="1">
        <f>+[18]Output_2001!$F$24</f>
        <v>0</v>
      </c>
      <c r="I79" s="1">
        <f>+[18]Output_2001!$J$24</f>
        <v>58732551</v>
      </c>
      <c r="J79" s="1">
        <f t="shared" si="1"/>
        <v>1647968563</v>
      </c>
    </row>
    <row r="80" spans="1:10" x14ac:dyDescent="0.25">
      <c r="A80" t="s">
        <v>25</v>
      </c>
      <c r="B80">
        <v>2000</v>
      </c>
      <c r="C80" s="2">
        <f t="shared" si="9"/>
        <v>685131903</v>
      </c>
      <c r="D80" s="1">
        <f>+[18]Output_2000!$B$24+[18]Output_2000!$C$24</f>
        <v>685131903</v>
      </c>
      <c r="E80" s="1">
        <f>+[18]Output_2000!$G$24+[18]Output_2000!$H$24</f>
        <v>62147002</v>
      </c>
      <c r="F80" s="1">
        <f>+[18]Output_2000!$D$24+[18]Output_2000!$E$24</f>
        <v>202370775</v>
      </c>
      <c r="G80" s="1">
        <f>+[18]Output_2000!$I$24+[18]Output_2000!$K$24</f>
        <v>549846455</v>
      </c>
      <c r="H80" s="1">
        <f>+[18]Output_2000!$F$24</f>
        <v>0</v>
      </c>
      <c r="I80" s="1">
        <f>+[18]Output_2000!$J$24</f>
        <v>54559205</v>
      </c>
      <c r="J80" s="1">
        <f t="shared" si="1"/>
        <v>1499496135</v>
      </c>
    </row>
    <row r="81" spans="1:10" x14ac:dyDescent="0.25">
      <c r="A81" t="s">
        <v>25</v>
      </c>
      <c r="B81">
        <v>1999</v>
      </c>
      <c r="C81" s="2">
        <f t="shared" si="9"/>
        <v>641800566</v>
      </c>
      <c r="D81" s="1">
        <f>+[19]Output_1999!$B$24+[19]Output_1999!$C$24</f>
        <v>641800566</v>
      </c>
      <c r="E81" s="1">
        <f>+[19]Output_1999!$G$24+[19]Output_1999!$H$24</f>
        <v>68183342</v>
      </c>
      <c r="F81" s="1">
        <f>+[19]Output_1999!$D$24+[19]Output_1999!$E$24</f>
        <v>188318184</v>
      </c>
      <c r="G81" s="1">
        <f>+[19]Output_1999!$I$24+[19]Output_1999!$K$24</f>
        <v>503928724</v>
      </c>
      <c r="H81" s="1">
        <f>+[19]Output_1999!$F$24</f>
        <v>0</v>
      </c>
      <c r="I81" s="1">
        <f>+[19]Output_1999!$J$24</f>
        <v>51613516</v>
      </c>
      <c r="J81" s="1">
        <f t="shared" si="1"/>
        <v>1402230816</v>
      </c>
    </row>
    <row r="82" spans="1:10" x14ac:dyDescent="0.25">
      <c r="A82" t="s">
        <v>25</v>
      </c>
      <c r="B82">
        <v>1998</v>
      </c>
      <c r="C82" s="2">
        <f t="shared" si="9"/>
        <v>586796080</v>
      </c>
      <c r="D82" s="1">
        <f>+[19]Output_1998!$B$24+[19]Output_1998!$C$24</f>
        <v>586796080</v>
      </c>
      <c r="E82" s="1">
        <f>+[19]Output_1998!$G$24+[19]Output_1998!$H$24</f>
        <v>58606027</v>
      </c>
      <c r="F82" s="1">
        <f>+[19]Output_1998!$D$24+[19]Output_1998!$E$24</f>
        <v>172726093</v>
      </c>
      <c r="G82" s="1">
        <f>+[19]Output_1998!$I$24+[19]Output_1998!$K$24</f>
        <v>454607276</v>
      </c>
      <c r="H82" s="1">
        <f>+[19]Output_1998!$F$24</f>
        <v>0</v>
      </c>
      <c r="I82" s="1">
        <f>+[19]Output_1998!$J$24</f>
        <v>48427386</v>
      </c>
      <c r="J82" s="1">
        <f t="shared" si="1"/>
        <v>1272735476</v>
      </c>
    </row>
    <row r="83" spans="1:10" x14ac:dyDescent="0.25">
      <c r="A83" t="s">
        <v>25</v>
      </c>
      <c r="B83">
        <v>1997</v>
      </c>
      <c r="C83" s="2">
        <f t="shared" si="9"/>
        <v>532785230</v>
      </c>
      <c r="D83" s="1">
        <f>+[19]Output_1997!$B$24+[19]Output_1997!$C$24</f>
        <v>532785230</v>
      </c>
      <c r="E83" s="1">
        <f>+[19]Output_1997!$G$24+[19]Output_1997!$H$24</f>
        <v>55835140</v>
      </c>
      <c r="F83" s="1">
        <f>+[19]Output_1997!$D$24+[19]Output_1997!$E$24</f>
        <v>165247528</v>
      </c>
      <c r="G83" s="1">
        <f>+[19]Output_1997!$I$24+[19]Output_1997!$K$24</f>
        <v>425578721</v>
      </c>
      <c r="H83" s="1">
        <f>+[19]Output_1997!$F$24</f>
        <v>0</v>
      </c>
      <c r="I83" s="1">
        <f>+[19]Output_1997!$J$24</f>
        <v>45917011</v>
      </c>
      <c r="J83" s="1">
        <f t="shared" si="1"/>
        <v>1179446619</v>
      </c>
    </row>
    <row r="84" spans="1:10" x14ac:dyDescent="0.25">
      <c r="A84" t="s">
        <v>25</v>
      </c>
      <c r="B84">
        <v>1996</v>
      </c>
      <c r="C84" s="2">
        <f t="shared" si="9"/>
        <v>513780368</v>
      </c>
      <c r="D84" s="1">
        <f>+[20]Output_1996!$B$24+[20]Output_1996!$C$24</f>
        <v>513780368</v>
      </c>
      <c r="E84" s="1">
        <f>+[20]Output_1996!$G$24+[20]Output_1996!$H$24</f>
        <v>53520906</v>
      </c>
      <c r="F84" s="1">
        <f>+[20]Output_1996!$D$24+[20]Output_1996!$E$24</f>
        <v>145566170</v>
      </c>
      <c r="G84" s="1">
        <f>+[20]Output_1996!$I$24+[20]Output_1996!$K$24</f>
        <v>415636819</v>
      </c>
      <c r="H84" s="1">
        <f>+[20]Output_1996!$F$24</f>
        <v>0</v>
      </c>
      <c r="I84" s="1">
        <f>+[20]Output_1996!$J$24</f>
        <v>42320532</v>
      </c>
      <c r="J84" s="1">
        <f t="shared" si="1"/>
        <v>1128504263</v>
      </c>
    </row>
    <row r="85" spans="1:10" x14ac:dyDescent="0.25">
      <c r="A85" t="s">
        <v>25</v>
      </c>
      <c r="B85">
        <v>1995</v>
      </c>
      <c r="C85" s="2">
        <f t="shared" si="9"/>
        <v>490618226</v>
      </c>
      <c r="D85" s="1">
        <f>+[20]Output_1995!$B$24+[20]Output_1995!$C$24</f>
        <v>490618226</v>
      </c>
      <c r="E85" s="1">
        <f>+[20]Output_1995!$G$24+[20]Output_1995!$H$24</f>
        <v>60178096</v>
      </c>
      <c r="F85" s="1">
        <f>+[20]Output_1995!$D$24+[20]Output_1995!$E$24</f>
        <v>146590328</v>
      </c>
      <c r="G85" s="1">
        <f>+[20]Output_1995!$I$24+[20]Output_1995!$K$24</f>
        <v>379065679</v>
      </c>
      <c r="H85" s="1">
        <f>+[20]Output_1995!$F$24</f>
        <v>0</v>
      </c>
      <c r="I85" s="1">
        <f>+[20]Output_1995!$J$24</f>
        <v>41126952</v>
      </c>
      <c r="J85" s="1">
        <f t="shared" si="1"/>
        <v>1076452329</v>
      </c>
    </row>
    <row r="86" spans="1:10" x14ac:dyDescent="0.25">
      <c r="A86" t="s">
        <v>21</v>
      </c>
      <c r="B86">
        <v>2022</v>
      </c>
      <c r="C86" s="2">
        <f t="shared" si="9"/>
        <v>117419311</v>
      </c>
      <c r="D86" s="1">
        <f>+[1]Output_Aux!B20+[1]Output_Aux!C20</f>
        <v>117418460</v>
      </c>
      <c r="E86" s="1">
        <f>+[1]Output_Aux!F20</f>
        <v>46550329</v>
      </c>
      <c r="F86" s="1">
        <f>+[1]Output_Aux!D20</f>
        <v>152280734</v>
      </c>
      <c r="G86" s="1">
        <f>+[1]Output_Aux!G20</f>
        <v>152747405</v>
      </c>
      <c r="H86" s="1">
        <f>+[1]Output_Aux!E20</f>
        <v>851</v>
      </c>
      <c r="I86" s="1">
        <f>+[1]Output_Aux!$H$20</f>
        <v>0</v>
      </c>
      <c r="J86" s="1">
        <f t="shared" si="1"/>
        <v>468997779</v>
      </c>
    </row>
    <row r="87" spans="1:10" x14ac:dyDescent="0.25">
      <c r="A87" t="s">
        <v>21</v>
      </c>
      <c r="B87">
        <v>2021</v>
      </c>
      <c r="C87" s="2">
        <f t="shared" si="9"/>
        <v>106904806</v>
      </c>
      <c r="D87" s="1">
        <f>+[2]Output!C20+[2]Output!B20</f>
        <v>106904698</v>
      </c>
      <c r="E87" s="1">
        <f>+[2]Output!F20</f>
        <v>47154223</v>
      </c>
      <c r="F87" s="1">
        <f>+[2]Output!D20</f>
        <v>141600961</v>
      </c>
      <c r="G87" s="1">
        <f>+[2]Output!G20</f>
        <v>157090750</v>
      </c>
      <c r="H87" s="1">
        <f>+[2]Output!E20</f>
        <v>108</v>
      </c>
      <c r="I87" s="1">
        <f>+[2]Output!$H$20</f>
        <v>17287269</v>
      </c>
      <c r="J87" s="1">
        <f t="shared" si="1"/>
        <v>452750740</v>
      </c>
    </row>
    <row r="88" spans="1:10" x14ac:dyDescent="0.25">
      <c r="A88" t="s">
        <v>21</v>
      </c>
      <c r="B88">
        <v>2020</v>
      </c>
      <c r="C88" s="2">
        <f t="shared" si="9"/>
        <v>108894328</v>
      </c>
      <c r="D88" s="1">
        <f>+[3]Output!C20+[3]Output!B20</f>
        <v>108894258</v>
      </c>
      <c r="E88" s="1">
        <f>+[3]Output!F20</f>
        <v>42321021</v>
      </c>
      <c r="F88" s="1">
        <f>+[3]Output!D20</f>
        <v>131619337</v>
      </c>
      <c r="G88" s="1">
        <f>+[3]Output!G20</f>
        <v>155439935</v>
      </c>
      <c r="H88" s="1">
        <f>+[3]Output!E20</f>
        <v>70</v>
      </c>
      <c r="I88" s="1">
        <f>+[3]Output!$H$20</f>
        <v>21980280</v>
      </c>
      <c r="J88" s="1">
        <f t="shared" si="1"/>
        <v>438274621</v>
      </c>
    </row>
    <row r="89" spans="1:10" x14ac:dyDescent="0.25">
      <c r="A89" t="s">
        <v>21</v>
      </c>
      <c r="B89">
        <v>2019</v>
      </c>
      <c r="C89" s="2">
        <f t="shared" si="9"/>
        <v>116416091</v>
      </c>
      <c r="D89" s="1">
        <f>+[4]Output!C20+[4]Output!B20</f>
        <v>116416091</v>
      </c>
      <c r="E89" s="1">
        <f>+[4]Output!F20</f>
        <v>47557357</v>
      </c>
      <c r="F89" s="1">
        <f>+[4]Output!D20</f>
        <v>128429127</v>
      </c>
      <c r="G89" s="1">
        <f>+[4]Output!G20</f>
        <v>147728693</v>
      </c>
      <c r="H89" s="1">
        <f>+[4]Output!E20</f>
        <v>0</v>
      </c>
      <c r="I89" s="1">
        <f>+[4]Output!$H$20</f>
        <v>20563842</v>
      </c>
      <c r="J89" s="1">
        <f t="shared" si="1"/>
        <v>440131268</v>
      </c>
    </row>
    <row r="90" spans="1:10" x14ac:dyDescent="0.25">
      <c r="A90" t="s">
        <v>21</v>
      </c>
      <c r="B90">
        <v>2018</v>
      </c>
      <c r="C90" s="2">
        <f t="shared" si="9"/>
        <v>121089693</v>
      </c>
      <c r="D90" s="1">
        <f>+[5]Output!$B20+[5]Output!$C20</f>
        <v>121089529</v>
      </c>
      <c r="E90" s="1">
        <f>+[5]Output!$G20+[5]Output!$H20</f>
        <v>45744751</v>
      </c>
      <c r="F90" s="1">
        <f>+[5]Output!$D20+[5]Output!$E20</f>
        <v>121528899</v>
      </c>
      <c r="G90" s="1">
        <f>+[5]Output!$I20+[5]Output!$K20</f>
        <v>151592284</v>
      </c>
      <c r="H90" s="1">
        <f>0*[5]Output!$I20+[5]Output!$F20</f>
        <v>164</v>
      </c>
      <c r="I90" s="1">
        <f>+[5]Output!$J$20</f>
        <v>23471181</v>
      </c>
      <c r="J90" s="1">
        <f t="shared" si="1"/>
        <v>439955627</v>
      </c>
    </row>
    <row r="91" spans="1:10" x14ac:dyDescent="0.25">
      <c r="A91" t="s">
        <v>21</v>
      </c>
      <c r="B91">
        <v>2017</v>
      </c>
      <c r="C91" s="2">
        <f t="shared" si="9"/>
        <v>122069052</v>
      </c>
      <c r="D91" s="1">
        <f>+[6]Output!$B20+[6]Output!$C20</f>
        <v>122069052</v>
      </c>
      <c r="E91" s="1">
        <f>+[6]Output!$G20+[6]Output!$H20</f>
        <v>47293201</v>
      </c>
      <c r="F91" s="1">
        <f>+[6]Output!$D20+[6]Output!$E20</f>
        <v>116978405</v>
      </c>
      <c r="G91" s="1">
        <f>1*[6]Output!$I20+[6]Output!$K20</f>
        <v>146363935</v>
      </c>
      <c r="H91" s="1">
        <f>0*[6]Output!$I20+[6]Output!$F20</f>
        <v>0</v>
      </c>
      <c r="I91" s="1">
        <f>+[6]Output!$J$20</f>
        <v>23687140</v>
      </c>
      <c r="J91" s="1">
        <f t="shared" ref="J91:J178" si="10">+D91+E91+F91+G91+H91</f>
        <v>432704593</v>
      </c>
    </row>
    <row r="92" spans="1:10" x14ac:dyDescent="0.25">
      <c r="A92" t="s">
        <v>21</v>
      </c>
      <c r="B92">
        <v>2016</v>
      </c>
      <c r="C92" s="2">
        <f t="shared" si="9"/>
        <v>121706510</v>
      </c>
      <c r="D92" s="1">
        <f>+[7]Output!$B20+[7]Output!$C20</f>
        <v>121706510</v>
      </c>
      <c r="E92" s="1">
        <f>+[7]Output!$G20+[7]Output!$H20</f>
        <v>40454266</v>
      </c>
      <c r="F92" s="1">
        <f>+[7]Output!$D20+[7]Output!$E20</f>
        <v>113570223</v>
      </c>
      <c r="G92" s="1">
        <f>1*[7]Output!$I20+[7]Output!$K20</f>
        <v>154868210</v>
      </c>
      <c r="H92" s="1">
        <f>0*[7]Output!$I20+[7]Output!$F20</f>
        <v>0</v>
      </c>
      <c r="I92" s="1">
        <f>+[7]Output!$J$20</f>
        <v>24661024</v>
      </c>
      <c r="J92" s="1">
        <f t="shared" si="10"/>
        <v>430599209</v>
      </c>
    </row>
    <row r="93" spans="1:10" x14ac:dyDescent="0.25">
      <c r="A93" t="s">
        <v>21</v>
      </c>
      <c r="B93">
        <v>2015</v>
      </c>
      <c r="C93" s="2">
        <f t="shared" si="9"/>
        <v>117398414</v>
      </c>
      <c r="D93" s="1">
        <f>+[8]Output!$B20+[8]Output!$C20</f>
        <v>117398414</v>
      </c>
      <c r="E93" s="1">
        <f>+[8]Output!$G20+[8]Output!$H20</f>
        <v>42257693</v>
      </c>
      <c r="F93" s="1">
        <f>+[8]Output!$D20+[8]Output!$E20</f>
        <v>108969991</v>
      </c>
      <c r="G93" s="1">
        <f>1*[8]Output!$I20+[8]Output!$K20</f>
        <v>148907934</v>
      </c>
      <c r="H93" s="1">
        <f>0*[8]Output!$I20+[8]Output!$F20</f>
        <v>0</v>
      </c>
      <c r="I93" s="1">
        <f>+[8]Output!$J$20</f>
        <v>25091573</v>
      </c>
      <c r="J93" s="1">
        <f t="shared" si="10"/>
        <v>417534032</v>
      </c>
    </row>
    <row r="94" spans="1:10" x14ac:dyDescent="0.25">
      <c r="A94" t="s">
        <v>21</v>
      </c>
      <c r="B94">
        <v>2014</v>
      </c>
      <c r="C94" s="2">
        <f t="shared" si="9"/>
        <v>113622020</v>
      </c>
      <c r="D94" s="1">
        <f>+[9]Output!$B20+[9]Output!$C20</f>
        <v>113622020</v>
      </c>
      <c r="E94" s="1">
        <f>+[9]Output!$G20+[9]Output!$H20</f>
        <v>36843191</v>
      </c>
      <c r="F94" s="1">
        <f>+[9]Output!$D20+[9]Output!$E20</f>
        <v>105472918</v>
      </c>
      <c r="G94" s="1">
        <f>1*[9]Output!$I20+[9]Output!$K20</f>
        <v>149257708</v>
      </c>
      <c r="H94" s="1">
        <f>0*[9]Output!$I20+[9]Output!$F20</f>
        <v>0</v>
      </c>
      <c r="I94" s="1">
        <f>+[9]Output!$J$20</f>
        <v>24760547</v>
      </c>
      <c r="J94" s="1">
        <f t="shared" si="10"/>
        <v>405195837</v>
      </c>
    </row>
    <row r="95" spans="1:10" x14ac:dyDescent="0.25">
      <c r="A95" t="s">
        <v>21</v>
      </c>
      <c r="B95">
        <v>2013</v>
      </c>
      <c r="C95" s="2">
        <f t="shared" si="9"/>
        <v>124757925</v>
      </c>
      <c r="D95" s="1">
        <f>+[10]Output!$B20+[10]Output!$C20</f>
        <v>124757925</v>
      </c>
      <c r="E95" s="1">
        <f>+[10]Output!$G20+[10]Output!$H20</f>
        <v>38668134</v>
      </c>
      <c r="F95" s="1">
        <f>+[10]Output!$D20+[10]Output!$E20</f>
        <v>106614216</v>
      </c>
      <c r="G95" s="1">
        <f>1*[10]Output!$I20+[10]Output!$K20</f>
        <v>145881565</v>
      </c>
      <c r="H95" s="1">
        <f>0*[10]Output!$I20+[10]Output!$F20</f>
        <v>0</v>
      </c>
      <c r="I95" s="1">
        <f>+[10]Output!$J$20</f>
        <v>24175008</v>
      </c>
      <c r="J95" s="1">
        <f t="shared" si="10"/>
        <v>415921840</v>
      </c>
    </row>
    <row r="96" spans="1:10" x14ac:dyDescent="0.25">
      <c r="A96" t="s">
        <v>21</v>
      </c>
      <c r="B96">
        <v>2012</v>
      </c>
      <c r="C96" s="2">
        <f t="shared" si="9"/>
        <v>124736740</v>
      </c>
      <c r="D96" s="1">
        <f>+[11]Output!$B20+[11]Output!$C20</f>
        <v>124736740</v>
      </c>
      <c r="E96" s="1">
        <f>+[11]Output!$G20+[11]Output!$H20</f>
        <v>43509994</v>
      </c>
      <c r="F96" s="1">
        <f>+[11]Output!$D20+[11]Output!$E20</f>
        <v>108086629</v>
      </c>
      <c r="G96" s="1">
        <f>1*[11]Output!$I20+[11]Output!$K20</f>
        <v>150556063</v>
      </c>
      <c r="H96" s="1">
        <f>0*[11]Output!$I20+[11]Output!$F20</f>
        <v>0</v>
      </c>
      <c r="I96" s="1">
        <f>+[11]Output!$J$20</f>
        <v>24971404</v>
      </c>
      <c r="J96" s="1">
        <f t="shared" si="10"/>
        <v>426889426</v>
      </c>
    </row>
    <row r="97" spans="1:10" x14ac:dyDescent="0.25">
      <c r="A97" t="s">
        <v>21</v>
      </c>
      <c r="B97">
        <v>2011</v>
      </c>
      <c r="C97" s="2">
        <f t="shared" si="9"/>
        <v>128983671</v>
      </c>
      <c r="D97" s="1">
        <f>+[12]Output!$B20+[12]Output!$C20</f>
        <v>128983671</v>
      </c>
      <c r="E97" s="1">
        <f>+[12]Output!$G20+[12]Output!$H20</f>
        <v>38464989</v>
      </c>
      <c r="F97" s="1">
        <f>+[12]Output!$D20+[12]Output!$E20</f>
        <v>98653490</v>
      </c>
      <c r="G97" s="1">
        <f>1*[12]Output!$I20+[12]Output!$K20</f>
        <v>158966687</v>
      </c>
      <c r="H97" s="1">
        <f>0*[12]Output!$I20+[12]Output!$F20</f>
        <v>0</v>
      </c>
      <c r="I97" s="1">
        <f>+[12]Output!$J$20</f>
        <v>28828119</v>
      </c>
      <c r="J97" s="1">
        <f t="shared" si="10"/>
        <v>425068837</v>
      </c>
    </row>
    <row r="98" spans="1:10" x14ac:dyDescent="0.25">
      <c r="A98" t="s">
        <v>21</v>
      </c>
      <c r="B98">
        <v>2010</v>
      </c>
      <c r="C98" s="2">
        <f t="shared" si="9"/>
        <v>134859682</v>
      </c>
      <c r="D98" s="1">
        <f>+[13]Output!$B20+[13]Output!$C20</f>
        <v>134859682</v>
      </c>
      <c r="E98" s="1">
        <f>+[13]Output!$G20+[13]Output!$H20</f>
        <v>39972175</v>
      </c>
      <c r="F98" s="1">
        <f>+[13]Output!$D20+[13]Output!$E20</f>
        <v>106832377</v>
      </c>
      <c r="G98" s="1">
        <f>1*[13]Output!$I20+[13]Output!$K20</f>
        <v>173248297</v>
      </c>
      <c r="H98" s="1">
        <f>0*[13]Output!$I20+[13]Output!$F20</f>
        <v>0</v>
      </c>
      <c r="I98" s="1">
        <f>+[13]Output!$J$20</f>
        <v>24964680</v>
      </c>
      <c r="J98" s="1">
        <f t="shared" si="10"/>
        <v>454912531</v>
      </c>
    </row>
    <row r="99" spans="1:10" x14ac:dyDescent="0.25">
      <c r="A99" t="s">
        <v>21</v>
      </c>
      <c r="B99">
        <v>2009</v>
      </c>
      <c r="C99" s="2">
        <f t="shared" si="9"/>
        <v>132611376</v>
      </c>
      <c r="D99" s="1">
        <f>+[14]Output!$B20+[14]Output!$C20</f>
        <v>132611376</v>
      </c>
      <c r="E99" s="1">
        <f>+[14]Output!$G20+[14]Output!$H20</f>
        <v>42246255</v>
      </c>
      <c r="F99" s="1">
        <f>+[14]Output!$D20+[14]Output!$E20</f>
        <v>104424041</v>
      </c>
      <c r="G99" s="1">
        <f>1*[14]Output!$I20+[14]Output!$K20</f>
        <v>165828865</v>
      </c>
      <c r="H99" s="1">
        <f>0*[14]Output!$I20+[14]Output!$F20</f>
        <v>0</v>
      </c>
      <c r="I99" s="1">
        <f>+[14]Output!$J$20</f>
        <v>24084580</v>
      </c>
      <c r="J99" s="1">
        <f t="shared" si="10"/>
        <v>445110537</v>
      </c>
    </row>
    <row r="100" spans="1:10" x14ac:dyDescent="0.25">
      <c r="A100" t="s">
        <v>21</v>
      </c>
      <c r="B100">
        <v>2008</v>
      </c>
      <c r="C100" s="2">
        <f t="shared" si="9"/>
        <v>128749430</v>
      </c>
      <c r="D100" s="1">
        <f>+[15]Output!$B20+[15]Output!$C20</f>
        <v>128749430</v>
      </c>
      <c r="E100" s="1">
        <f>+[15]Output!$G20+[15]Output!$H20</f>
        <v>39840356</v>
      </c>
      <c r="F100" s="1">
        <f>+[15]Output!$D20+[15]Output!$E20</f>
        <v>117603080</v>
      </c>
      <c r="G100" s="1">
        <f>1*[15]Output!$I20+[15]Output!$K20</f>
        <v>157483389</v>
      </c>
      <c r="H100" s="1">
        <f>0*[15]Output!$I20+[15]Output!$F20</f>
        <v>0</v>
      </c>
      <c r="I100" s="1">
        <f>+[15]Output!$J$20</f>
        <v>24862838</v>
      </c>
      <c r="J100" s="1">
        <f t="shared" si="10"/>
        <v>443676255</v>
      </c>
    </row>
    <row r="101" spans="1:10" x14ac:dyDescent="0.25">
      <c r="A101" t="s">
        <v>21</v>
      </c>
      <c r="B101">
        <v>2007</v>
      </c>
      <c r="C101" s="2">
        <f t="shared" si="9"/>
        <v>127510504</v>
      </c>
      <c r="D101" s="1">
        <f>+[16]Output!$B20+[16]Output!$C20</f>
        <v>127510504</v>
      </c>
      <c r="E101" s="1">
        <f>+[16]Output!$G20+[16]Output!$H20</f>
        <v>37829410</v>
      </c>
      <c r="F101" s="1">
        <f>+[16]Output!$D20+[16]Output!$E43</f>
        <v>120862291</v>
      </c>
      <c r="G101" s="1">
        <f>1*[16]Output!$I20+[16]Output!$K20</f>
        <v>166178054</v>
      </c>
      <c r="H101" s="1">
        <f>0*[16]Output!$I20+[16]Output!$F20</f>
        <v>0</v>
      </c>
      <c r="I101" s="1">
        <f>+[16]Output!$J$20</f>
        <v>24728780</v>
      </c>
      <c r="J101" s="1">
        <f t="shared" si="10"/>
        <v>452380259</v>
      </c>
    </row>
    <row r="102" spans="1:10" x14ac:dyDescent="0.25">
      <c r="A102" t="s">
        <v>21</v>
      </c>
      <c r="B102">
        <v>2006</v>
      </c>
      <c r="C102" s="2">
        <f t="shared" si="9"/>
        <v>122188868</v>
      </c>
      <c r="D102" s="1">
        <f>+[17]Output_2006!B20+[17]Output_2006!C20</f>
        <v>122188868</v>
      </c>
      <c r="E102" s="1">
        <f>+[17]Output_2006!G20+[17]Output_2006!H20</f>
        <v>35875355</v>
      </c>
      <c r="F102" s="1">
        <f>+[17]Output_2006!D20+[17]Output_2006!E20</f>
        <v>123606353</v>
      </c>
      <c r="G102" s="1">
        <f>+[17]Output_2005!I20+[17]Output_2006!K20</f>
        <v>157404098</v>
      </c>
      <c r="H102" s="1">
        <f>+[17]Output_2006!F20</f>
        <v>0</v>
      </c>
      <c r="I102" s="1">
        <f>+[17]Output_2006!$J$20</f>
        <v>22681419</v>
      </c>
      <c r="J102" s="1">
        <f t="shared" si="10"/>
        <v>439074674</v>
      </c>
    </row>
    <row r="103" spans="1:10" x14ac:dyDescent="0.25">
      <c r="A103" t="s">
        <v>21</v>
      </c>
      <c r="B103">
        <v>2005</v>
      </c>
      <c r="C103" s="2">
        <f t="shared" si="9"/>
        <v>117790088</v>
      </c>
      <c r="D103" s="1">
        <f>+[17]Output_2005!B20+[17]Output_2005!C20</f>
        <v>117790088</v>
      </c>
      <c r="E103" s="1">
        <f>+[17]Output_2005!G20+[17]Output_2005!H20</f>
        <v>40964441</v>
      </c>
      <c r="F103" s="1">
        <f>+[17]Output_2005!D20+[17]Output_2005!E20</f>
        <v>121115496</v>
      </c>
      <c r="G103" s="1">
        <f>+[17]Output_2005!I20+[17]Output_2005!K20</f>
        <v>157404098</v>
      </c>
      <c r="H103" s="1">
        <f>+[17]Output_2005!F20</f>
        <v>0</v>
      </c>
      <c r="I103" s="1">
        <f>+[17]Output_2005!$J$20</f>
        <v>20560236</v>
      </c>
      <c r="J103" s="1">
        <f t="shared" si="10"/>
        <v>437274123</v>
      </c>
    </row>
    <row r="104" spans="1:10" x14ac:dyDescent="0.25">
      <c r="A104" t="s">
        <v>21</v>
      </c>
      <c r="B104">
        <v>2004</v>
      </c>
      <c r="C104" s="2">
        <f t="shared" si="9"/>
        <v>112069186</v>
      </c>
      <c r="D104" s="1">
        <f>+[17]Output_2004!B20+[17]Output_2004!C20</f>
        <v>112069186</v>
      </c>
      <c r="E104" s="1">
        <f>+[17]Output_2004!G20+[17]Output_2004!H20</f>
        <v>44442627</v>
      </c>
      <c r="F104" s="1">
        <f>+[17]Output_2004!D20+[17]Output_2004!E20</f>
        <v>125943477</v>
      </c>
      <c r="G104" s="1">
        <f>+[17]Output_2004!I20+[17]Output_2004!K20</f>
        <v>147963000</v>
      </c>
      <c r="H104" s="1">
        <f>+[17]Output_2004!F20</f>
        <v>0</v>
      </c>
      <c r="I104" s="1">
        <f>+[17]Output_2004!$J$20</f>
        <v>19882737</v>
      </c>
      <c r="J104" s="1">
        <f t="shared" si="10"/>
        <v>430418290</v>
      </c>
    </row>
    <row r="105" spans="1:10" x14ac:dyDescent="0.25">
      <c r="A105" t="s">
        <v>21</v>
      </c>
      <c r="B105">
        <v>2003</v>
      </c>
      <c r="C105" s="2">
        <f t="shared" si="9"/>
        <v>106816842</v>
      </c>
      <c r="D105" s="1">
        <f>+[17]Output_2003!B20+[17]Output_2003!C20</f>
        <v>106816842</v>
      </c>
      <c r="E105" s="1">
        <f>+[17]Output_2003!G20+[17]Output_2003!H20</f>
        <v>35858977</v>
      </c>
      <c r="F105" s="1">
        <f>+[17]Output_2003!D20+[17]Output_2003!E20</f>
        <v>108246767</v>
      </c>
      <c r="G105" s="1">
        <f>+[17]Output_2003!I20+[17]Output_2003!K20</f>
        <v>138687350</v>
      </c>
      <c r="H105" s="1">
        <f>+[17]Output_2003!F20</f>
        <v>0</v>
      </c>
      <c r="I105" s="1">
        <f>+[17]Output_2003!$J$20</f>
        <v>19086790</v>
      </c>
      <c r="J105" s="1">
        <f t="shared" si="10"/>
        <v>389609936</v>
      </c>
    </row>
    <row r="106" spans="1:10" x14ac:dyDescent="0.25">
      <c r="A106" t="s">
        <v>21</v>
      </c>
      <c r="B106">
        <v>2002</v>
      </c>
      <c r="C106" s="2">
        <f t="shared" si="9"/>
        <v>103140678</v>
      </c>
      <c r="D106" s="1">
        <f>+[18]Output_2002!$B$20+[18]Output_2002!$C$20</f>
        <v>103140678</v>
      </c>
      <c r="E106" s="1">
        <f>+[18]Output_2002!$G$20+[18]Output_2002!$H$20</f>
        <v>34114765</v>
      </c>
      <c r="F106" s="1">
        <f>+[18]Output_2002!$D$20+[18]Output_2002!$E$20</f>
        <v>90929458</v>
      </c>
      <c r="G106" s="1">
        <f>+[18]Output_2002!$I$20+[18]Output_2002!$K$20</f>
        <v>130723629</v>
      </c>
      <c r="H106" s="1">
        <f>+[18]Output_2002!$F$20</f>
        <v>0</v>
      </c>
      <c r="I106" s="1">
        <f>+[18]Output_2002!$J$20</f>
        <v>17528273</v>
      </c>
      <c r="J106" s="1">
        <f t="shared" si="10"/>
        <v>358908530</v>
      </c>
    </row>
    <row r="107" spans="1:10" x14ac:dyDescent="0.25">
      <c r="A107" t="s">
        <v>21</v>
      </c>
      <c r="B107">
        <v>2001</v>
      </c>
      <c r="C107" s="2">
        <f t="shared" si="9"/>
        <v>101455091</v>
      </c>
      <c r="D107" s="1">
        <f>+[18]Output_2001!$B$20+[18]Output_2001!$C$20</f>
        <v>101455091</v>
      </c>
      <c r="E107" s="1">
        <f>+[18]Output_2001!$G$20+[18]Output_2001!$H$20</f>
        <v>32500952</v>
      </c>
      <c r="F107" s="1">
        <f>+[18]Output_2001!$D$20+[18]Output_2001!$E$20</f>
        <v>86280117</v>
      </c>
      <c r="G107" s="1">
        <f>+[18]Output_2001!$I$20+[18]Output_2001!$K$20</f>
        <v>127448701</v>
      </c>
      <c r="H107" s="1">
        <f>+[18]Output_2001!$F$20</f>
        <v>0</v>
      </c>
      <c r="I107" s="1">
        <f>+[18]Output_2001!$J$20</f>
        <v>16137295</v>
      </c>
      <c r="J107" s="1">
        <f t="shared" si="10"/>
        <v>347684861</v>
      </c>
    </row>
    <row r="108" spans="1:10" x14ac:dyDescent="0.25">
      <c r="A108" t="s">
        <v>21</v>
      </c>
      <c r="B108">
        <v>2000</v>
      </c>
      <c r="C108" s="2">
        <f t="shared" si="9"/>
        <v>94078256</v>
      </c>
      <c r="D108" s="1">
        <f>+[18]Output_2000!$B$20+[18]Output_2000!$C$20</f>
        <v>94078256</v>
      </c>
      <c r="E108" s="1">
        <f>+[18]Output_2000!$G$20+[18]Output_2000!$H$20</f>
        <v>28160912</v>
      </c>
      <c r="F108" s="1">
        <f>+[18]Output_2000!$D$20+[18]Output_2000!$E$20</f>
        <v>92782309</v>
      </c>
      <c r="G108" s="1">
        <f>+[18]Output_2000!$I$20+[18]Output_2000!$K$20</f>
        <v>118875026</v>
      </c>
      <c r="H108" s="1">
        <f>+[18]Output_2000!$F$20</f>
        <v>0</v>
      </c>
      <c r="I108" s="1">
        <f>+[18]Output_2000!$J$20</f>
        <v>14847851</v>
      </c>
      <c r="J108" s="1">
        <f t="shared" si="10"/>
        <v>333896503</v>
      </c>
    </row>
    <row r="109" spans="1:10" x14ac:dyDescent="0.25">
      <c r="A109" t="s">
        <v>21</v>
      </c>
      <c r="B109">
        <v>1999</v>
      </c>
      <c r="C109" s="2">
        <f t="shared" si="9"/>
        <v>87322300</v>
      </c>
      <c r="D109" s="1">
        <f>+[19]Output_1999!$B$20+[19]Output_1999!$C$20</f>
        <v>87322300</v>
      </c>
      <c r="E109" s="1">
        <f>+[19]Output_1999!$G$20+[19]Output_1999!$H$20</f>
        <v>28798955</v>
      </c>
      <c r="F109" s="1">
        <f>+[19]Output_1999!$D$20+[19]Output_1999!$E$20</f>
        <v>100466860</v>
      </c>
      <c r="G109" s="1">
        <f>+[19]Output_1999!$I$20+[19]Output_1999!$K$20</f>
        <v>111300589</v>
      </c>
      <c r="H109" s="1">
        <f>+[19]Output_1999!$F$20</f>
        <v>0</v>
      </c>
      <c r="I109" s="1">
        <f>+[19]Output_1999!$J$20</f>
        <v>13720934</v>
      </c>
      <c r="J109" s="1">
        <f t="shared" si="10"/>
        <v>327888704</v>
      </c>
    </row>
    <row r="110" spans="1:10" x14ac:dyDescent="0.25">
      <c r="A110" t="s">
        <v>21</v>
      </c>
      <c r="B110">
        <v>1998</v>
      </c>
      <c r="C110" s="2">
        <f t="shared" si="9"/>
        <v>81201410</v>
      </c>
      <c r="D110" s="1">
        <f>+[19]Output_1998!$B$20+[19]Output_1998!$C$20</f>
        <v>81201410</v>
      </c>
      <c r="E110" s="1">
        <f>+[19]Output_1998!$G$20+[19]Output_1998!$H$20</f>
        <v>25076971</v>
      </c>
      <c r="F110" s="1">
        <f>+[19]Output_1998!$D$20+[19]Output_1998!$E$20</f>
        <v>101997647</v>
      </c>
      <c r="G110" s="1">
        <f>+[19]Output_1998!$I$20+[19]Output_1998!$K$20</f>
        <v>103984528</v>
      </c>
      <c r="H110" s="1">
        <f>+[19]Output_1998!$F$20</f>
        <v>0</v>
      </c>
      <c r="I110" s="1">
        <f>+[19]Output_1998!$J$20</f>
        <v>12494293</v>
      </c>
      <c r="J110" s="1">
        <f t="shared" si="10"/>
        <v>312260556</v>
      </c>
    </row>
    <row r="111" spans="1:10" x14ac:dyDescent="0.25">
      <c r="A111" t="s">
        <v>21</v>
      </c>
      <c r="B111">
        <v>1997</v>
      </c>
      <c r="C111" s="2">
        <f t="shared" si="9"/>
        <v>72951523</v>
      </c>
      <c r="D111" s="1">
        <f>+[19]Output_1997!$B$20+[19]Output_1997!$C$20</f>
        <v>72951523</v>
      </c>
      <c r="E111" s="1">
        <f>+[19]Output_1997!$G$20+[19]Output_1997!$H$20</f>
        <v>21135167</v>
      </c>
      <c r="F111" s="1">
        <f>+[19]Output_1997!$D$20+[19]Output_1997!$E$20</f>
        <v>101004458</v>
      </c>
      <c r="G111" s="1">
        <f>+[19]Output_1997!$I$20+[19]Output_1997!$K$20</f>
        <v>96853646</v>
      </c>
      <c r="H111" s="1">
        <f>+[19]Output_1997!$F$20</f>
        <v>0</v>
      </c>
      <c r="I111" s="1">
        <f>+[19]Output_1997!$J$20</f>
        <v>12331849</v>
      </c>
      <c r="J111" s="1">
        <f t="shared" si="10"/>
        <v>291944794</v>
      </c>
    </row>
    <row r="112" spans="1:10" x14ac:dyDescent="0.25">
      <c r="A112" t="s">
        <v>21</v>
      </c>
      <c r="B112">
        <v>1996</v>
      </c>
      <c r="C112" s="2">
        <f t="shared" si="9"/>
        <v>69629408</v>
      </c>
      <c r="D112" s="1">
        <f>+[20]Output_1996!$B$20+[20]Output_1996!$C$20</f>
        <v>69629408</v>
      </c>
      <c r="E112" s="1">
        <f>+[20]Output_1996!$G$20+[20]Output_1996!$H$20</f>
        <v>16722958</v>
      </c>
      <c r="F112" s="1">
        <f>+[20]Output_1996!$D$20+[20]Output_1996!$E$20</f>
        <v>87115566</v>
      </c>
      <c r="G112" s="1">
        <f>+[20]Output_1996!$I$20+[20]Output_1996!$K$20</f>
        <v>94716962</v>
      </c>
      <c r="H112" s="1">
        <f>+[20]Output_1996!$F$20</f>
        <v>0</v>
      </c>
      <c r="I112" s="1">
        <f>+[20]Output_1996!$J$20</f>
        <v>11058056</v>
      </c>
      <c r="J112" s="1">
        <f t="shared" si="10"/>
        <v>268184894</v>
      </c>
    </row>
    <row r="113" spans="1:10" x14ac:dyDescent="0.25">
      <c r="A113" t="s">
        <v>21</v>
      </c>
      <c r="B113">
        <v>1995</v>
      </c>
      <c r="C113" s="2">
        <f t="shared" si="9"/>
        <v>60671047</v>
      </c>
      <c r="D113" s="1">
        <f>+[20]Output_1995!$B$20+[20]Output_1995!$C$20</f>
        <v>60671047</v>
      </c>
      <c r="E113" s="1">
        <f>+[20]Output_1995!$G$20+[20]Output_1995!$H$20</f>
        <v>15703304</v>
      </c>
      <c r="F113" s="1">
        <f>+[20]Output_1995!$D$20+[20]Output_1995!$E$20</f>
        <v>91929093</v>
      </c>
      <c r="G113" s="1">
        <f>+[20]Output_1995!$I$20+[20]Output_1995!$K$20</f>
        <v>88259500</v>
      </c>
      <c r="H113" s="1">
        <f>+[20]Output_1995!$F$20</f>
        <v>0</v>
      </c>
      <c r="I113" s="1">
        <f>+[20]Output_1995!$J$20</f>
        <v>10255959</v>
      </c>
      <c r="J113" s="1">
        <f t="shared" si="10"/>
        <v>256562944</v>
      </c>
    </row>
    <row r="114" spans="1:10" x14ac:dyDescent="0.25">
      <c r="A114" t="s">
        <v>3</v>
      </c>
      <c r="B114">
        <v>2022</v>
      </c>
      <c r="C114" s="2">
        <f t="shared" si="9"/>
        <v>208075359</v>
      </c>
      <c r="D114" s="1">
        <f>+[1]Output_Aux!B2+[1]Output_Aux!C2</f>
        <v>208071501</v>
      </c>
      <c r="E114" s="1">
        <f>+[1]Output_Aux!F2</f>
        <v>5888832</v>
      </c>
      <c r="F114" s="1">
        <f>+[1]Output_Aux!D2</f>
        <v>530143247</v>
      </c>
      <c r="G114" s="1">
        <f>+[1]Output_Aux!G2</f>
        <v>320951003</v>
      </c>
      <c r="H114" s="1">
        <f>+[1]Output_Aux!E2</f>
        <v>3858</v>
      </c>
      <c r="I114" s="1">
        <f>+[1]Output_Aux!$H$2</f>
        <v>0</v>
      </c>
      <c r="J114" s="1">
        <f t="shared" si="10"/>
        <v>1065058441</v>
      </c>
    </row>
    <row r="115" spans="1:10" x14ac:dyDescent="0.25">
      <c r="A115" t="s">
        <v>3</v>
      </c>
      <c r="B115">
        <v>2021</v>
      </c>
      <c r="C115" s="2">
        <f t="shared" si="9"/>
        <v>194833449</v>
      </c>
      <c r="D115" s="1">
        <f>+[2]Output!C2+[2]Output!B2</f>
        <v>194829107</v>
      </c>
      <c r="E115" s="1">
        <f>+[2]Output!F2</f>
        <v>10523693</v>
      </c>
      <c r="F115" s="1">
        <f>+[2]Output!D2</f>
        <v>529866558</v>
      </c>
      <c r="G115" s="1">
        <f>+[2]Output!G2</f>
        <v>320290094</v>
      </c>
      <c r="H115" s="1">
        <f>+[2]Output!E2</f>
        <v>4342</v>
      </c>
      <c r="I115" s="1">
        <f>+[2]Output!$H$2</f>
        <v>33199711</v>
      </c>
      <c r="J115" s="1">
        <f t="shared" si="10"/>
        <v>1055513794</v>
      </c>
    </row>
    <row r="116" spans="1:10" x14ac:dyDescent="0.25">
      <c r="A116" t="s">
        <v>3</v>
      </c>
      <c r="B116">
        <v>2020</v>
      </c>
      <c r="C116" s="2">
        <f t="shared" si="9"/>
        <v>189395289</v>
      </c>
      <c r="D116" s="1">
        <f>+[3]Output!C2+[3]Output!B2</f>
        <v>189392280</v>
      </c>
      <c r="E116" s="1">
        <f>+[3]Output!F2</f>
        <v>8843332</v>
      </c>
      <c r="F116" s="1">
        <f>+[3]Output!D2</f>
        <v>532487538</v>
      </c>
      <c r="G116" s="1">
        <f>+[3]Output!G2</f>
        <v>310392243</v>
      </c>
      <c r="H116" s="1">
        <f>+[3]Output!E2</f>
        <v>3009</v>
      </c>
      <c r="I116" s="1">
        <f>+[3]Output!$H$2</f>
        <v>35763313</v>
      </c>
      <c r="J116" s="1">
        <f t="shared" si="10"/>
        <v>1041118402</v>
      </c>
    </row>
    <row r="117" spans="1:10" x14ac:dyDescent="0.25">
      <c r="A117" t="s">
        <v>3</v>
      </c>
      <c r="B117">
        <v>2019</v>
      </c>
      <c r="C117" s="2">
        <f t="shared" si="9"/>
        <v>204426929</v>
      </c>
      <c r="D117" s="1">
        <f>+[4]Output!C2+[4]Output!B2</f>
        <v>204426929</v>
      </c>
      <c r="E117" s="1">
        <f>+[4]Output!F2</f>
        <v>10352883</v>
      </c>
      <c r="F117" s="1">
        <f>+[4]Output!D2</f>
        <v>544386771</v>
      </c>
      <c r="G117" s="1">
        <f>+[4]Output!G2</f>
        <v>296720510</v>
      </c>
      <c r="H117" s="1">
        <f>+[4]Output!E2</f>
        <v>0</v>
      </c>
      <c r="I117" s="1">
        <f>+[4]Output!$H$2</f>
        <v>35700820</v>
      </c>
      <c r="J117" s="1">
        <f t="shared" si="10"/>
        <v>1055887093</v>
      </c>
    </row>
    <row r="118" spans="1:10" x14ac:dyDescent="0.25">
      <c r="A118" t="s">
        <v>3</v>
      </c>
      <c r="B118">
        <v>2018</v>
      </c>
      <c r="C118" s="2">
        <f t="shared" si="9"/>
        <v>210110258</v>
      </c>
      <c r="D118" s="1">
        <f>+[5]Output!$B2+[5]Output!$C2</f>
        <v>210100500</v>
      </c>
      <c r="E118" s="1">
        <f>+[5]Output!$G2+[5]Output!$H2</f>
        <v>12779035</v>
      </c>
      <c r="F118" s="1">
        <f>+[5]Output!$D2+[5]Output!$E2</f>
        <v>513248992</v>
      </c>
      <c r="G118" s="1">
        <f>+[5]Output!$I2+[5]Output!$K2</f>
        <v>306093049</v>
      </c>
      <c r="H118" s="1">
        <f>0*[5]Output!$I2+[5]Output!$F2</f>
        <v>9758</v>
      </c>
      <c r="I118" s="1">
        <f>+[5]Output!$J$2</f>
        <v>38836545</v>
      </c>
      <c r="J118" s="1">
        <f t="shared" si="10"/>
        <v>1042231334</v>
      </c>
    </row>
    <row r="119" spans="1:10" x14ac:dyDescent="0.25">
      <c r="A119" t="s">
        <v>3</v>
      </c>
      <c r="B119">
        <v>2017</v>
      </c>
      <c r="C119" s="2">
        <f t="shared" si="9"/>
        <v>201692145</v>
      </c>
      <c r="D119" s="1">
        <f>+[6]Output!$B2+[6]Output!$C2</f>
        <v>201692145</v>
      </c>
      <c r="E119" s="1">
        <f>+[6]Output!$G2+[6]Output!$H2</f>
        <v>16087923</v>
      </c>
      <c r="F119" s="1">
        <f>+[6]Output!$D2+[6]Output!$E2</f>
        <v>471277883</v>
      </c>
      <c r="G119" s="1">
        <f>1*[6]Output!$I2+[6]Output!$K2</f>
        <v>302757934</v>
      </c>
      <c r="H119" s="1">
        <f>0*[6]Output!$I2+[6]Output!$F2</f>
        <v>0</v>
      </c>
      <c r="I119" s="1">
        <f>+[6]Output!$J$2</f>
        <v>37597978</v>
      </c>
      <c r="J119" s="1">
        <f t="shared" si="10"/>
        <v>991815885</v>
      </c>
    </row>
    <row r="120" spans="1:10" x14ac:dyDescent="0.25">
      <c r="A120" t="s">
        <v>3</v>
      </c>
      <c r="B120">
        <v>2016</v>
      </c>
      <c r="C120" s="2">
        <f t="shared" si="9"/>
        <v>203676261</v>
      </c>
      <c r="D120" s="1">
        <f>+[7]Output!$B2+[7]Output!$C2</f>
        <v>203657317</v>
      </c>
      <c r="E120" s="1">
        <f>+[7]Output!$G2+[7]Output!$H2</f>
        <v>13260876</v>
      </c>
      <c r="F120" s="1">
        <f>+[7]Output!$D2+[7]Output!$E2</f>
        <v>470839231</v>
      </c>
      <c r="G120" s="1">
        <f>1*[7]Output!$I2+[7]Output!$K2</f>
        <v>313465043</v>
      </c>
      <c r="H120" s="1">
        <f>0*[7]Output!$I2+[7]Output!$F2</f>
        <v>18944</v>
      </c>
      <c r="I120" s="1">
        <f>+[7]Output!$J$2</f>
        <v>39042340</v>
      </c>
      <c r="J120" s="1">
        <f t="shared" si="10"/>
        <v>1001241411</v>
      </c>
    </row>
    <row r="121" spans="1:10" x14ac:dyDescent="0.25">
      <c r="A121" t="s">
        <v>3</v>
      </c>
      <c r="B121">
        <v>2015</v>
      </c>
      <c r="C121" s="2">
        <f t="shared" si="9"/>
        <v>195152281</v>
      </c>
      <c r="D121" s="1">
        <f>+[8]Output!$B2+[8]Output!$C2</f>
        <v>195134717</v>
      </c>
      <c r="E121" s="1">
        <f>+[8]Output!$G2+[8]Output!$H2</f>
        <v>12645731</v>
      </c>
      <c r="F121" s="1">
        <f>+[8]Output!$D2+[8]Output!$E2</f>
        <v>455308288</v>
      </c>
      <c r="G121" s="1">
        <f>1*[8]Output!$I2+[8]Output!$K2</f>
        <v>305122227</v>
      </c>
      <c r="H121" s="1">
        <f>0*[8]Output!$I2+[8]Output!$F2</f>
        <v>17564</v>
      </c>
      <c r="I121" s="1">
        <f>+[8]Output!$J$2</f>
        <v>38456620</v>
      </c>
      <c r="J121" s="1">
        <f t="shared" si="10"/>
        <v>968228527</v>
      </c>
    </row>
    <row r="122" spans="1:10" x14ac:dyDescent="0.25">
      <c r="A122" t="s">
        <v>3</v>
      </c>
      <c r="B122">
        <v>2014</v>
      </c>
      <c r="C122" s="2">
        <f t="shared" si="9"/>
        <v>192496699</v>
      </c>
      <c r="D122" s="1">
        <f>+[9]Output!$B2+[9]Output!$C2</f>
        <v>192481791</v>
      </c>
      <c r="E122" s="1">
        <f>+[9]Output!$G2+[9]Output!$H2</f>
        <v>12689776</v>
      </c>
      <c r="F122" s="1">
        <f>+[9]Output!$D2+[9]Output!$E2</f>
        <v>438409695</v>
      </c>
      <c r="G122" s="1">
        <f>1*[9]Output!$I2+[9]Output!$K2</f>
        <v>303547933</v>
      </c>
      <c r="H122" s="1">
        <f>0*[9]Output!$I2+[9]Output!$F2</f>
        <v>14908</v>
      </c>
      <c r="I122" s="1">
        <f>+[9]Output!$J$2</f>
        <v>38213687</v>
      </c>
      <c r="J122" s="1">
        <f t="shared" si="10"/>
        <v>947144103</v>
      </c>
    </row>
    <row r="123" spans="1:10" x14ac:dyDescent="0.25">
      <c r="A123" t="s">
        <v>3</v>
      </c>
      <c r="B123">
        <v>2013</v>
      </c>
      <c r="C123" s="2">
        <f t="shared" si="9"/>
        <v>230139169</v>
      </c>
      <c r="D123" s="1">
        <f>+[10]Output!$B2+[10]Output!$C2</f>
        <v>230139169</v>
      </c>
      <c r="E123" s="1">
        <f>+[10]Output!$G2+[10]Output!$H2</f>
        <v>5013231</v>
      </c>
      <c r="F123" s="1">
        <f>+[10]Output!$D2+[10]Output!$E2</f>
        <v>442362523</v>
      </c>
      <c r="G123" s="1">
        <f>1*[10]Output!$I2+[10]Output!$K2</f>
        <v>276142349</v>
      </c>
      <c r="H123" s="1">
        <f>0*[10]Output!$I2+[10]Output!$F2</f>
        <v>0</v>
      </c>
      <c r="I123" s="1">
        <f>+[10]Output!$J$2</f>
        <v>36493703</v>
      </c>
      <c r="J123" s="1">
        <f t="shared" si="10"/>
        <v>953657272</v>
      </c>
    </row>
    <row r="124" spans="1:10" x14ac:dyDescent="0.25">
      <c r="A124" t="s">
        <v>3</v>
      </c>
      <c r="B124">
        <v>2012</v>
      </c>
      <c r="C124" s="2">
        <f t="shared" si="9"/>
        <v>213428100</v>
      </c>
      <c r="D124" s="1">
        <f>+[11]Output!$B2+[11]Output!$C2</f>
        <v>213428100</v>
      </c>
      <c r="E124" s="1">
        <f>+[11]Output!$G2+[11]Output!$H2</f>
        <v>4839176</v>
      </c>
      <c r="F124" s="1">
        <f>+[11]Output!$D2+[11]Output!$E2</f>
        <v>384446506</v>
      </c>
      <c r="G124" s="1">
        <f>1*[11]Output!$I2+[11]Output!$K2</f>
        <v>253938113</v>
      </c>
      <c r="H124" s="1">
        <f>0*[11]Output!$I2+[11]Output!$F2</f>
        <v>0</v>
      </c>
      <c r="I124" s="1">
        <f>+[11]Output!$J$2</f>
        <v>32160569</v>
      </c>
      <c r="J124" s="1">
        <f t="shared" si="10"/>
        <v>856651895</v>
      </c>
    </row>
    <row r="125" spans="1:10" x14ac:dyDescent="0.25">
      <c r="A125" t="s">
        <v>3</v>
      </c>
      <c r="B125">
        <v>2011</v>
      </c>
      <c r="C125" s="2">
        <f t="shared" si="9"/>
        <v>245600140</v>
      </c>
      <c r="D125" s="1">
        <f>+[12]Output!$B2+[12]Output!$C2</f>
        <v>245600140</v>
      </c>
      <c r="E125" s="1">
        <f>+[12]Output!$G2+[12]Output!$H2</f>
        <v>6219765</v>
      </c>
      <c r="F125" s="1">
        <f>+[12]Output!$D2+[12]Output!$E2</f>
        <v>375906292</v>
      </c>
      <c r="G125" s="1">
        <f>1*[12]Output!$I2+[12]Output!$K2</f>
        <v>273532779</v>
      </c>
      <c r="H125" s="1">
        <f>0*[12]Output!$I2+[12]Output!$F2</f>
        <v>0</v>
      </c>
      <c r="I125" s="1">
        <f>+[12]Output!$J$2</f>
        <v>39373980</v>
      </c>
      <c r="J125" s="1">
        <f t="shared" si="10"/>
        <v>901258976</v>
      </c>
    </row>
    <row r="126" spans="1:10" x14ac:dyDescent="0.25">
      <c r="A126" t="s">
        <v>3</v>
      </c>
      <c r="B126">
        <v>2010</v>
      </c>
      <c r="C126" s="2">
        <f t="shared" si="9"/>
        <v>232292110</v>
      </c>
      <c r="D126" s="1">
        <f>+[13]Output!$B2+[13]Output!$C2</f>
        <v>232292110</v>
      </c>
      <c r="E126" s="1">
        <f>+[13]Output!$G2+[13]Output!$H2</f>
        <v>6153996</v>
      </c>
      <c r="F126" s="1">
        <f>+[13]Output!$D2+[13]Output!$E2</f>
        <v>425735817</v>
      </c>
      <c r="G126" s="1">
        <f>1*[13]Output!$I2+[13]Output!$K2</f>
        <v>284971440</v>
      </c>
      <c r="H126" s="1">
        <f>0*[13]Output!$I2+[13]Output!$F2</f>
        <v>0</v>
      </c>
      <c r="I126" s="1">
        <f>+[13]Output!$J$2</f>
        <v>39280761</v>
      </c>
      <c r="J126" s="1">
        <f t="shared" si="10"/>
        <v>949153363</v>
      </c>
    </row>
    <row r="127" spans="1:10" x14ac:dyDescent="0.25">
      <c r="A127" t="s">
        <v>3</v>
      </c>
      <c r="B127">
        <v>2009</v>
      </c>
      <c r="C127" s="2">
        <f t="shared" si="9"/>
        <v>221831103</v>
      </c>
      <c r="D127" s="1">
        <f>+[14]Output!$B2+[14]Output!$C2</f>
        <v>221831103</v>
      </c>
      <c r="E127" s="1">
        <f>+[14]Output!$G2+[14]Output!$H2</f>
        <v>5595209</v>
      </c>
      <c r="F127" s="1">
        <f>+[14]Output!$D2+[14]Output!$E2</f>
        <v>391879386</v>
      </c>
      <c r="G127" s="1">
        <f>1*[14]Output!$I2+[14]Output!$K2</f>
        <v>275029331</v>
      </c>
      <c r="H127" s="1">
        <f>0*[14]Output!$I2+[14]Output!$F2</f>
        <v>0</v>
      </c>
      <c r="I127" s="1">
        <f>+[14]Output!$J$2</f>
        <v>40848384</v>
      </c>
      <c r="J127" s="1">
        <f t="shared" si="10"/>
        <v>894335029</v>
      </c>
    </row>
    <row r="128" spans="1:10" x14ac:dyDescent="0.25">
      <c r="A128" t="s">
        <v>3</v>
      </c>
      <c r="B128">
        <v>2008</v>
      </c>
      <c r="C128" s="2">
        <f t="shared" si="9"/>
        <v>229738094</v>
      </c>
      <c r="D128" s="1">
        <f>+[15]Output!$B2+[15]Output!$C2</f>
        <v>229738094</v>
      </c>
      <c r="E128" s="1">
        <f>+[15]Output!$G2+[15]Output!$H2</f>
        <v>5941810</v>
      </c>
      <c r="F128" s="1">
        <f>+[15]Output!$D2+[15]Output!$E2</f>
        <v>383715084</v>
      </c>
      <c r="G128" s="1">
        <f>1*[15]Output!$I2+[15]Output!$K2</f>
        <v>261284726</v>
      </c>
      <c r="H128" s="1">
        <f>0*[15]Output!$I2+[15]Output!$F2</f>
        <v>0</v>
      </c>
      <c r="I128" s="1">
        <f>+[15]Output!$J$2</f>
        <v>39162534</v>
      </c>
      <c r="J128" s="1">
        <f t="shared" si="10"/>
        <v>880679714</v>
      </c>
    </row>
    <row r="129" spans="1:10" x14ac:dyDescent="0.25">
      <c r="A129" t="s">
        <v>3</v>
      </c>
      <c r="B129">
        <v>2007</v>
      </c>
      <c r="C129" s="2">
        <f t="shared" si="9"/>
        <v>223091973</v>
      </c>
      <c r="D129" s="1">
        <f>+[16]Output!$B2+[16]Output!$C2</f>
        <v>223091973</v>
      </c>
      <c r="E129" s="1">
        <f>+[16]Output!$G2+[16]Output!$H2</f>
        <v>6260996</v>
      </c>
      <c r="F129" s="1">
        <f>+[16]Output!$D2+[16]Output!$E25</f>
        <v>375808852</v>
      </c>
      <c r="G129" s="1">
        <f>1*[16]Output!$I2+[16]Output!$K2</f>
        <v>265668448</v>
      </c>
      <c r="H129" s="1">
        <f>0*[16]Output!$I2+[16]Output!$F2</f>
        <v>0</v>
      </c>
      <c r="I129" s="1">
        <f>+[16]Output!$J$2</f>
        <v>37501915</v>
      </c>
      <c r="J129" s="1">
        <f t="shared" si="10"/>
        <v>870830269</v>
      </c>
    </row>
    <row r="130" spans="1:10" x14ac:dyDescent="0.25">
      <c r="A130" t="s">
        <v>3</v>
      </c>
      <c r="B130">
        <v>2006</v>
      </c>
      <c r="C130" s="2">
        <f t="shared" si="9"/>
        <v>224365791</v>
      </c>
      <c r="D130" s="1">
        <f>+[17]Output_2006!B2+[17]Output_2006!C2</f>
        <v>224365791</v>
      </c>
      <c r="E130" s="1">
        <f>+[17]Output_2006!G2+[17]Output_2006!H2</f>
        <v>6424431</v>
      </c>
      <c r="F130" s="1">
        <f>+[17]Output_2006!D2+[17]Output_2006!E2</f>
        <v>389262449</v>
      </c>
      <c r="G130" s="1">
        <f>+[17]Output_2005!I2+[17]Output_2006!K2</f>
        <v>267113672</v>
      </c>
      <c r="H130" s="1">
        <f>+[17]Output_2006!F2</f>
        <v>0</v>
      </c>
      <c r="I130" s="1">
        <f>+[17]Output_2006!$J$2</f>
        <v>39746797</v>
      </c>
      <c r="J130" s="1">
        <f t="shared" si="10"/>
        <v>887166343</v>
      </c>
    </row>
    <row r="131" spans="1:10" x14ac:dyDescent="0.25">
      <c r="A131" t="s">
        <v>3</v>
      </c>
      <c r="B131">
        <v>2005</v>
      </c>
      <c r="C131" s="2">
        <f t="shared" ref="C131:C194" si="11">+D131+H131</f>
        <v>213229141</v>
      </c>
      <c r="D131" s="1">
        <f>+[17]Output_2005!B2+[17]Output_2005!C2</f>
        <v>213229141</v>
      </c>
      <c r="E131" s="1">
        <f>+[17]Output_2005!G2+[17]Output_2005!H2</f>
        <v>6681831</v>
      </c>
      <c r="F131" s="1">
        <f>+[17]Output_2005!D2+[17]Output_2005!E2</f>
        <v>349715886</v>
      </c>
      <c r="G131" s="1">
        <f>+[17]Output_2005!I2+[17]Output_2005!K2</f>
        <v>267113672</v>
      </c>
      <c r="H131" s="1">
        <f>+[17]Output_2005!F2</f>
        <v>0</v>
      </c>
      <c r="I131" s="1">
        <f>+[17]Output_2005!$J$2</f>
        <v>36174019</v>
      </c>
      <c r="J131" s="1">
        <f t="shared" si="10"/>
        <v>836740530</v>
      </c>
    </row>
    <row r="132" spans="1:10" x14ac:dyDescent="0.25">
      <c r="A132" t="s">
        <v>3</v>
      </c>
      <c r="B132">
        <v>2004</v>
      </c>
      <c r="C132" s="2">
        <f t="shared" si="11"/>
        <v>198647713</v>
      </c>
      <c r="D132" s="1">
        <f>+[17]Output_2004!B2+[17]Output_2004!C2</f>
        <v>198647713</v>
      </c>
      <c r="E132" s="1">
        <f>+[17]Output_2004!G2+[17]Output_2004!H2</f>
        <v>6301640</v>
      </c>
      <c r="F132" s="1">
        <f>+[17]Output_2004!D2+[17]Output_2004!E2</f>
        <v>254400026</v>
      </c>
      <c r="G132" s="1">
        <f>+[17]Output_2004!I2+[17]Output_2004!K2</f>
        <v>253601038</v>
      </c>
      <c r="H132" s="1">
        <f>+[17]Output_2004!F2</f>
        <v>0</v>
      </c>
      <c r="I132" s="1">
        <f>+[17]Output_2004!$J$2</f>
        <v>34920661</v>
      </c>
      <c r="J132" s="1">
        <f t="shared" si="10"/>
        <v>712950417</v>
      </c>
    </row>
    <row r="133" spans="1:10" x14ac:dyDescent="0.25">
      <c r="A133" t="s">
        <v>3</v>
      </c>
      <c r="B133">
        <v>2003</v>
      </c>
      <c r="C133" s="2">
        <f t="shared" si="11"/>
        <v>181880849</v>
      </c>
      <c r="D133" s="1">
        <f>+[17]Output_2003!B2+[17]Output_2003!C2</f>
        <v>181874560</v>
      </c>
      <c r="E133" s="1">
        <f>+[17]Output_2003!G2+[17]Output_2003!H2</f>
        <v>6314171</v>
      </c>
      <c r="F133" s="1">
        <f>+[17]Output_2003!D2+[17]Output_2003!E2</f>
        <v>244786578</v>
      </c>
      <c r="G133" s="1">
        <f>+[17]Output_2003!I2+[17]Output_2003!K2</f>
        <v>237502785</v>
      </c>
      <c r="H133" s="1">
        <f>+[17]Output_2003!F2</f>
        <v>6289</v>
      </c>
      <c r="I133" s="1">
        <f>+[17]Output_2003!$J$2</f>
        <v>33520049</v>
      </c>
      <c r="J133" s="1">
        <f t="shared" si="10"/>
        <v>670484383</v>
      </c>
    </row>
    <row r="134" spans="1:10" x14ac:dyDescent="0.25">
      <c r="A134" t="s">
        <v>3</v>
      </c>
      <c r="B134">
        <v>2002</v>
      </c>
      <c r="C134" s="2">
        <f t="shared" si="11"/>
        <v>171237260</v>
      </c>
      <c r="D134" s="1">
        <f>+[18]Output_2002!$B$2+[18]Output_2002!$C$2</f>
        <v>171072830</v>
      </c>
      <c r="E134" s="1">
        <f>+[18]Output_2002!$G$2+[18]Output_2002!$H$2</f>
        <v>4927535</v>
      </c>
      <c r="F134" s="1">
        <f>+[18]Output_2002!$D$2+[18]Output_2002!$E$2</f>
        <v>224613639</v>
      </c>
      <c r="G134" s="1">
        <f>+[18]Output_2002!$I$2+[18]Output_2002!$K$2</f>
        <v>224416285</v>
      </c>
      <c r="H134" s="1">
        <f>+[18]Output_2002!$F$2</f>
        <v>164430</v>
      </c>
      <c r="I134" s="1">
        <f>+[18]Output_2002!$J$2</f>
        <v>32273326</v>
      </c>
      <c r="J134" s="1">
        <f t="shared" ref="J134:J141" si="12">+D134+E134+F134+G134+H134</f>
        <v>625194719</v>
      </c>
    </row>
    <row r="135" spans="1:10" x14ac:dyDescent="0.25">
      <c r="A135" t="s">
        <v>3</v>
      </c>
      <c r="B135">
        <v>2001</v>
      </c>
      <c r="C135" s="2">
        <f t="shared" si="11"/>
        <v>162139901</v>
      </c>
      <c r="D135" s="1">
        <f>+[18]Output_2001!$B$2+[18]Output_2001!$C$2</f>
        <v>162139901</v>
      </c>
      <c r="E135" s="1">
        <f>+[18]Output_2001!$G$2+[18]Output_2001!$H$2</f>
        <v>4149193</v>
      </c>
      <c r="F135" s="1">
        <f>+[18]Output_2001!$D$2+[18]Output_2001!$E$2</f>
        <v>232793165</v>
      </c>
      <c r="G135" s="1">
        <f>+[18]Output_2001!$I$2+[18]Output_2001!$K$2</f>
        <v>211179686</v>
      </c>
      <c r="H135" s="1">
        <f>+[18]Output_2001!$F$2</f>
        <v>0</v>
      </c>
      <c r="I135" s="1">
        <f>+[18]Output_2001!$J$2</f>
        <v>28239437</v>
      </c>
      <c r="J135" s="1">
        <f t="shared" si="12"/>
        <v>610261945</v>
      </c>
    </row>
    <row r="136" spans="1:10" x14ac:dyDescent="0.25">
      <c r="A136" t="s">
        <v>3</v>
      </c>
      <c r="B136">
        <v>2000</v>
      </c>
      <c r="C136" s="2">
        <f t="shared" si="11"/>
        <v>155202464</v>
      </c>
      <c r="D136" s="1">
        <f>+[18]Output_2000!$B$2+[18]Output_2000!$C$2</f>
        <v>155202464</v>
      </c>
      <c r="E136" s="1">
        <f>+[18]Output_2000!$G$2+[18]Output_2000!$H$2</f>
        <v>4092421</v>
      </c>
      <c r="F136" s="1">
        <f>+[18]Output_2000!$D$2+[18]Output_2000!$E$2</f>
        <v>219881451</v>
      </c>
      <c r="G136" s="1">
        <f>+[18]Output_2000!$I$2+[18]Output_2000!$K$2</f>
        <v>199199602</v>
      </c>
      <c r="H136" s="1">
        <f>+[18]Output_2000!$F$2</f>
        <v>0</v>
      </c>
      <c r="I136" s="1">
        <f>+[18]Output_2000!$J$2</f>
        <v>29639887</v>
      </c>
      <c r="J136" s="1">
        <f t="shared" si="12"/>
        <v>578375938</v>
      </c>
    </row>
    <row r="137" spans="1:10" x14ac:dyDescent="0.25">
      <c r="A137" t="s">
        <v>3</v>
      </c>
      <c r="B137">
        <v>1999</v>
      </c>
      <c r="C137" s="2">
        <f t="shared" si="11"/>
        <v>141809884</v>
      </c>
      <c r="D137" s="1">
        <f>+[19]Output_1999!$B$2+[19]Output_1999!$C$2</f>
        <v>141809884</v>
      </c>
      <c r="E137" s="1">
        <f>+[19]Output_1999!$G$2+[19]Output_1999!$H$2</f>
        <v>4102994</v>
      </c>
      <c r="F137" s="1">
        <f>+[19]Output_1999!$D$2+[19]Output_1999!$E$2</f>
        <v>211044892</v>
      </c>
      <c r="G137" s="1">
        <f>+[19]Output_1999!$I$2+[19]Output_1999!$K$2</f>
        <v>186625411</v>
      </c>
      <c r="H137" s="1">
        <f>+[19]Output_1999!$F$2</f>
        <v>0</v>
      </c>
      <c r="I137" s="1">
        <f>+[19]Output_1999!$J$2</f>
        <v>26207651</v>
      </c>
      <c r="J137" s="1">
        <f t="shared" si="12"/>
        <v>543583181</v>
      </c>
    </row>
    <row r="138" spans="1:10" x14ac:dyDescent="0.25">
      <c r="A138" t="s">
        <v>3</v>
      </c>
      <c r="B138">
        <v>1998</v>
      </c>
      <c r="C138" s="2">
        <f t="shared" si="11"/>
        <v>127740283</v>
      </c>
      <c r="D138" s="1">
        <f>+[19]Output_1998!$B$2+[19]Output_1998!$C$2</f>
        <v>127740283</v>
      </c>
      <c r="E138" s="1">
        <f>+[19]Output_1998!$G$2+[19]Output_1998!$H$2</f>
        <v>3828993</v>
      </c>
      <c r="F138" s="1">
        <f>+[19]Output_1998!$D$2+[19]Output_1998!$E$2</f>
        <v>201569504</v>
      </c>
      <c r="G138" s="1">
        <f>+[19]Output_1998!$I$2+[19]Output_1998!$K$2</f>
        <v>174530911</v>
      </c>
      <c r="H138" s="1">
        <f>+[19]Output_1998!$F$2</f>
        <v>0</v>
      </c>
      <c r="I138" s="1">
        <f>+[19]Output_1998!$J$2</f>
        <v>25005019</v>
      </c>
      <c r="J138" s="1">
        <f t="shared" si="12"/>
        <v>507669691</v>
      </c>
    </row>
    <row r="139" spans="1:10" x14ac:dyDescent="0.25">
      <c r="A139" t="s">
        <v>3</v>
      </c>
      <c r="B139">
        <v>1997</v>
      </c>
      <c r="C139" s="2">
        <f t="shared" si="11"/>
        <v>118965746</v>
      </c>
      <c r="D139" s="1">
        <f>+[19]Output_1997!$B$2+[19]Output_1997!$C$2</f>
        <v>118965746</v>
      </c>
      <c r="E139" s="1">
        <f>+[19]Output_1997!$G$2+[19]Output_1997!$H$2</f>
        <v>3467339</v>
      </c>
      <c r="F139" s="1">
        <f>+[19]Output_1997!$D$2+[19]Output_1997!$E$2</f>
        <v>174954656</v>
      </c>
      <c r="G139" s="1">
        <f>+[19]Output_1997!$I$2+[19]Output_1997!$K$2</f>
        <v>163117273</v>
      </c>
      <c r="H139" s="1">
        <f>+[19]Output_1997!$F$2</f>
        <v>0</v>
      </c>
      <c r="I139" s="1">
        <f>+[19]Output_1997!$J$2</f>
        <v>22653485</v>
      </c>
      <c r="J139" s="1">
        <f t="shared" si="12"/>
        <v>460505014</v>
      </c>
    </row>
    <row r="140" spans="1:10" x14ac:dyDescent="0.25">
      <c r="A140" t="s">
        <v>3</v>
      </c>
      <c r="B140">
        <v>1996</v>
      </c>
      <c r="C140" s="2">
        <f t="shared" si="11"/>
        <v>115408201</v>
      </c>
      <c r="D140" s="1">
        <f>+[20]Output_1996!$B$2+[20]Output_1996!$C$2</f>
        <v>115408201</v>
      </c>
      <c r="E140" s="1">
        <f>+[20]Output_1996!$G$2+[20]Output_1996!$H$2</f>
        <v>3656116</v>
      </c>
      <c r="F140" s="1">
        <f>+[20]Output_1996!$D$2+[20]Output_1996!$E$2</f>
        <v>166264153</v>
      </c>
      <c r="G140" s="1">
        <f>+[20]Output_1996!$I$2+[20]Output_1996!$K$2</f>
        <v>157329544</v>
      </c>
      <c r="H140" s="1">
        <f>+[20]Output_1996!$F$2</f>
        <v>0</v>
      </c>
      <c r="I140" s="1">
        <f>+[20]Output_1996!$J$2</f>
        <v>21470621</v>
      </c>
      <c r="J140" s="1">
        <f t="shared" si="12"/>
        <v>442658014</v>
      </c>
    </row>
    <row r="141" spans="1:10" x14ac:dyDescent="0.25">
      <c r="A141" t="s">
        <v>3</v>
      </c>
      <c r="B141">
        <v>1995</v>
      </c>
      <c r="C141" s="2">
        <f t="shared" si="11"/>
        <v>104663407</v>
      </c>
      <c r="D141" s="1">
        <f>+[20]Output_1995!$B$2+[20]Output_1995!$C$2</f>
        <v>104663407</v>
      </c>
      <c r="E141" s="1">
        <f>+[20]Output_1995!$G$2+[20]Output_1995!$H$2</f>
        <v>3291479</v>
      </c>
      <c r="F141" s="1">
        <f>+[20]Output_1995!$D$2+[20]Output_1995!$E$2</f>
        <v>155139224</v>
      </c>
      <c r="G141" s="1">
        <f>+[20]Output_1995!$I$2+[20]Output_1995!$K$2</f>
        <v>147910247</v>
      </c>
      <c r="H141" s="1">
        <f>+[20]Output_1995!$F$2</f>
        <v>0</v>
      </c>
      <c r="I141" s="1">
        <f>+[20]Output_1995!$J$2</f>
        <v>20423378</v>
      </c>
      <c r="J141" s="1">
        <f t="shared" si="12"/>
        <v>411004357</v>
      </c>
    </row>
    <row r="142" spans="1:10" x14ac:dyDescent="0.25">
      <c r="A142" t="s">
        <v>8</v>
      </c>
      <c r="B142">
        <v>2022</v>
      </c>
      <c r="C142" s="2">
        <f t="shared" si="11"/>
        <v>81420230</v>
      </c>
      <c r="D142" s="1">
        <f>+[1]Output_Aux!B7+[1]Output_Aux!C7</f>
        <v>81420230</v>
      </c>
      <c r="E142" s="1">
        <f>+[1]Output_Aux!F7</f>
        <v>2011450</v>
      </c>
      <c r="F142" s="1">
        <f>+[1]Output_Aux!D7</f>
        <v>66587857</v>
      </c>
      <c r="G142" s="1">
        <f>+[1]Output_Aux!G7</f>
        <v>110654767</v>
      </c>
      <c r="H142" s="1">
        <f>+[1]Output_Aux!E7</f>
        <v>0</v>
      </c>
      <c r="I142" s="1">
        <f>+[1]Output_Aux!$H$7</f>
        <v>0</v>
      </c>
      <c r="J142" s="1">
        <f t="shared" si="10"/>
        <v>260674304</v>
      </c>
    </row>
    <row r="143" spans="1:10" x14ac:dyDescent="0.25">
      <c r="A143" t="s">
        <v>8</v>
      </c>
      <c r="B143">
        <v>2021</v>
      </c>
      <c r="C143" s="2">
        <f t="shared" si="11"/>
        <v>71656450</v>
      </c>
      <c r="D143" s="1">
        <f>+[2]Output!C7+[2]Output!B7</f>
        <v>71656450</v>
      </c>
      <c r="E143" s="1">
        <f>+[2]Output!F7</f>
        <v>2015646</v>
      </c>
      <c r="F143" s="1">
        <f>+[2]Output!D7</f>
        <v>62009102</v>
      </c>
      <c r="G143" s="1">
        <f>+[2]Output!G7</f>
        <v>111848363</v>
      </c>
      <c r="H143" s="1">
        <f>+[2]Output!E7</f>
        <v>0</v>
      </c>
      <c r="I143" s="1">
        <f>+[2]Output!$H$7</f>
        <v>15422264</v>
      </c>
      <c r="J143" s="1">
        <f t="shared" si="10"/>
        <v>247529561</v>
      </c>
    </row>
    <row r="144" spans="1:10" x14ac:dyDescent="0.25">
      <c r="A144" t="s">
        <v>8</v>
      </c>
      <c r="B144">
        <v>2020</v>
      </c>
      <c r="C144" s="2">
        <f t="shared" si="11"/>
        <v>77620381</v>
      </c>
      <c r="D144" s="1">
        <f>+[3]Output!C7+[3]Output!B7</f>
        <v>77620381</v>
      </c>
      <c r="E144" s="1">
        <f>+[3]Output!F7</f>
        <v>2178115</v>
      </c>
      <c r="F144" s="1">
        <f>+[3]Output!D7</f>
        <v>58933883</v>
      </c>
      <c r="G144" s="1">
        <f>+[3]Output!G7</f>
        <v>109698186</v>
      </c>
      <c r="H144" s="1">
        <f>+[3]Output!E7</f>
        <v>0</v>
      </c>
      <c r="I144" s="1">
        <f>+[3]Output!$H$7</f>
        <v>19632997</v>
      </c>
      <c r="J144" s="1">
        <f t="shared" si="10"/>
        <v>248430565</v>
      </c>
    </row>
    <row r="145" spans="1:10" x14ac:dyDescent="0.25">
      <c r="A145" t="s">
        <v>8</v>
      </c>
      <c r="B145">
        <v>2019</v>
      </c>
      <c r="C145" s="2">
        <f t="shared" si="11"/>
        <v>86757002</v>
      </c>
      <c r="D145" s="1">
        <f>+[4]Output!C7+[4]Output!B7</f>
        <v>86757002</v>
      </c>
      <c r="E145" s="1">
        <f>+[4]Output!F7</f>
        <v>2808093</v>
      </c>
      <c r="F145" s="1">
        <f>+[4]Output!D7</f>
        <v>59980623</v>
      </c>
      <c r="G145" s="1">
        <f>+[4]Output!G7</f>
        <v>104984234</v>
      </c>
      <c r="H145" s="1">
        <f>+[4]Output!E7</f>
        <v>0</v>
      </c>
      <c r="I145" s="1">
        <f>+[4]Output!$H$7</f>
        <v>19723073</v>
      </c>
      <c r="J145" s="1">
        <f t="shared" si="10"/>
        <v>254529952</v>
      </c>
    </row>
    <row r="146" spans="1:10" x14ac:dyDescent="0.25">
      <c r="A146" t="s">
        <v>8</v>
      </c>
      <c r="B146">
        <v>2018</v>
      </c>
      <c r="C146" s="2">
        <f t="shared" si="11"/>
        <v>86533394</v>
      </c>
      <c r="D146" s="1">
        <f>+[5]Output!$B7+[5]Output!$C7</f>
        <v>86533482</v>
      </c>
      <c r="E146" s="1">
        <f>+[5]Output!$G7+[5]Output!$H7</f>
        <v>3071789</v>
      </c>
      <c r="F146" s="1">
        <f>+[5]Output!$D7+[5]Output!$E7</f>
        <v>60531708</v>
      </c>
      <c r="G146" s="1">
        <f>+[5]Output!$I7+[5]Output!$K7</f>
        <v>104663705</v>
      </c>
      <c r="H146" s="1">
        <f>0*[5]Output!$I7+[5]Output!$F7</f>
        <v>-88</v>
      </c>
      <c r="I146" s="1">
        <f>+[5]Output!$J$7</f>
        <v>22579250</v>
      </c>
      <c r="J146" s="1">
        <f t="shared" si="10"/>
        <v>254800596</v>
      </c>
    </row>
    <row r="147" spans="1:10" x14ac:dyDescent="0.25">
      <c r="A147" t="s">
        <v>8</v>
      </c>
      <c r="B147">
        <v>2017</v>
      </c>
      <c r="C147" s="2">
        <f t="shared" si="11"/>
        <v>77301477</v>
      </c>
      <c r="D147" s="1">
        <f>+[6]Output!$B7+[6]Output!$C7</f>
        <v>77301477</v>
      </c>
      <c r="E147" s="1">
        <f>+[6]Output!$G7+[6]Output!$H7</f>
        <v>2883393</v>
      </c>
      <c r="F147" s="1">
        <f>+[6]Output!$D7+[6]Output!$E7</f>
        <v>48598780</v>
      </c>
      <c r="G147" s="1">
        <f>1*[6]Output!$I7+[6]Output!$K7</f>
        <v>101312060</v>
      </c>
      <c r="H147" s="1">
        <f>0*[6]Output!$I7+[6]Output!$F7</f>
        <v>0</v>
      </c>
      <c r="I147" s="1">
        <f>+[6]Output!$J$7</f>
        <v>22845927</v>
      </c>
      <c r="J147" s="1">
        <f t="shared" si="10"/>
        <v>230095710</v>
      </c>
    </row>
    <row r="148" spans="1:10" x14ac:dyDescent="0.25">
      <c r="A148" t="s">
        <v>8</v>
      </c>
      <c r="B148">
        <v>2016</v>
      </c>
      <c r="C148" s="2">
        <f t="shared" si="11"/>
        <v>74965851</v>
      </c>
      <c r="D148" s="1">
        <f>+[7]Output!$B7+[7]Output!$C7</f>
        <v>74965851</v>
      </c>
      <c r="E148" s="1">
        <f>+[7]Output!$G7+[7]Output!$H7</f>
        <v>1586170</v>
      </c>
      <c r="F148" s="1">
        <f>+[7]Output!$D7+[7]Output!$E7</f>
        <v>46916741</v>
      </c>
      <c r="G148" s="1">
        <f>1*[7]Output!$I7+[7]Output!$K7</f>
        <v>104433691</v>
      </c>
      <c r="H148" s="1">
        <f>0*[7]Output!$I7+[7]Output!$F7</f>
        <v>0</v>
      </c>
      <c r="I148" s="1">
        <f>+[7]Output!$J$7</f>
        <v>21588560</v>
      </c>
      <c r="J148" s="1">
        <f t="shared" si="10"/>
        <v>227902453</v>
      </c>
    </row>
    <row r="149" spans="1:10" x14ac:dyDescent="0.25">
      <c r="A149" t="s">
        <v>8</v>
      </c>
      <c r="B149">
        <v>2015</v>
      </c>
      <c r="C149" s="2">
        <f t="shared" si="11"/>
        <v>78974802</v>
      </c>
      <c r="D149" s="1">
        <f>+[8]Output!$B7+[8]Output!$C7</f>
        <v>78974802</v>
      </c>
      <c r="E149" s="1">
        <f>+[8]Output!$G7+[8]Output!$H7</f>
        <v>1676567</v>
      </c>
      <c r="F149" s="1">
        <f>+[8]Output!$D7+[8]Output!$E7</f>
        <v>46538673</v>
      </c>
      <c r="G149" s="1">
        <f>1*[8]Output!$I7+[8]Output!$K7</f>
        <v>101689728</v>
      </c>
      <c r="H149" s="1">
        <f>0*[8]Output!$I7+[8]Output!$F7</f>
        <v>0</v>
      </c>
      <c r="I149" s="1">
        <f>+[8]Output!$J$7</f>
        <v>22970775</v>
      </c>
      <c r="J149" s="1">
        <f t="shared" si="10"/>
        <v>228879770</v>
      </c>
    </row>
    <row r="150" spans="1:10" x14ac:dyDescent="0.25">
      <c r="A150" t="s">
        <v>8</v>
      </c>
      <c r="B150">
        <v>2014</v>
      </c>
      <c r="C150" s="2">
        <f t="shared" si="11"/>
        <v>74100973</v>
      </c>
      <c r="D150" s="1">
        <f>+[9]Output!$B7+[9]Output!$C7</f>
        <v>74100973</v>
      </c>
      <c r="E150" s="1">
        <f>+[9]Output!$G7+[9]Output!$H7</f>
        <v>1645694</v>
      </c>
      <c r="F150" s="1">
        <f>+[9]Output!$D7+[9]Output!$E7</f>
        <v>44199112</v>
      </c>
      <c r="G150" s="1">
        <f>1*[9]Output!$I7+[9]Output!$K7</f>
        <v>100700712</v>
      </c>
      <c r="H150" s="1">
        <f>0*[9]Output!$I7+[9]Output!$F7</f>
        <v>0</v>
      </c>
      <c r="I150" s="1">
        <f>+[9]Output!$J$7</f>
        <v>22044553</v>
      </c>
      <c r="J150" s="1">
        <f t="shared" si="10"/>
        <v>220646491</v>
      </c>
    </row>
    <row r="151" spans="1:10" x14ac:dyDescent="0.25">
      <c r="A151" t="s">
        <v>8</v>
      </c>
      <c r="B151">
        <v>2013</v>
      </c>
      <c r="C151" s="2">
        <f t="shared" si="11"/>
        <v>70776045</v>
      </c>
      <c r="D151" s="1">
        <f>+[10]Output!$B7+[10]Output!$C7</f>
        <v>70776045</v>
      </c>
      <c r="E151" s="1">
        <f>+[10]Output!$G7+[10]Output!$H7</f>
        <v>3141119</v>
      </c>
      <c r="F151" s="1">
        <f>+[10]Output!$D7+[10]Output!$E7</f>
        <v>52829872</v>
      </c>
      <c r="G151" s="1">
        <f>1*[10]Output!$I7+[10]Output!$K7</f>
        <v>98023966</v>
      </c>
      <c r="H151" s="1">
        <f>0*[10]Output!$I7+[10]Output!$F7</f>
        <v>0</v>
      </c>
      <c r="I151" s="1">
        <f>+[10]Output!$J$7</f>
        <v>20775652</v>
      </c>
      <c r="J151" s="1">
        <f t="shared" si="10"/>
        <v>224771002</v>
      </c>
    </row>
    <row r="152" spans="1:10" x14ac:dyDescent="0.25">
      <c r="A152" t="s">
        <v>8</v>
      </c>
      <c r="B152">
        <v>2012</v>
      </c>
      <c r="C152" s="2">
        <f t="shared" si="11"/>
        <v>71660802</v>
      </c>
      <c r="D152" s="1">
        <f>+[11]Output!$B7+[11]Output!$C7</f>
        <v>71660802</v>
      </c>
      <c r="E152" s="1">
        <f>+[11]Output!$G7+[11]Output!$H7</f>
        <v>3721236</v>
      </c>
      <c r="F152" s="1">
        <f>+[11]Output!$D7+[11]Output!$E7</f>
        <v>55572997</v>
      </c>
      <c r="G152" s="1">
        <f>1*[11]Output!$I7+[11]Output!$K7</f>
        <v>100189803</v>
      </c>
      <c r="H152" s="1">
        <f>0*[11]Output!$I7+[11]Output!$F7</f>
        <v>0</v>
      </c>
      <c r="I152" s="1">
        <f>+[11]Output!$J$7</f>
        <v>20402618</v>
      </c>
      <c r="J152" s="1">
        <f t="shared" si="10"/>
        <v>231144838</v>
      </c>
    </row>
    <row r="153" spans="1:10" x14ac:dyDescent="0.25">
      <c r="A153" t="s">
        <v>8</v>
      </c>
      <c r="B153">
        <v>2011</v>
      </c>
      <c r="C153" s="2">
        <f t="shared" si="11"/>
        <v>74475126</v>
      </c>
      <c r="D153" s="1">
        <f>+[12]Output!$B7+[12]Output!$C7</f>
        <v>74475126</v>
      </c>
      <c r="E153" s="1">
        <f>+[12]Output!$G7+[12]Output!$H7</f>
        <v>3007961</v>
      </c>
      <c r="F153" s="1">
        <f>+[12]Output!$D7+[12]Output!$E7</f>
        <v>57013170</v>
      </c>
      <c r="G153" s="1">
        <f>1*[12]Output!$I7+[12]Output!$K7</f>
        <v>102376282</v>
      </c>
      <c r="H153" s="1">
        <f>0*[12]Output!$I7+[12]Output!$F7</f>
        <v>0</v>
      </c>
      <c r="I153" s="1">
        <f>+[12]Output!$J$7</f>
        <v>23854405</v>
      </c>
      <c r="J153" s="1">
        <f t="shared" si="10"/>
        <v>236872539</v>
      </c>
    </row>
    <row r="154" spans="1:10" x14ac:dyDescent="0.25">
      <c r="A154" t="s">
        <v>8</v>
      </c>
      <c r="B154">
        <v>2010</v>
      </c>
      <c r="C154" s="2">
        <f t="shared" si="11"/>
        <v>79390853</v>
      </c>
      <c r="D154" s="1">
        <f>+[13]Output!$B7+[13]Output!$C7</f>
        <v>79390853</v>
      </c>
      <c r="E154" s="1">
        <f>+[13]Output!$G7+[13]Output!$H7</f>
        <v>4319906</v>
      </c>
      <c r="F154" s="1">
        <f>+[13]Output!$D7+[13]Output!$E7</f>
        <v>54442390</v>
      </c>
      <c r="G154" s="1">
        <f>1*[13]Output!$I7+[13]Output!$K7</f>
        <v>111604647</v>
      </c>
      <c r="H154" s="1">
        <f>0*[13]Output!$I7+[13]Output!$F7</f>
        <v>0</v>
      </c>
      <c r="I154" s="1">
        <f>+[13]Output!$J$7</f>
        <v>26550255</v>
      </c>
      <c r="J154" s="1">
        <f t="shared" si="10"/>
        <v>249757796</v>
      </c>
    </row>
    <row r="155" spans="1:10" x14ac:dyDescent="0.25">
      <c r="A155" t="s">
        <v>8</v>
      </c>
      <c r="B155">
        <v>2009</v>
      </c>
      <c r="C155" s="2">
        <f t="shared" si="11"/>
        <v>77192475</v>
      </c>
      <c r="D155" s="1">
        <f>+[14]Output!$B7+[14]Output!$C7</f>
        <v>77192475</v>
      </c>
      <c r="E155" s="1">
        <f>+[14]Output!$G7+[14]Output!$H7</f>
        <v>4921890</v>
      </c>
      <c r="F155" s="1">
        <f>+[14]Output!$D7+[14]Output!$E7</f>
        <v>49513061</v>
      </c>
      <c r="G155" s="1">
        <f>1*[14]Output!$I7+[14]Output!$K7</f>
        <v>104695030</v>
      </c>
      <c r="H155" s="1">
        <f>0*[14]Output!$I7+[14]Output!$F7</f>
        <v>0</v>
      </c>
      <c r="I155" s="1">
        <f>+[14]Output!$J$7</f>
        <v>28188581</v>
      </c>
      <c r="J155" s="1">
        <f t="shared" si="10"/>
        <v>236322456</v>
      </c>
    </row>
    <row r="156" spans="1:10" x14ac:dyDescent="0.25">
      <c r="A156" t="s">
        <v>8</v>
      </c>
      <c r="B156">
        <v>2008</v>
      </c>
      <c r="C156" s="2">
        <f t="shared" si="11"/>
        <v>77252078</v>
      </c>
      <c r="D156" s="1">
        <f>+[15]Output!$B7+[15]Output!$C7</f>
        <v>77252078</v>
      </c>
      <c r="E156" s="1">
        <f>+[15]Output!$G7+[15]Output!$H7</f>
        <v>4761365</v>
      </c>
      <c r="F156" s="1">
        <f>+[15]Output!$D7+[15]Output!$E7</f>
        <v>52196972</v>
      </c>
      <c r="G156" s="1">
        <f>1*[15]Output!$I7+[15]Output!$K7</f>
        <v>104829907</v>
      </c>
      <c r="H156" s="1">
        <f>0*[15]Output!$I7+[15]Output!$F7</f>
        <v>0</v>
      </c>
      <c r="I156" s="1">
        <f>+[15]Output!$J$7</f>
        <v>26247059</v>
      </c>
      <c r="J156" s="1">
        <f t="shared" si="10"/>
        <v>239040322</v>
      </c>
    </row>
    <row r="157" spans="1:10" x14ac:dyDescent="0.25">
      <c r="A157" t="s">
        <v>8</v>
      </c>
      <c r="B157">
        <v>2007</v>
      </c>
      <c r="C157" s="2">
        <f t="shared" si="11"/>
        <v>71722992</v>
      </c>
      <c r="D157" s="1">
        <f>+[16]Output!$B7+[16]Output!$C7</f>
        <v>71722992</v>
      </c>
      <c r="E157" s="1">
        <f>+[16]Output!$G7+[16]Output!$H7</f>
        <v>5278347</v>
      </c>
      <c r="F157" s="1">
        <f>+[16]Output!$D7+[16]Output!$E30</f>
        <v>50275081</v>
      </c>
      <c r="G157" s="1">
        <f>1*[16]Output!$I7+[16]Output!$K7</f>
        <v>107100536</v>
      </c>
      <c r="H157" s="1">
        <f>0*[16]Output!$I7+[16]Output!$F7</f>
        <v>0</v>
      </c>
      <c r="I157" s="1">
        <f>+[16]Output!$J$7</f>
        <v>24543865</v>
      </c>
      <c r="J157" s="1">
        <f t="shared" si="10"/>
        <v>234376956</v>
      </c>
    </row>
    <row r="158" spans="1:10" x14ac:dyDescent="0.25">
      <c r="A158" t="s">
        <v>8</v>
      </c>
      <c r="B158">
        <v>2006</v>
      </c>
      <c r="C158" s="2">
        <f t="shared" si="11"/>
        <v>70481518</v>
      </c>
      <c r="D158" s="1">
        <f>+[17]Output_2006!B7+[17]Output_2006!C7</f>
        <v>70481518</v>
      </c>
      <c r="E158" s="1">
        <f>+[17]Output_2006!G7+[17]Output_2006!H7</f>
        <v>5168870</v>
      </c>
      <c r="F158" s="1">
        <f>+[17]Output_2006!D7+[17]Output_2006!E7</f>
        <v>54199558</v>
      </c>
      <c r="G158" s="1">
        <f>+[17]Output_2005!I7+[17]Output_2006!K7</f>
        <v>103091959</v>
      </c>
      <c r="H158" s="1">
        <f>+[17]Output_2006!F7</f>
        <v>0</v>
      </c>
      <c r="I158" s="1">
        <f>+[17]Output_2006!$J$7</f>
        <v>22430937</v>
      </c>
      <c r="J158" s="1">
        <f t="shared" si="10"/>
        <v>232941905</v>
      </c>
    </row>
    <row r="159" spans="1:10" x14ac:dyDescent="0.25">
      <c r="A159" t="s">
        <v>8</v>
      </c>
      <c r="B159">
        <v>2005</v>
      </c>
      <c r="C159" s="2">
        <f t="shared" si="11"/>
        <v>70366089</v>
      </c>
      <c r="D159" s="1">
        <f>+[17]Output_2005!B7+[17]Output_2005!C7</f>
        <v>70366089</v>
      </c>
      <c r="E159" s="1">
        <f>+[17]Output_2005!G7+[17]Output_2005!H7</f>
        <v>5007246</v>
      </c>
      <c r="F159" s="1">
        <f>+[17]Output_2005!D7+[17]Output_2005!E7</f>
        <v>53926182</v>
      </c>
      <c r="G159" s="1">
        <f>+[17]Output_2005!I7+[17]Output_2005!K7</f>
        <v>103091959</v>
      </c>
      <c r="H159" s="1">
        <f>+[17]Output_2005!F7</f>
        <v>0</v>
      </c>
      <c r="I159" s="1">
        <f>+[17]Output_2005!$J$7</f>
        <v>20675461</v>
      </c>
      <c r="J159" s="1">
        <f t="shared" si="10"/>
        <v>232391476</v>
      </c>
    </row>
    <row r="160" spans="1:10" x14ac:dyDescent="0.25">
      <c r="A160" t="s">
        <v>8</v>
      </c>
      <c r="B160">
        <v>2004</v>
      </c>
      <c r="C160" s="2">
        <f t="shared" si="11"/>
        <v>64499823</v>
      </c>
      <c r="D160" s="1">
        <f>+[17]Output_2004!B7+[17]Output_2004!C7</f>
        <v>64499823</v>
      </c>
      <c r="E160" s="1">
        <f>+[17]Output_2004!G7+[17]Output_2004!H7</f>
        <v>4604283</v>
      </c>
      <c r="F160" s="1">
        <f>+[17]Output_2004!D7+[17]Output_2004!E7</f>
        <v>50169780</v>
      </c>
      <c r="G160" s="1">
        <f>+[17]Output_2004!I7+[17]Output_2004!K7</f>
        <v>95297075</v>
      </c>
      <c r="H160" s="1">
        <f>+[17]Output_2004!F7</f>
        <v>0</v>
      </c>
      <c r="I160" s="1">
        <f>+[17]Output_2004!$J$7</f>
        <v>19483737</v>
      </c>
      <c r="J160" s="1">
        <f t="shared" si="10"/>
        <v>214570961</v>
      </c>
    </row>
    <row r="161" spans="1:10" x14ac:dyDescent="0.25">
      <c r="A161" t="s">
        <v>8</v>
      </c>
      <c r="B161">
        <v>2003</v>
      </c>
      <c r="C161" s="2">
        <f t="shared" si="11"/>
        <v>62400640</v>
      </c>
      <c r="D161" s="1">
        <f>+[17]Output_2003!B7+[17]Output_2003!C7</f>
        <v>62400640</v>
      </c>
      <c r="E161" s="1">
        <f>+[17]Output_2003!G7+[17]Output_2003!H7</f>
        <v>4276804</v>
      </c>
      <c r="F161" s="1">
        <f>+[17]Output_2003!D7+[17]Output_2003!E7</f>
        <v>47839211</v>
      </c>
      <c r="G161" s="1">
        <f>+[17]Output_2003!I7+[17]Output_2003!K7</f>
        <v>89247597</v>
      </c>
      <c r="H161" s="1">
        <f>+[17]Output_2003!F7</f>
        <v>0</v>
      </c>
      <c r="I161" s="1">
        <f>+[17]Output_2003!$J$7</f>
        <v>18204156</v>
      </c>
      <c r="J161" s="1">
        <f t="shared" si="10"/>
        <v>203764252</v>
      </c>
    </row>
    <row r="162" spans="1:10" x14ac:dyDescent="0.25">
      <c r="A162" t="s">
        <v>8</v>
      </c>
      <c r="B162">
        <v>2002</v>
      </c>
      <c r="C162" s="2">
        <f t="shared" si="11"/>
        <v>59328512</v>
      </c>
      <c r="D162" s="1">
        <f>+[18]Output_2002!$B$7+[18]Output_2002!$C$7</f>
        <v>59328512</v>
      </c>
      <c r="E162" s="1">
        <f>+[18]Output_2002!$G$7+[18]Output_2002!$H$7</f>
        <v>4365507</v>
      </c>
      <c r="F162" s="1">
        <f>+[18]Output_2002!$D$7+[18]Output_2002!$E$7</f>
        <v>47835161</v>
      </c>
      <c r="G162" s="1">
        <f>+[18]Output_2002!$I$7+[18]Output_2002!$K$7</f>
        <v>86257928</v>
      </c>
      <c r="H162" s="1">
        <f>+[18]Output_2002!$F$7</f>
        <v>0</v>
      </c>
      <c r="I162" s="1">
        <f>+[18]Output_2002!$J$7</f>
        <v>16837346</v>
      </c>
      <c r="J162" s="1">
        <f t="shared" si="10"/>
        <v>197787108</v>
      </c>
    </row>
    <row r="163" spans="1:10" x14ac:dyDescent="0.25">
      <c r="A163" t="s">
        <v>8</v>
      </c>
      <c r="B163">
        <v>2001</v>
      </c>
      <c r="C163" s="2">
        <f t="shared" si="11"/>
        <v>55692823</v>
      </c>
      <c r="D163" s="1">
        <f>+[18]Output_2001!$B$7+[18]Output_2001!$C$7</f>
        <v>55692823</v>
      </c>
      <c r="E163" s="1">
        <f>+[18]Output_2001!$G$7+[18]Output_2001!$H$7</f>
        <v>3732573</v>
      </c>
      <c r="F163" s="1">
        <f>+[18]Output_2001!$D$7+[18]Output_2001!$E$7</f>
        <v>45182358</v>
      </c>
      <c r="G163" s="1">
        <f>+[18]Output_2001!$I$7+[18]Output_2001!$K$7</f>
        <v>79629881</v>
      </c>
      <c r="H163" s="1">
        <f>+[18]Output_2001!$F$7</f>
        <v>0</v>
      </c>
      <c r="I163" s="1">
        <f>+[18]Output_2001!$J$7</f>
        <v>15443240</v>
      </c>
      <c r="J163" s="1">
        <f t="shared" si="10"/>
        <v>184237635</v>
      </c>
    </row>
    <row r="164" spans="1:10" x14ac:dyDescent="0.25">
      <c r="A164" t="s">
        <v>8</v>
      </c>
      <c r="B164">
        <v>2000</v>
      </c>
      <c r="C164" s="2">
        <f t="shared" si="11"/>
        <v>53330878</v>
      </c>
      <c r="D164" s="1">
        <f>+[18]Output_2000!$B$7+[18]Output_2000!$C$7</f>
        <v>53330878</v>
      </c>
      <c r="E164" s="1">
        <f>+[18]Output_2000!$G$7+[18]Output_2000!$H$7</f>
        <v>3778317</v>
      </c>
      <c r="F164" s="1">
        <f>+[18]Output_2000!$D$7+[18]Output_2000!$E$7</f>
        <v>40893089</v>
      </c>
      <c r="G164" s="1">
        <f>+[18]Output_2000!$I$7+[18]Output_2000!$K$7</f>
        <v>75364788</v>
      </c>
      <c r="H164" s="1">
        <f>+[18]Output_2000!$F$7</f>
        <v>0</v>
      </c>
      <c r="I164" s="1">
        <f>+[18]Output_2000!$J$7</f>
        <v>13780385</v>
      </c>
      <c r="J164" s="1">
        <f t="shared" si="10"/>
        <v>173367072</v>
      </c>
    </row>
    <row r="165" spans="1:10" x14ac:dyDescent="0.25">
      <c r="A165" t="s">
        <v>8</v>
      </c>
      <c r="B165">
        <v>1999</v>
      </c>
      <c r="C165" s="2">
        <f t="shared" si="11"/>
        <v>49627323</v>
      </c>
      <c r="D165" s="1">
        <f>+[19]Output_1999!$B$7+[19]Output_1999!$C$7</f>
        <v>49627323</v>
      </c>
      <c r="E165" s="1">
        <f>+[19]Output_1999!$G$7+[19]Output_1999!$H$7</f>
        <v>3530851</v>
      </c>
      <c r="F165" s="1">
        <f>+[19]Output_1999!$D$7+[19]Output_1999!$E$7</f>
        <v>37239284</v>
      </c>
      <c r="G165" s="1">
        <f>+[19]Output_1999!$I$7+[19]Output_1999!$K$7</f>
        <v>70800475</v>
      </c>
      <c r="H165" s="1">
        <f>+[19]Output_1999!$F$7</f>
        <v>0</v>
      </c>
      <c r="I165" s="1">
        <f>+[19]Output_1999!$J$7</f>
        <v>11321585</v>
      </c>
      <c r="J165" s="1">
        <f t="shared" si="10"/>
        <v>161197933</v>
      </c>
    </row>
    <row r="166" spans="1:10" x14ac:dyDescent="0.25">
      <c r="A166" t="s">
        <v>8</v>
      </c>
      <c r="B166">
        <v>1998</v>
      </c>
      <c r="C166" s="2">
        <f t="shared" si="11"/>
        <v>45666334</v>
      </c>
      <c r="D166" s="1">
        <f>+[19]Output_1998!$B$7+[19]Output_1998!$C$7</f>
        <v>45666334</v>
      </c>
      <c r="E166" s="1">
        <f>+[19]Output_1998!$G$7+[19]Output_1998!$H$7</f>
        <v>3635196</v>
      </c>
      <c r="F166" s="1">
        <f>+[19]Output_1998!$D$7+[19]Output_1998!$E$7</f>
        <v>35275514</v>
      </c>
      <c r="G166" s="1">
        <f>+[19]Output_1998!$I$7+[19]Output_1998!$K$7</f>
        <v>65867945</v>
      </c>
      <c r="H166" s="1">
        <f>+[19]Output_1998!$F$7</f>
        <v>0</v>
      </c>
      <c r="I166" s="1">
        <f>+[19]Output_1998!$J$7</f>
        <v>10887752</v>
      </c>
      <c r="J166" s="1">
        <f t="shared" si="10"/>
        <v>150444989</v>
      </c>
    </row>
    <row r="167" spans="1:10" x14ac:dyDescent="0.25">
      <c r="A167" t="s">
        <v>8</v>
      </c>
      <c r="B167">
        <v>1997</v>
      </c>
      <c r="C167" s="2">
        <f t="shared" si="11"/>
        <v>41858846</v>
      </c>
      <c r="D167" s="1">
        <f>+[19]Output_1997!$B$7+[19]Output_1997!$C$7</f>
        <v>41858846</v>
      </c>
      <c r="E167" s="1">
        <f>+[19]Output_1997!$G$7+[19]Output_1997!$H$7</f>
        <v>3414926</v>
      </c>
      <c r="F167" s="1">
        <f>+[19]Output_1997!$D$7+[19]Output_1997!$E$7</f>
        <v>31825534</v>
      </c>
      <c r="G167" s="1">
        <f>+[19]Output_1997!$I$7+[19]Output_1997!$K$7</f>
        <v>62302207</v>
      </c>
      <c r="H167" s="1">
        <f>+[19]Output_1997!$F$7</f>
        <v>0</v>
      </c>
      <c r="I167" s="1">
        <f>+[19]Output_1997!$J$7</f>
        <v>10721244</v>
      </c>
      <c r="J167" s="1">
        <f t="shared" si="10"/>
        <v>139401513</v>
      </c>
    </row>
    <row r="168" spans="1:10" x14ac:dyDescent="0.25">
      <c r="A168" t="s">
        <v>8</v>
      </c>
      <c r="B168">
        <v>1996</v>
      </c>
      <c r="C168" s="2">
        <f t="shared" si="11"/>
        <v>38784433</v>
      </c>
      <c r="D168" s="1">
        <f>+[20]Output_1996!$B$7+[20]Output_1996!$C$7</f>
        <v>38784433</v>
      </c>
      <c r="E168" s="1">
        <f>+[20]Output_1996!$G$7+[20]Output_1996!$H$7</f>
        <v>3263258</v>
      </c>
      <c r="F168" s="1">
        <f>+[20]Output_1996!$D$7+[20]Output_1996!$E$7</f>
        <v>30747906</v>
      </c>
      <c r="G168" s="1">
        <f>+[20]Output_1996!$I$7+[20]Output_1996!$K$7</f>
        <v>58679777</v>
      </c>
      <c r="H168" s="1">
        <f>+[20]Output_1996!$F$7</f>
        <v>0</v>
      </c>
      <c r="I168" s="1">
        <f>+[20]Output_1996!$J$7</f>
        <v>9402499</v>
      </c>
      <c r="J168" s="1">
        <f t="shared" si="10"/>
        <v>131475374</v>
      </c>
    </row>
    <row r="169" spans="1:10" x14ac:dyDescent="0.25">
      <c r="A169" t="s">
        <v>8</v>
      </c>
      <c r="B169">
        <v>1995</v>
      </c>
      <c r="C169" s="2">
        <f t="shared" si="11"/>
        <v>32676867</v>
      </c>
      <c r="D169" s="1">
        <f>+[20]Output_1995!$B$7+[20]Output_1995!$C$7</f>
        <v>32676867</v>
      </c>
      <c r="E169" s="1">
        <f>+[20]Output_1995!$G$7+[20]Output_1995!$H$7</f>
        <v>3064030</v>
      </c>
      <c r="F169" s="1">
        <f>+[20]Output_1995!$D$7+[20]Output_1995!$E$7</f>
        <v>28384996</v>
      </c>
      <c r="G169" s="1">
        <f>+[20]Output_1995!$I$7+[20]Output_1995!$K$7</f>
        <v>56084237</v>
      </c>
      <c r="H169" s="1">
        <f>+[20]Output_1995!$F$7</f>
        <v>0</v>
      </c>
      <c r="I169" s="1">
        <f>+[20]Output_1995!$J$7</f>
        <v>9143685</v>
      </c>
      <c r="J169" s="1">
        <f t="shared" si="10"/>
        <v>120210130</v>
      </c>
    </row>
    <row r="170" spans="1:10" x14ac:dyDescent="0.25">
      <c r="A170" t="s">
        <v>19</v>
      </c>
      <c r="B170">
        <v>2022</v>
      </c>
      <c r="C170" s="2">
        <f t="shared" si="11"/>
        <v>4518831801</v>
      </c>
      <c r="D170" s="1">
        <f>+[1]Output_Aux!B18+[1]Output_Aux!C18</f>
        <v>4228044573</v>
      </c>
      <c r="E170" s="1">
        <f>+[1]Output_Aux!F18</f>
        <v>79201481</v>
      </c>
      <c r="F170" s="1">
        <f>+[1]Output_Aux!D18</f>
        <v>3288136389</v>
      </c>
      <c r="G170" s="1">
        <f>+[1]Output_Aux!G18</f>
        <v>3426635831</v>
      </c>
      <c r="H170" s="1">
        <f>+[1]Output_Aux!E18</f>
        <v>290787228</v>
      </c>
      <c r="I170" s="1">
        <f>+[1]Output_Aux!$H$18</f>
        <v>0</v>
      </c>
      <c r="J170" s="1">
        <f t="shared" si="10"/>
        <v>11312805502</v>
      </c>
    </row>
    <row r="171" spans="1:10" x14ac:dyDescent="0.25">
      <c r="A171" t="s">
        <v>19</v>
      </c>
      <c r="B171">
        <v>2021</v>
      </c>
      <c r="C171" s="2">
        <f t="shared" si="11"/>
        <v>4093478231</v>
      </c>
      <c r="D171" s="1">
        <f>+[2]Output!C18+[2]Output!B18</f>
        <v>3814026268</v>
      </c>
      <c r="E171" s="1">
        <f>+[2]Output!F18</f>
        <v>75921577</v>
      </c>
      <c r="F171" s="1">
        <f>+[2]Output!D18</f>
        <v>3153291784</v>
      </c>
      <c r="G171" s="1">
        <f>+[2]Output!G18</f>
        <v>3555878086</v>
      </c>
      <c r="H171" s="1">
        <f>+[2]Output!E18</f>
        <v>279451963</v>
      </c>
      <c r="I171" s="1">
        <f>+[2]Output!$H$18</f>
        <v>246319155</v>
      </c>
      <c r="J171" s="1">
        <f t="shared" si="10"/>
        <v>10878569678</v>
      </c>
    </row>
    <row r="172" spans="1:10" x14ac:dyDescent="0.25">
      <c r="A172" t="s">
        <v>19</v>
      </c>
      <c r="B172">
        <v>2020</v>
      </c>
      <c r="C172" s="2">
        <f t="shared" si="11"/>
        <v>4145251551</v>
      </c>
      <c r="D172" s="1">
        <f>+[3]Output!C18+[3]Output!B18</f>
        <v>3878943598</v>
      </c>
      <c r="E172" s="1">
        <f>+[3]Output!F18</f>
        <v>75270692</v>
      </c>
      <c r="F172" s="1">
        <f>+[3]Output!D18</f>
        <v>3466679178</v>
      </c>
      <c r="G172" s="1">
        <f>+[3]Output!G18</f>
        <v>3408703520</v>
      </c>
      <c r="H172" s="1">
        <f>+[3]Output!E18</f>
        <v>266307953</v>
      </c>
      <c r="I172" s="1">
        <f>+[3]Output!$H$18</f>
        <v>259952428</v>
      </c>
      <c r="J172" s="1">
        <f t="shared" si="10"/>
        <v>11095904941</v>
      </c>
    </row>
    <row r="173" spans="1:10" x14ac:dyDescent="0.25">
      <c r="A173" t="s">
        <v>19</v>
      </c>
      <c r="B173">
        <v>2019</v>
      </c>
      <c r="C173" s="2">
        <f t="shared" si="11"/>
        <v>4697921198</v>
      </c>
      <c r="D173" s="1">
        <f>+[4]Output!C18+[4]Output!B18</f>
        <v>4389132068</v>
      </c>
      <c r="E173" s="1">
        <f>+[4]Output!F18</f>
        <v>91910026</v>
      </c>
      <c r="F173" s="1">
        <f>+[4]Output!D18</f>
        <v>3476890711</v>
      </c>
      <c r="G173" s="1">
        <f>+[4]Output!G18</f>
        <v>3242138132</v>
      </c>
      <c r="H173" s="1">
        <f>+[4]Output!E18</f>
        <v>308789130</v>
      </c>
      <c r="I173" s="1">
        <f>+[4]Output!$H$18</f>
        <v>247372117</v>
      </c>
      <c r="J173" s="1">
        <f t="shared" si="10"/>
        <v>11508860067</v>
      </c>
    </row>
    <row r="174" spans="1:10" x14ac:dyDescent="0.25">
      <c r="A174" t="s">
        <v>19</v>
      </c>
      <c r="B174">
        <v>2018</v>
      </c>
      <c r="C174" s="2">
        <f t="shared" si="11"/>
        <v>4700916060</v>
      </c>
      <c r="D174" s="1">
        <f>+[5]Output!$B18+[5]Output!$C18</f>
        <v>4384342683</v>
      </c>
      <c r="E174" s="1">
        <f>+[5]Output!$G18+[5]Output!$H18</f>
        <v>99297799</v>
      </c>
      <c r="F174" s="1">
        <f>+[5]Output!$D18+[5]Output!$E18</f>
        <v>3563422031</v>
      </c>
      <c r="G174" s="1">
        <f>+[5]Output!$I18+[5]Output!$K18</f>
        <v>3298447153</v>
      </c>
      <c r="H174" s="1">
        <f>0*[5]Output!$I18+[5]Output!$F18</f>
        <v>316573377</v>
      </c>
      <c r="I174" s="1">
        <f>+[5]Output!$J$18</f>
        <v>259347613</v>
      </c>
      <c r="J174" s="1">
        <f t="shared" si="10"/>
        <v>11662083043</v>
      </c>
    </row>
    <row r="175" spans="1:10" x14ac:dyDescent="0.25">
      <c r="A175" t="s">
        <v>19</v>
      </c>
      <c r="B175">
        <v>2017</v>
      </c>
      <c r="C175" s="2">
        <f t="shared" si="11"/>
        <v>4662924024</v>
      </c>
      <c r="D175" s="1">
        <f>+[6]Output!$B18+[6]Output!$C18</f>
        <v>4363656064</v>
      </c>
      <c r="E175" s="1">
        <f>+[6]Output!$G18+[6]Output!$H18</f>
        <v>99346117</v>
      </c>
      <c r="F175" s="1">
        <f>+[6]Output!$D18+[6]Output!$E18</f>
        <v>3564957484</v>
      </c>
      <c r="G175" s="1">
        <f>1*[6]Output!$I18+[6]Output!$K18</f>
        <v>3078251304</v>
      </c>
      <c r="H175" s="1">
        <f>0*[6]Output!$I18+[6]Output!$F18</f>
        <v>299267960</v>
      </c>
      <c r="I175" s="1">
        <f>+[6]Output!$J$18</f>
        <v>263226161</v>
      </c>
      <c r="J175" s="1">
        <f t="shared" si="10"/>
        <v>11405478929</v>
      </c>
    </row>
    <row r="176" spans="1:10" x14ac:dyDescent="0.25">
      <c r="A176" t="s">
        <v>19</v>
      </c>
      <c r="B176">
        <v>2016</v>
      </c>
      <c r="C176" s="2">
        <f t="shared" si="11"/>
        <v>4721040124</v>
      </c>
      <c r="D176" s="1">
        <f>+[7]Output!$B18+[7]Output!$C18</f>
        <v>4458563445</v>
      </c>
      <c r="E176" s="1">
        <f>+[7]Output!$G18+[7]Output!$H18</f>
        <v>88633229</v>
      </c>
      <c r="F176" s="1">
        <f>+[7]Output!$D18+[7]Output!$E18</f>
        <v>3447453974</v>
      </c>
      <c r="G176" s="1">
        <f>1*[7]Output!$I18+[7]Output!$K18</f>
        <v>3128714558</v>
      </c>
      <c r="H176" s="1">
        <f>0*[7]Output!$I18+[7]Output!$F18</f>
        <v>262476679</v>
      </c>
      <c r="I176" s="1">
        <f>+[7]Output!$J$18</f>
        <v>264407863</v>
      </c>
      <c r="J176" s="1">
        <f t="shared" si="10"/>
        <v>11385841885</v>
      </c>
    </row>
    <row r="177" spans="1:10" x14ac:dyDescent="0.25">
      <c r="A177" t="s">
        <v>19</v>
      </c>
      <c r="B177">
        <v>2015</v>
      </c>
      <c r="C177" s="2">
        <f t="shared" si="11"/>
        <v>4669725118</v>
      </c>
      <c r="D177" s="1">
        <f>+[8]Output!$B18+[8]Output!$C18</f>
        <v>4402141414</v>
      </c>
      <c r="E177" s="1">
        <f>+[8]Output!$G18+[8]Output!$H18</f>
        <v>87748322</v>
      </c>
      <c r="F177" s="1">
        <f>+[8]Output!$D18+[8]Output!$E18</f>
        <v>3599101596</v>
      </c>
      <c r="G177" s="1">
        <f>1*[8]Output!$I18+[8]Output!$K18</f>
        <v>3135345483</v>
      </c>
      <c r="H177" s="1">
        <f>0*[8]Output!$I18+[8]Output!$F18</f>
        <v>267583704</v>
      </c>
      <c r="I177" s="1">
        <f>+[8]Output!$J$18</f>
        <v>269873865</v>
      </c>
      <c r="J177" s="1">
        <f t="shared" si="10"/>
        <v>11491920519</v>
      </c>
    </row>
    <row r="178" spans="1:10" x14ac:dyDescent="0.25">
      <c r="A178" t="s">
        <v>19</v>
      </c>
      <c r="B178">
        <v>2014</v>
      </c>
      <c r="C178" s="2">
        <f t="shared" si="11"/>
        <v>4619716470</v>
      </c>
      <c r="D178" s="1">
        <f>+[9]Output!$B18+[9]Output!$C18</f>
        <v>4356032711</v>
      </c>
      <c r="E178" s="1">
        <f>+[9]Output!$G18+[9]Output!$H18</f>
        <v>80686594</v>
      </c>
      <c r="F178" s="1">
        <f>+[9]Output!$D18+[9]Output!$E18</f>
        <v>3658935882</v>
      </c>
      <c r="G178" s="1">
        <f>1*[9]Output!$I18+[9]Output!$K18</f>
        <v>3163404411</v>
      </c>
      <c r="H178" s="1">
        <f>0*[9]Output!$I18+[9]Output!$F18</f>
        <v>263683759</v>
      </c>
      <c r="I178" s="1">
        <f>+[9]Output!$J$18</f>
        <v>278008259</v>
      </c>
      <c r="J178" s="1">
        <f t="shared" si="10"/>
        <v>11522743357</v>
      </c>
    </row>
    <row r="179" spans="1:10" x14ac:dyDescent="0.25">
      <c r="A179" t="s">
        <v>19</v>
      </c>
      <c r="B179">
        <v>2013</v>
      </c>
      <c r="C179" s="2">
        <f t="shared" si="11"/>
        <v>4749526927</v>
      </c>
      <c r="D179" s="1">
        <f>+[10]Output!$B18+[10]Output!$C18</f>
        <v>4558034664</v>
      </c>
      <c r="E179" s="1">
        <f>+[10]Output!$G18+[10]Output!$H18</f>
        <v>172806751</v>
      </c>
      <c r="F179" s="1">
        <f>+[10]Output!$D18+[10]Output!$E18</f>
        <v>3618677473</v>
      </c>
      <c r="G179" s="1">
        <f>1*[10]Output!$I18+[10]Output!$K18</f>
        <v>3114016942</v>
      </c>
      <c r="H179" s="1">
        <f>0*[10]Output!$I18+[10]Output!$F18</f>
        <v>191492263</v>
      </c>
      <c r="I179" s="1">
        <f>+[10]Output!$J$18</f>
        <v>286684685</v>
      </c>
      <c r="J179" s="1">
        <f t="shared" ref="J179:J266" si="13">+D179+E179+F179+G179+H179</f>
        <v>11655028093</v>
      </c>
    </row>
    <row r="180" spans="1:10" x14ac:dyDescent="0.25">
      <c r="A180" t="s">
        <v>19</v>
      </c>
      <c r="B180">
        <v>2012</v>
      </c>
      <c r="C180" s="2">
        <f t="shared" si="11"/>
        <v>4804947044</v>
      </c>
      <c r="D180" s="1">
        <f>+[11]Output!$B18+[11]Output!$C18</f>
        <v>4590358630</v>
      </c>
      <c r="E180" s="1">
        <f>+[11]Output!$G18+[11]Output!$H18</f>
        <v>166503724</v>
      </c>
      <c r="F180" s="1">
        <f>+[11]Output!$D18+[11]Output!$E18</f>
        <v>3671114877</v>
      </c>
      <c r="G180" s="1">
        <f>1*[11]Output!$I18+[11]Output!$K18</f>
        <v>3284167947</v>
      </c>
      <c r="H180" s="1">
        <f>0*[11]Output!$I18+[11]Output!$F18</f>
        <v>214588414</v>
      </c>
      <c r="I180" s="1">
        <f>+[11]Output!$J$18</f>
        <v>323107787</v>
      </c>
      <c r="J180" s="1">
        <f t="shared" si="13"/>
        <v>11926733592</v>
      </c>
    </row>
    <row r="181" spans="1:10" x14ac:dyDescent="0.25">
      <c r="A181" t="s">
        <v>19</v>
      </c>
      <c r="B181">
        <v>2011</v>
      </c>
      <c r="C181" s="2">
        <f t="shared" si="11"/>
        <v>5172428154</v>
      </c>
      <c r="D181" s="1">
        <f>+[12]Output!$B18+[12]Output!$C18</f>
        <v>4935668234</v>
      </c>
      <c r="E181" s="1">
        <f>+[12]Output!$G18+[12]Output!$H18</f>
        <v>123121985</v>
      </c>
      <c r="F181" s="1">
        <f>+[12]Output!$D18+[12]Output!$E18</f>
        <v>3747270389</v>
      </c>
      <c r="G181" s="1">
        <f>1*[12]Output!$I18+[12]Output!$K18</f>
        <v>3558306267</v>
      </c>
      <c r="H181" s="1">
        <f>0*[12]Output!$I18+[12]Output!$F18</f>
        <v>236759920</v>
      </c>
      <c r="I181" s="1">
        <f>+[12]Output!$J$18</f>
        <v>269651526</v>
      </c>
      <c r="J181" s="1">
        <f t="shared" si="13"/>
        <v>12601126795</v>
      </c>
    </row>
    <row r="182" spans="1:10" x14ac:dyDescent="0.25">
      <c r="A182" t="s">
        <v>19</v>
      </c>
      <c r="B182">
        <v>2010</v>
      </c>
      <c r="C182" s="2">
        <f t="shared" si="11"/>
        <v>5318604644</v>
      </c>
      <c r="D182" s="1">
        <f>+[13]Output!$B18+[13]Output!$C18</f>
        <v>5031057202</v>
      </c>
      <c r="E182" s="1">
        <f>+[13]Output!$G18+[13]Output!$H18</f>
        <v>123515855</v>
      </c>
      <c r="F182" s="1">
        <f>+[13]Output!$D18+[13]Output!$E18</f>
        <v>3791140567</v>
      </c>
      <c r="G182" s="1">
        <f>1*[13]Output!$I18+[13]Output!$K18</f>
        <v>3739831921</v>
      </c>
      <c r="H182" s="1">
        <f>0*[13]Output!$I18+[13]Output!$F18</f>
        <v>287547442</v>
      </c>
      <c r="I182" s="1">
        <f>+[13]Output!$J$18</f>
        <v>312427517</v>
      </c>
      <c r="J182" s="1">
        <f t="shared" si="13"/>
        <v>12973092987</v>
      </c>
    </row>
    <row r="183" spans="1:10" x14ac:dyDescent="0.25">
      <c r="A183" t="s">
        <v>19</v>
      </c>
      <c r="B183">
        <v>2009</v>
      </c>
      <c r="C183" s="2">
        <f t="shared" si="11"/>
        <v>5181347672</v>
      </c>
      <c r="D183" s="1">
        <f>+[14]Output!$B18+[14]Output!$C18</f>
        <v>4901869605</v>
      </c>
      <c r="E183" s="1">
        <f>+[14]Output!$G18+[14]Output!$H18</f>
        <v>119840425</v>
      </c>
      <c r="F183" s="1">
        <f>+[14]Output!$D18+[14]Output!$E18</f>
        <v>3584996804</v>
      </c>
      <c r="G183" s="1">
        <f>1*[14]Output!$I18+[14]Output!$K18</f>
        <v>3658126497</v>
      </c>
      <c r="H183" s="1">
        <f>0*[14]Output!$I18+[14]Output!$F18</f>
        <v>279478067</v>
      </c>
      <c r="I183" s="1">
        <f>+[14]Output!$J$18</f>
        <v>317976830</v>
      </c>
      <c r="J183" s="1">
        <f t="shared" si="13"/>
        <v>12544311398</v>
      </c>
    </row>
    <row r="184" spans="1:10" x14ac:dyDescent="0.25">
      <c r="A184" t="s">
        <v>19</v>
      </c>
      <c r="B184">
        <v>2008</v>
      </c>
      <c r="C184" s="2">
        <f t="shared" si="11"/>
        <v>5060790812</v>
      </c>
      <c r="D184" s="1">
        <f>+[15]Output!$B18+[15]Output!$C18</f>
        <v>4789992755</v>
      </c>
      <c r="E184" s="1">
        <f>+[15]Output!$G18+[15]Output!$H18</f>
        <v>123886011</v>
      </c>
      <c r="F184" s="1">
        <f>+[15]Output!$D18+[15]Output!$E18</f>
        <v>3985345971</v>
      </c>
      <c r="G184" s="1">
        <f>1*[15]Output!$I18+[15]Output!$K18</f>
        <v>3386982579</v>
      </c>
      <c r="H184" s="1">
        <f>0*[15]Output!$I18+[15]Output!$F18</f>
        <v>270798057</v>
      </c>
      <c r="I184" s="1">
        <f>+[15]Output!$J$18</f>
        <v>331601070</v>
      </c>
      <c r="J184" s="1">
        <f t="shared" si="13"/>
        <v>12557005373</v>
      </c>
    </row>
    <row r="185" spans="1:10" x14ac:dyDescent="0.25">
      <c r="A185" t="s">
        <v>19</v>
      </c>
      <c r="B185">
        <v>2007</v>
      </c>
      <c r="C185" s="2">
        <f t="shared" si="11"/>
        <v>5080735357</v>
      </c>
      <c r="D185" s="1">
        <f>+[16]Output!$B18+[16]Output!$C18</f>
        <v>4818962198</v>
      </c>
      <c r="E185" s="1">
        <f>+[16]Output!$G18+[16]Output!$H18</f>
        <v>134159821</v>
      </c>
      <c r="F185" s="1">
        <f>+[16]Output!$D18+[16]Output!$E41</f>
        <v>4068066091</v>
      </c>
      <c r="G185" s="1">
        <f>1*[16]Output!$I18+[16]Output!$K18</f>
        <v>3515377903</v>
      </c>
      <c r="H185" s="1">
        <f>0*[16]Output!$I18+[16]Output!$F18</f>
        <v>261773159</v>
      </c>
      <c r="I185" s="1">
        <f>+[16]Output!$J$18</f>
        <v>306821771</v>
      </c>
      <c r="J185" s="1">
        <f t="shared" si="13"/>
        <v>12798339172</v>
      </c>
    </row>
    <row r="186" spans="1:10" x14ac:dyDescent="0.25">
      <c r="A186" t="s">
        <v>19</v>
      </c>
      <c r="B186">
        <v>2006</v>
      </c>
      <c r="C186" s="2">
        <f t="shared" si="11"/>
        <v>5054266623</v>
      </c>
      <c r="D186" s="1">
        <f>+[17]Output_2006!B18+[17]Output_2006!C18</f>
        <v>4773555103</v>
      </c>
      <c r="E186" s="1">
        <f>+[17]Output_2006!G18+[17]Output_2006!H18</f>
        <v>130120966</v>
      </c>
      <c r="F186" s="1">
        <f>+[17]Output_2006!D18+[17]Output_2006!E18</f>
        <v>3949418426</v>
      </c>
      <c r="G186" s="1">
        <f>+[17]Output_2005!I18+[17]Output_2006!K18</f>
        <v>3410026619</v>
      </c>
      <c r="H186" s="1">
        <f>+[17]Output_2006!F18</f>
        <v>280711520</v>
      </c>
      <c r="I186" s="1">
        <f>+[17]Output_2006!$J$18</f>
        <v>304437820</v>
      </c>
      <c r="J186" s="1">
        <f t="shared" si="13"/>
        <v>12543832634</v>
      </c>
    </row>
    <row r="187" spans="1:10" x14ac:dyDescent="0.25">
      <c r="A187" t="s">
        <v>19</v>
      </c>
      <c r="B187">
        <v>2005</v>
      </c>
      <c r="C187" s="2">
        <f t="shared" si="11"/>
        <v>4819830476</v>
      </c>
      <c r="D187" s="1">
        <f>+[17]Output_2005!B18+[17]Output_2005!C18</f>
        <v>4561500731</v>
      </c>
      <c r="E187" s="1">
        <f>+[17]Output_2005!G18+[17]Output_2005!H18</f>
        <v>129802346</v>
      </c>
      <c r="F187" s="1">
        <f>+[17]Output_2005!D18+[17]Output_2005!E18</f>
        <v>3804113715</v>
      </c>
      <c r="G187" s="1">
        <f>+[17]Output_2005!I18+[17]Output_2005!K18</f>
        <v>3410026619</v>
      </c>
      <c r="H187" s="1">
        <f>+[17]Output_2005!F18</f>
        <v>258329745</v>
      </c>
      <c r="I187" s="1">
        <f>+[17]Output_2005!$J$18</f>
        <v>281353712</v>
      </c>
      <c r="J187" s="1">
        <f t="shared" si="13"/>
        <v>12163773156</v>
      </c>
    </row>
    <row r="188" spans="1:10" x14ac:dyDescent="0.25">
      <c r="A188" t="s">
        <v>19</v>
      </c>
      <c r="B188">
        <v>2004</v>
      </c>
      <c r="C188" s="2">
        <f t="shared" si="11"/>
        <v>4644240901</v>
      </c>
      <c r="D188" s="1">
        <f>+[17]Output_2004!B18+[17]Output_2004!C18</f>
        <v>4388452535</v>
      </c>
      <c r="E188" s="1">
        <f>+[17]Output_2004!G18+[17]Output_2004!H18</f>
        <v>122323136</v>
      </c>
      <c r="F188" s="1">
        <f>+[17]Output_2004!D18+[17]Output_2004!E18</f>
        <v>3463769132</v>
      </c>
      <c r="G188" s="1">
        <f>+[17]Output_2004!I18+[17]Output_2004!K18</f>
        <v>3181295326</v>
      </c>
      <c r="H188" s="1">
        <f>+[17]Output_2004!F18</f>
        <v>255788366</v>
      </c>
      <c r="I188" s="1">
        <f>+[17]Output_2004!$J$18</f>
        <v>259142427</v>
      </c>
      <c r="J188" s="1">
        <f t="shared" si="13"/>
        <v>11411628495</v>
      </c>
    </row>
    <row r="189" spans="1:10" x14ac:dyDescent="0.25">
      <c r="A189" t="s">
        <v>19</v>
      </c>
      <c r="B189">
        <v>2003</v>
      </c>
      <c r="C189" s="2">
        <f t="shared" si="11"/>
        <v>4460929047</v>
      </c>
      <c r="D189" s="1">
        <f>+[17]Output_2003!B18+[17]Output_2003!C18</f>
        <v>4226393213</v>
      </c>
      <c r="E189" s="1">
        <f>+[17]Output_2003!G18+[17]Output_2003!H18</f>
        <v>117767119</v>
      </c>
      <c r="F189" s="1">
        <f>+[17]Output_2003!D18+[17]Output_2003!E18</f>
        <v>3242418762</v>
      </c>
      <c r="G189" s="1">
        <f>+[17]Output_2003!I18+[17]Output_2003!K18</f>
        <v>3073907415</v>
      </c>
      <c r="H189" s="1">
        <f>+[17]Output_2003!F18</f>
        <v>234535834</v>
      </c>
      <c r="I189" s="1">
        <f>+[17]Output_2003!$J$18</f>
        <v>275335646</v>
      </c>
      <c r="J189" s="1">
        <f t="shared" si="13"/>
        <v>10895022343</v>
      </c>
    </row>
    <row r="190" spans="1:10" x14ac:dyDescent="0.25">
      <c r="A190" t="s">
        <v>19</v>
      </c>
      <c r="B190">
        <v>2002</v>
      </c>
      <c r="C190" s="2">
        <f t="shared" si="11"/>
        <v>4199297998</v>
      </c>
      <c r="D190" s="1">
        <f>+[18]Output_2002!$B$18+[18]Output_2002!$C$18</f>
        <v>3972915500</v>
      </c>
      <c r="E190" s="1">
        <f>+[18]Output_2002!$G$18+[18]Output_2002!$H$18</f>
        <v>106949349</v>
      </c>
      <c r="F190" s="1">
        <f>+[18]Output_2002!$D$18+[18]Output_2002!$E$18</f>
        <v>3008092512</v>
      </c>
      <c r="G190" s="1">
        <f>+[18]Output_2002!$I$18+[18]Output_2002!$K$18</f>
        <v>2979953112</v>
      </c>
      <c r="H190" s="1">
        <f>+[18]Output_2002!$F$18</f>
        <v>226382498</v>
      </c>
      <c r="I190" s="1">
        <f>+[18]Output_2002!$J$18</f>
        <v>243629426</v>
      </c>
      <c r="J190" s="1">
        <f t="shared" si="13"/>
        <v>10294292971</v>
      </c>
    </row>
    <row r="191" spans="1:10" x14ac:dyDescent="0.25">
      <c r="A191" t="s">
        <v>19</v>
      </c>
      <c r="B191">
        <v>2001</v>
      </c>
      <c r="C191" s="2">
        <f t="shared" si="11"/>
        <v>4160743209</v>
      </c>
      <c r="D191" s="1">
        <f>+[18]Output_2001!$B$18+[18]Output_2001!$C$18</f>
        <v>3969679582</v>
      </c>
      <c r="E191" s="1">
        <f>+[18]Output_2001!$G$18+[18]Output_2001!$H$18</f>
        <v>106345382</v>
      </c>
      <c r="F191" s="1">
        <f>+[18]Output_2001!$D$18+[18]Output_2001!$E$18</f>
        <v>3023745687</v>
      </c>
      <c r="G191" s="1">
        <f>+[18]Output_2001!$I$18+[18]Output_2001!$K$18</f>
        <v>2724960688</v>
      </c>
      <c r="H191" s="1">
        <f>+[18]Output_2001!$F$18</f>
        <v>191063627</v>
      </c>
      <c r="I191" s="1">
        <f>+[18]Output_2001!$J$18</f>
        <v>237892118</v>
      </c>
      <c r="J191" s="1">
        <f t="shared" si="13"/>
        <v>10015794966</v>
      </c>
    </row>
    <row r="192" spans="1:10" x14ac:dyDescent="0.25">
      <c r="A192" t="s">
        <v>19</v>
      </c>
      <c r="B192">
        <v>2000</v>
      </c>
      <c r="C192" s="2">
        <f t="shared" si="11"/>
        <v>3972212308</v>
      </c>
      <c r="D192" s="1">
        <f>+[18]Output_2000!$B$18+[18]Output_2000!$C$18</f>
        <v>3774513555</v>
      </c>
      <c r="E192" s="1">
        <f>+[18]Output_2000!$G$18+[18]Output_2000!$H$18</f>
        <v>99754531</v>
      </c>
      <c r="F192" s="1">
        <f>+[18]Output_2000!$D$18+[18]Output_2000!$E$18</f>
        <v>2984996328</v>
      </c>
      <c r="G192" s="1">
        <f>+[18]Output_2000!$I$18+[18]Output_2000!$K$18</f>
        <v>2610633522</v>
      </c>
      <c r="H192" s="1">
        <f>+[18]Output_2000!$F$18</f>
        <v>197698753</v>
      </c>
      <c r="I192" s="1">
        <f>+[18]Output_2000!$J$18</f>
        <v>231317192</v>
      </c>
      <c r="J192" s="1">
        <f t="shared" si="13"/>
        <v>9667596689</v>
      </c>
    </row>
    <row r="193" spans="1:10" x14ac:dyDescent="0.25">
      <c r="A193" t="s">
        <v>19</v>
      </c>
      <c r="B193">
        <v>1999</v>
      </c>
      <c r="C193" s="2">
        <f t="shared" si="11"/>
        <v>3679915909</v>
      </c>
      <c r="D193" s="1">
        <f>+[19]Output_1999!$B$18+[19]Output_1999!$C$18</f>
        <v>3478285428</v>
      </c>
      <c r="E193" s="1">
        <f>+[19]Output_1999!$G$18+[19]Output_1999!$H$18</f>
        <v>102221162</v>
      </c>
      <c r="F193" s="1">
        <f>+[19]Output_1999!$D$18+[19]Output_1999!$E$18</f>
        <v>2855643875</v>
      </c>
      <c r="G193" s="1">
        <f>+[19]Output_1999!$I$18+[19]Output_1999!$K$18</f>
        <v>2483487623</v>
      </c>
      <c r="H193" s="1">
        <f>+[19]Output_1999!$F$18</f>
        <v>201630481</v>
      </c>
      <c r="I193" s="1">
        <f>+[19]Output_1999!$J$18</f>
        <v>216641981</v>
      </c>
      <c r="J193" s="1">
        <f t="shared" si="13"/>
        <v>9121268569</v>
      </c>
    </row>
    <row r="194" spans="1:10" x14ac:dyDescent="0.25">
      <c r="A194" t="s">
        <v>19</v>
      </c>
      <c r="B194">
        <v>1998</v>
      </c>
      <c r="C194" s="2">
        <f t="shared" si="11"/>
        <v>3404335789</v>
      </c>
      <c r="D194" s="1">
        <f>+[19]Output_1998!$B$18+[19]Output_1998!$C$18</f>
        <v>3212306218</v>
      </c>
      <c r="E194" s="1">
        <f>+[19]Output_1998!$G$18+[19]Output_1998!$H$18</f>
        <v>90675360</v>
      </c>
      <c r="F194" s="1">
        <f>+[19]Output_1998!$D$18+[19]Output_1998!$E$18</f>
        <v>2834179390</v>
      </c>
      <c r="G194" s="1">
        <f>+[19]Output_1998!$I$18+[19]Output_1998!$K$18</f>
        <v>2266797750</v>
      </c>
      <c r="H194" s="1">
        <f>+[19]Output_1998!$F$18</f>
        <v>192029571</v>
      </c>
      <c r="I194" s="1">
        <f>+[19]Output_1998!$J$18</f>
        <v>186423232</v>
      </c>
      <c r="J194" s="1">
        <f t="shared" si="13"/>
        <v>8595988289</v>
      </c>
    </row>
    <row r="195" spans="1:10" x14ac:dyDescent="0.25">
      <c r="A195" t="s">
        <v>19</v>
      </c>
      <c r="B195">
        <v>1997</v>
      </c>
      <c r="C195" s="2">
        <f t="shared" ref="C195:C258" si="14">+D195+H195</f>
        <v>3090914354</v>
      </c>
      <c r="D195" s="1">
        <f>+[19]Output_1997!$B$18+[19]Output_1997!$C$18</f>
        <v>2921530746</v>
      </c>
      <c r="E195" s="1">
        <f>+[19]Output_1997!$G$18+[19]Output_1997!$H$18</f>
        <v>81952786</v>
      </c>
      <c r="F195" s="1">
        <f>+[19]Output_1997!$D$18+[19]Output_1997!$E$18</f>
        <v>2733347415</v>
      </c>
      <c r="G195" s="1">
        <f>+[19]Output_1997!$I$18+[19]Output_1997!$K$18</f>
        <v>2196027855</v>
      </c>
      <c r="H195" s="1">
        <f>+[19]Output_1997!$F$18</f>
        <v>169383608</v>
      </c>
      <c r="I195" s="1">
        <f>+[19]Output_1997!$J$18</f>
        <v>204087034</v>
      </c>
      <c r="J195" s="1">
        <f t="shared" si="13"/>
        <v>8102242410</v>
      </c>
    </row>
    <row r="196" spans="1:10" x14ac:dyDescent="0.25">
      <c r="A196" t="s">
        <v>19</v>
      </c>
      <c r="B196">
        <v>1996</v>
      </c>
      <c r="C196" s="2">
        <f t="shared" si="14"/>
        <v>2931175665</v>
      </c>
      <c r="D196" s="1">
        <f>+[20]Output_1996!$B$18+[20]Output_1996!$C$18</f>
        <v>2760260862</v>
      </c>
      <c r="E196" s="1">
        <f>+[20]Output_1996!$G$18+[20]Output_1996!$H$18</f>
        <v>82515639</v>
      </c>
      <c r="F196" s="1">
        <f>+[20]Output_1996!$D$18+[20]Output_1996!$E$18</f>
        <v>2711244516</v>
      </c>
      <c r="G196" s="1">
        <f>+[20]Output_1996!$I$18+[20]Output_1996!$K$18</f>
        <v>2161561057</v>
      </c>
      <c r="H196" s="1">
        <f>+[20]Output_1996!$F$18</f>
        <v>170914803</v>
      </c>
      <c r="I196" s="1">
        <f>+[20]Output_1996!$J$18</f>
        <v>184600423</v>
      </c>
      <c r="J196" s="1">
        <f t="shared" si="13"/>
        <v>7886496877</v>
      </c>
    </row>
    <row r="197" spans="1:10" x14ac:dyDescent="0.25">
      <c r="A197" t="s">
        <v>19</v>
      </c>
      <c r="B197">
        <v>1995</v>
      </c>
      <c r="C197" s="2">
        <f t="shared" si="14"/>
        <v>2735941094</v>
      </c>
      <c r="D197" s="1">
        <f>+[20]Output_1995!$B$18+[20]Output_1995!$C$18</f>
        <v>2572481817</v>
      </c>
      <c r="E197" s="1">
        <f>+[20]Output_1995!$G$18+[20]Output_1995!$H$18</f>
        <v>84182273</v>
      </c>
      <c r="F197" s="1">
        <f>+[20]Output_1995!$D$18+[20]Output_1995!$E$18</f>
        <v>2659304820</v>
      </c>
      <c r="G197" s="1">
        <f>+[20]Output_1995!$I$18+[20]Output_1995!$K$18</f>
        <v>1989230585</v>
      </c>
      <c r="H197" s="1">
        <f>+[20]Output_1995!$F$18</f>
        <v>163459277</v>
      </c>
      <c r="I197" s="1">
        <f>+[20]Output_1995!$J$18</f>
        <v>173649146</v>
      </c>
      <c r="J197" s="1">
        <f t="shared" si="13"/>
        <v>7468658772</v>
      </c>
    </row>
    <row r="198" spans="1:10" x14ac:dyDescent="0.25">
      <c r="A198" t="s">
        <v>6</v>
      </c>
      <c r="B198">
        <v>2022</v>
      </c>
      <c r="C198" s="2">
        <f t="shared" si="14"/>
        <v>2208942252</v>
      </c>
      <c r="D198" s="1">
        <f>+[1]Output_Aux!B5+[1]Output_Aux!C5</f>
        <v>2172756080</v>
      </c>
      <c r="E198" s="1">
        <f>+[1]Output_Aux!F5</f>
        <v>62733800</v>
      </c>
      <c r="F198" s="1">
        <f>+[1]Output_Aux!D5</f>
        <v>2954037383</v>
      </c>
      <c r="G198" s="1">
        <f>+[1]Output_Aux!G5</f>
        <v>2338179396</v>
      </c>
      <c r="H198" s="1">
        <f>+[1]Output_Aux!E5</f>
        <v>36186172</v>
      </c>
      <c r="I198" s="1">
        <f>+[1]Output_Aux!$H$5</f>
        <v>0</v>
      </c>
      <c r="J198" s="1">
        <f t="shared" si="13"/>
        <v>7563892831</v>
      </c>
    </row>
    <row r="199" spans="1:10" x14ac:dyDescent="0.25">
      <c r="A199" t="s">
        <v>6</v>
      </c>
      <c r="B199">
        <v>2021</v>
      </c>
      <c r="C199" s="2">
        <f t="shared" si="14"/>
        <v>2048456147</v>
      </c>
      <c r="D199" s="1">
        <f>+[2]Output!C5+[2]Output!B5</f>
        <v>2012172921</v>
      </c>
      <c r="E199" s="1">
        <f>+[2]Output!F5</f>
        <v>66549607</v>
      </c>
      <c r="F199" s="1">
        <f>+[2]Output!D5</f>
        <v>2991472086</v>
      </c>
      <c r="G199" s="1">
        <f>+[2]Output!G5</f>
        <v>2463181658</v>
      </c>
      <c r="H199" s="1">
        <f>+[2]Output!E5</f>
        <v>36283226</v>
      </c>
      <c r="I199" s="1">
        <f>+[2]Output!$H$5</f>
        <v>146419765</v>
      </c>
      <c r="J199" s="1">
        <f t="shared" si="13"/>
        <v>7569659498</v>
      </c>
    </row>
    <row r="200" spans="1:10" x14ac:dyDescent="0.25">
      <c r="A200" t="s">
        <v>6</v>
      </c>
      <c r="B200">
        <v>2020</v>
      </c>
      <c r="C200" s="2">
        <f t="shared" si="14"/>
        <v>2067283749</v>
      </c>
      <c r="D200" s="1">
        <f>+[3]Output!C5+[3]Output!B5</f>
        <v>2035746960</v>
      </c>
      <c r="E200" s="1">
        <f>+[3]Output!F5</f>
        <v>66560121</v>
      </c>
      <c r="F200" s="1">
        <f>+[3]Output!D5</f>
        <v>2962708172</v>
      </c>
      <c r="G200" s="1">
        <f>+[3]Output!G5</f>
        <v>2423639718</v>
      </c>
      <c r="H200" s="1">
        <f>+[3]Output!E5</f>
        <v>31536789</v>
      </c>
      <c r="I200" s="1">
        <f>+[3]Output!$H$5</f>
        <v>166817856</v>
      </c>
      <c r="J200" s="1">
        <f t="shared" si="13"/>
        <v>7520191760</v>
      </c>
    </row>
    <row r="201" spans="1:10" x14ac:dyDescent="0.25">
      <c r="A201" t="s">
        <v>6</v>
      </c>
      <c r="B201">
        <v>2019</v>
      </c>
      <c r="C201" s="2">
        <f t="shared" si="14"/>
        <v>2271743395</v>
      </c>
      <c r="D201" s="1">
        <f>+[4]Output!C5+[4]Output!B5</f>
        <v>2241172280</v>
      </c>
      <c r="E201" s="1">
        <f>+[4]Output!F5</f>
        <v>80231346</v>
      </c>
      <c r="F201" s="1">
        <f>+[4]Output!D5</f>
        <v>3066054984</v>
      </c>
      <c r="G201" s="1">
        <f>+[4]Output!G5</f>
        <v>2306005895</v>
      </c>
      <c r="H201" s="1">
        <f>+[4]Output!E5</f>
        <v>30571115</v>
      </c>
      <c r="I201" s="1">
        <f>+[4]Output!$H$5</f>
        <v>170013010</v>
      </c>
      <c r="J201" s="1">
        <f t="shared" si="13"/>
        <v>7724035620</v>
      </c>
    </row>
    <row r="202" spans="1:10" x14ac:dyDescent="0.25">
      <c r="A202" t="s">
        <v>6</v>
      </c>
      <c r="B202">
        <v>2018</v>
      </c>
      <c r="C202" s="2">
        <f t="shared" si="14"/>
        <v>2307371429</v>
      </c>
      <c r="D202" s="1">
        <f>+[5]Output!$B5+[5]Output!$C5</f>
        <v>2277750315</v>
      </c>
      <c r="E202" s="1">
        <f>+[5]Output!$G5+[5]Output!$H5</f>
        <v>93697317</v>
      </c>
      <c r="F202" s="1">
        <f>+[5]Output!$D5+[5]Output!$E5</f>
        <v>3059077957</v>
      </c>
      <c r="G202" s="1">
        <f>+[5]Output!$I5+[5]Output!$K5</f>
        <v>2369245116</v>
      </c>
      <c r="H202" s="1">
        <f>0*[5]Output!$I5+[5]Output!$F5</f>
        <v>29621114</v>
      </c>
      <c r="I202" s="1">
        <f>+[5]Output!$J$5</f>
        <v>186689040</v>
      </c>
      <c r="J202" s="1">
        <f t="shared" si="13"/>
        <v>7829391819</v>
      </c>
    </row>
    <row r="203" spans="1:10" x14ac:dyDescent="0.25">
      <c r="A203" t="s">
        <v>6</v>
      </c>
      <c r="B203">
        <v>2017</v>
      </c>
      <c r="C203" s="2">
        <f t="shared" si="14"/>
        <v>2288939357</v>
      </c>
      <c r="D203" s="1">
        <f>+[6]Output!$B5+[6]Output!$C5</f>
        <v>2254414772</v>
      </c>
      <c r="E203" s="1">
        <f>+[6]Output!$G5+[6]Output!$H5</f>
        <v>80603262</v>
      </c>
      <c r="F203" s="1">
        <f>+[6]Output!$D5+[6]Output!$E5</f>
        <v>2965641297</v>
      </c>
      <c r="G203" s="1">
        <f>1*[6]Output!$I5+[6]Output!$K5</f>
        <v>2253992941</v>
      </c>
      <c r="H203" s="1">
        <f>0*[6]Output!$I5+[6]Output!$F5</f>
        <v>34524585</v>
      </c>
      <c r="I203" s="1">
        <f>+[6]Output!$J$5</f>
        <v>194331216</v>
      </c>
      <c r="J203" s="1">
        <f t="shared" si="13"/>
        <v>7589176857</v>
      </c>
    </row>
    <row r="204" spans="1:10" x14ac:dyDescent="0.25">
      <c r="A204" t="s">
        <v>6</v>
      </c>
      <c r="B204">
        <v>2016</v>
      </c>
      <c r="C204" s="2">
        <f t="shared" si="14"/>
        <v>2346032533</v>
      </c>
      <c r="D204" s="1">
        <f>+[7]Output!$B5+[7]Output!$C5</f>
        <v>2316100019</v>
      </c>
      <c r="E204" s="1">
        <f>+[7]Output!$G5+[7]Output!$H5</f>
        <v>51698016</v>
      </c>
      <c r="F204" s="1">
        <f>+[7]Output!$D5+[7]Output!$E5</f>
        <v>2897228488</v>
      </c>
      <c r="G204" s="1">
        <f>1*[7]Output!$I5+[7]Output!$K5</f>
        <v>2354762995</v>
      </c>
      <c r="H204" s="1">
        <f>0*[7]Output!$I5+[7]Output!$F5</f>
        <v>29932514</v>
      </c>
      <c r="I204" s="1">
        <f>+[7]Output!$J$5</f>
        <v>194192185</v>
      </c>
      <c r="J204" s="1">
        <f t="shared" si="13"/>
        <v>7649722032</v>
      </c>
    </row>
    <row r="205" spans="1:10" x14ac:dyDescent="0.25">
      <c r="A205" t="s">
        <v>6</v>
      </c>
      <c r="B205">
        <v>2015</v>
      </c>
      <c r="C205" s="2">
        <f t="shared" si="14"/>
        <v>2306623188</v>
      </c>
      <c r="D205" s="1">
        <f>+[8]Output!$B5+[8]Output!$C5</f>
        <v>2277123509</v>
      </c>
      <c r="E205" s="1">
        <f>+[8]Output!$G5+[8]Output!$H5</f>
        <v>52662888</v>
      </c>
      <c r="F205" s="1">
        <f>+[8]Output!$D5+[8]Output!$E5</f>
        <v>2870168501</v>
      </c>
      <c r="G205" s="1">
        <f>1*[8]Output!$I5+[8]Output!$K5</f>
        <v>2332518405</v>
      </c>
      <c r="H205" s="1">
        <f>0*[8]Output!$I5+[8]Output!$F5</f>
        <v>29499679</v>
      </c>
      <c r="I205" s="1">
        <f>+[8]Output!$J$5</f>
        <v>202514411</v>
      </c>
      <c r="J205" s="1">
        <f t="shared" si="13"/>
        <v>7561972982</v>
      </c>
    </row>
    <row r="206" spans="1:10" x14ac:dyDescent="0.25">
      <c r="A206" t="s">
        <v>6</v>
      </c>
      <c r="B206">
        <v>2014</v>
      </c>
      <c r="C206" s="2">
        <f t="shared" si="14"/>
        <v>2271956501</v>
      </c>
      <c r="D206" s="1">
        <f>+[9]Output!$B5+[9]Output!$C5</f>
        <v>2244471422</v>
      </c>
      <c r="E206" s="1">
        <f>+[9]Output!$G5+[9]Output!$H5</f>
        <v>49855766</v>
      </c>
      <c r="F206" s="1">
        <f>+[9]Output!$D5+[9]Output!$E5</f>
        <v>2812697413</v>
      </c>
      <c r="G206" s="1">
        <f>1*[9]Output!$I5+[9]Output!$K5</f>
        <v>2364012970</v>
      </c>
      <c r="H206" s="1">
        <f>0*[9]Output!$I5+[9]Output!$F5</f>
        <v>27485079</v>
      </c>
      <c r="I206" s="1">
        <f>+[9]Output!$J$5</f>
        <v>199641530</v>
      </c>
      <c r="J206" s="1">
        <f t="shared" si="13"/>
        <v>7498522650</v>
      </c>
    </row>
    <row r="207" spans="1:10" x14ac:dyDescent="0.25">
      <c r="A207" t="s">
        <v>6</v>
      </c>
      <c r="B207">
        <v>2013</v>
      </c>
      <c r="C207" s="2">
        <f t="shared" si="14"/>
        <v>2421678799</v>
      </c>
      <c r="D207" s="1">
        <f>+[10]Output!$B5+[10]Output!$C5</f>
        <v>2396646098</v>
      </c>
      <c r="E207" s="1">
        <f>+[10]Output!$G5+[10]Output!$H5</f>
        <v>57611285</v>
      </c>
      <c r="F207" s="1">
        <f>+[10]Output!$D5+[10]Output!$E5</f>
        <v>2706496892</v>
      </c>
      <c r="G207" s="1">
        <f>1*[10]Output!$I5+[10]Output!$K5</f>
        <v>2310919411</v>
      </c>
      <c r="H207" s="1">
        <f>0*[10]Output!$I5+[10]Output!$F5</f>
        <v>25032701</v>
      </c>
      <c r="I207" s="1">
        <f>+[10]Output!$J$5</f>
        <v>202105441</v>
      </c>
      <c r="J207" s="1">
        <f t="shared" si="13"/>
        <v>7496706387</v>
      </c>
    </row>
    <row r="208" spans="1:10" x14ac:dyDescent="0.25">
      <c r="A208" t="s">
        <v>6</v>
      </c>
      <c r="B208">
        <v>2012</v>
      </c>
      <c r="C208" s="2">
        <f t="shared" si="14"/>
        <v>2294663100</v>
      </c>
      <c r="D208" s="1">
        <f>+[11]Output!$B5+[11]Output!$C5</f>
        <v>2264937289</v>
      </c>
      <c r="E208" s="1">
        <f>+[11]Output!$G5+[11]Output!$H5</f>
        <v>52336212</v>
      </c>
      <c r="F208" s="1">
        <f>+[11]Output!$D5+[11]Output!$E5</f>
        <v>2906995325</v>
      </c>
      <c r="G208" s="1">
        <f>1*[11]Output!$I5+[11]Output!$K5</f>
        <v>2446861530</v>
      </c>
      <c r="H208" s="1">
        <f>0*[11]Output!$I5+[11]Output!$F5</f>
        <v>29725811</v>
      </c>
      <c r="I208" s="1">
        <f>+[11]Output!$J$5</f>
        <v>207470729</v>
      </c>
      <c r="J208" s="1">
        <f t="shared" si="13"/>
        <v>7700856167</v>
      </c>
    </row>
    <row r="209" spans="1:10" x14ac:dyDescent="0.25">
      <c r="A209" t="s">
        <v>6</v>
      </c>
      <c r="B209">
        <v>2011</v>
      </c>
      <c r="C209" s="2">
        <f t="shared" si="14"/>
        <v>2509154863</v>
      </c>
      <c r="D209" s="1">
        <f>+[12]Output!$B5+[12]Output!$C5</f>
        <v>2475648590</v>
      </c>
      <c r="E209" s="1">
        <f>+[12]Output!$G5+[12]Output!$H5</f>
        <v>50890755</v>
      </c>
      <c r="F209" s="1">
        <f>+[12]Output!$D5+[12]Output!$E5</f>
        <v>2833844271</v>
      </c>
      <c r="G209" s="1">
        <f>1*[12]Output!$I5+[12]Output!$K5</f>
        <v>2604599136</v>
      </c>
      <c r="H209" s="1">
        <f>0*[12]Output!$I5+[12]Output!$F5</f>
        <v>33506273</v>
      </c>
      <c r="I209" s="1">
        <f>+[12]Output!$J$5</f>
        <v>228394174</v>
      </c>
      <c r="J209" s="1">
        <f t="shared" si="13"/>
        <v>7998489025</v>
      </c>
    </row>
    <row r="210" spans="1:10" x14ac:dyDescent="0.25">
      <c r="A210" t="s">
        <v>6</v>
      </c>
      <c r="B210">
        <v>2010</v>
      </c>
      <c r="C210" s="2">
        <f t="shared" si="14"/>
        <v>2464991534</v>
      </c>
      <c r="D210" s="1">
        <f>+[13]Output!$B5+[13]Output!$C5</f>
        <v>2424474520</v>
      </c>
      <c r="E210" s="1">
        <f>+[13]Output!$G5+[13]Output!$H5</f>
        <v>50151695</v>
      </c>
      <c r="F210" s="1">
        <f>+[13]Output!$D5+[13]Output!$E5</f>
        <v>2873440565</v>
      </c>
      <c r="G210" s="1">
        <f>1*[13]Output!$I5+[13]Output!$K5</f>
        <v>2760956252</v>
      </c>
      <c r="H210" s="1">
        <f>0*[13]Output!$I5+[13]Output!$F5</f>
        <v>40517014</v>
      </c>
      <c r="I210" s="1">
        <f>+[13]Output!$J$5</f>
        <v>215497350</v>
      </c>
      <c r="J210" s="1">
        <f t="shared" si="13"/>
        <v>8149540046</v>
      </c>
    </row>
    <row r="211" spans="1:10" x14ac:dyDescent="0.25">
      <c r="A211" t="s">
        <v>6</v>
      </c>
      <c r="B211">
        <v>2009</v>
      </c>
      <c r="C211" s="2">
        <f t="shared" si="14"/>
        <v>2372293407</v>
      </c>
      <c r="D211" s="1">
        <f>+[14]Output!$B5+[14]Output!$C5</f>
        <v>2327264180</v>
      </c>
      <c r="E211" s="1">
        <f>+[14]Output!$G5+[14]Output!$H5</f>
        <v>49965770</v>
      </c>
      <c r="F211" s="1">
        <f>+[14]Output!$D5+[14]Output!$E5</f>
        <v>2802034371</v>
      </c>
      <c r="G211" s="1">
        <f>1*[14]Output!$I5+[14]Output!$K5</f>
        <v>2742238078</v>
      </c>
      <c r="H211" s="1">
        <f>0*[14]Output!$I5+[14]Output!$F5</f>
        <v>45029227</v>
      </c>
      <c r="I211" s="1">
        <f>+[14]Output!$J$5</f>
        <v>229100044</v>
      </c>
      <c r="J211" s="1">
        <f t="shared" si="13"/>
        <v>7966531626</v>
      </c>
    </row>
    <row r="212" spans="1:10" x14ac:dyDescent="0.25">
      <c r="A212" t="s">
        <v>6</v>
      </c>
      <c r="B212">
        <v>2008</v>
      </c>
      <c r="C212" s="2">
        <f t="shared" si="14"/>
        <v>2340599768</v>
      </c>
      <c r="D212" s="1">
        <f>+[15]Output!$B5+[15]Output!$C5</f>
        <v>2281296770</v>
      </c>
      <c r="E212" s="1">
        <f>+[15]Output!$G5+[15]Output!$H5</f>
        <v>53919370</v>
      </c>
      <c r="F212" s="1">
        <f>+[15]Output!$D5+[15]Output!$E5</f>
        <v>3172856852</v>
      </c>
      <c r="G212" s="1">
        <f>1*[15]Output!$I5+[15]Output!$K5</f>
        <v>2640076977</v>
      </c>
      <c r="H212" s="1">
        <f>0*[15]Output!$I5+[15]Output!$F5</f>
        <v>59302998</v>
      </c>
      <c r="I212" s="1">
        <f>+[15]Output!$J$5</f>
        <v>218954558</v>
      </c>
      <c r="J212" s="1">
        <f t="shared" si="13"/>
        <v>8207452967</v>
      </c>
    </row>
    <row r="213" spans="1:10" x14ac:dyDescent="0.25">
      <c r="A213" t="s">
        <v>6</v>
      </c>
      <c r="B213">
        <v>2007</v>
      </c>
      <c r="C213" s="2">
        <f t="shared" si="14"/>
        <v>2198516851</v>
      </c>
      <c r="D213" s="1">
        <f>+[16]Output!$B5+[16]Output!$C5</f>
        <v>2140085092</v>
      </c>
      <c r="E213" s="1">
        <f>+[16]Output!$G5+[16]Output!$H5</f>
        <v>48299620</v>
      </c>
      <c r="F213" s="1">
        <f>+[16]Output!$D5+[16]Output!$E28</f>
        <v>2905081880</v>
      </c>
      <c r="G213" s="1">
        <f>1*[16]Output!$I5+[16]Output!$K5</f>
        <v>2607485287</v>
      </c>
      <c r="H213" s="1">
        <f>0*[16]Output!$I5+[16]Output!$F5</f>
        <v>58431759</v>
      </c>
      <c r="I213" s="1">
        <f>+[16]Output!$J$5</f>
        <v>199988857</v>
      </c>
      <c r="J213" s="1">
        <f t="shared" si="13"/>
        <v>7759383638</v>
      </c>
    </row>
    <row r="214" spans="1:10" x14ac:dyDescent="0.25">
      <c r="A214" t="s">
        <v>6</v>
      </c>
      <c r="B214">
        <v>2006</v>
      </c>
      <c r="C214" s="2">
        <f t="shared" si="14"/>
        <v>2235308885</v>
      </c>
      <c r="D214" s="1">
        <f>+[17]Output_2006!B5+[17]Output_2006!C5</f>
        <v>2179261465</v>
      </c>
      <c r="E214" s="1">
        <f>+[17]Output_2006!G5+[17]Output_2006!H5</f>
        <v>51166912</v>
      </c>
      <c r="F214" s="1">
        <f>+[17]Output_2006!D5+[17]Output_2006!E5</f>
        <v>3132744573</v>
      </c>
      <c r="G214" s="1">
        <f>+[17]Output_2005!I5+[17]Output_2006!K5</f>
        <v>2620323256</v>
      </c>
      <c r="H214" s="1">
        <f>+[17]Output_2006!F5</f>
        <v>56047420</v>
      </c>
      <c r="I214" s="1">
        <f>+[17]Output_2006!$J$5</f>
        <v>207087151</v>
      </c>
      <c r="J214" s="1">
        <f t="shared" si="13"/>
        <v>8039543626</v>
      </c>
    </row>
    <row r="215" spans="1:10" x14ac:dyDescent="0.25">
      <c r="A215" t="s">
        <v>6</v>
      </c>
      <c r="B215">
        <v>2005</v>
      </c>
      <c r="C215" s="2">
        <f t="shared" si="14"/>
        <v>2090472158</v>
      </c>
      <c r="D215" s="1">
        <f>+[17]Output_2005!B5+[17]Output_2005!C5</f>
        <v>2039174656</v>
      </c>
      <c r="E215" s="1">
        <f>+[17]Output_2005!G5+[17]Output_2005!H5</f>
        <v>52644508</v>
      </c>
      <c r="F215" s="1">
        <f>+[17]Output_2005!D5+[17]Output_2005!E5</f>
        <v>3013471398</v>
      </c>
      <c r="G215" s="1">
        <f>+[17]Output_2005!I5+[17]Output_2005!K5</f>
        <v>2620323256</v>
      </c>
      <c r="H215" s="1">
        <f>+[17]Output_2005!F5</f>
        <v>51297502</v>
      </c>
      <c r="I215" s="1">
        <f>+[17]Output_2005!$J$5</f>
        <v>198650572</v>
      </c>
      <c r="J215" s="1">
        <f t="shared" si="13"/>
        <v>7776911320</v>
      </c>
    </row>
    <row r="216" spans="1:10" x14ac:dyDescent="0.25">
      <c r="A216" t="s">
        <v>6</v>
      </c>
      <c r="B216">
        <v>2004</v>
      </c>
      <c r="C216" s="2">
        <f t="shared" si="14"/>
        <v>1988775362</v>
      </c>
      <c r="D216" s="1">
        <f>+[17]Output_2004!B5+[17]Output_2004!C5</f>
        <v>1942977371</v>
      </c>
      <c r="E216" s="1">
        <f>+[17]Output_2004!G5+[17]Output_2004!H5</f>
        <v>50304813</v>
      </c>
      <c r="F216" s="1">
        <f>+[17]Output_2004!D5+[17]Output_2004!E5</f>
        <v>2978969741</v>
      </c>
      <c r="G216" s="1">
        <f>+[17]Output_2004!I5+[17]Output_2004!K5</f>
        <v>2517436161</v>
      </c>
      <c r="H216" s="1">
        <f>+[17]Output_2004!F5</f>
        <v>45797991</v>
      </c>
      <c r="I216" s="1">
        <f>+[17]Output_2004!$J$5</f>
        <v>187923568</v>
      </c>
      <c r="J216" s="1">
        <f t="shared" si="13"/>
        <v>7535486077</v>
      </c>
    </row>
    <row r="217" spans="1:10" x14ac:dyDescent="0.25">
      <c r="A217" t="s">
        <v>6</v>
      </c>
      <c r="B217">
        <v>2003</v>
      </c>
      <c r="C217" s="2">
        <f t="shared" si="14"/>
        <v>1915588955</v>
      </c>
      <c r="D217" s="1">
        <f>+[17]Output_2003!B5+[17]Output_2003!C5</f>
        <v>1879800730</v>
      </c>
      <c r="E217" s="1">
        <f>+[17]Output_2003!G5+[17]Output_2003!H5</f>
        <v>46280755</v>
      </c>
      <c r="F217" s="1">
        <f>+[17]Output_2003!D5+[17]Output_2003!E5</f>
        <v>2896971687</v>
      </c>
      <c r="G217" s="1">
        <f>+[17]Output_2003!I5+[17]Output_2003!K5</f>
        <v>2443162291</v>
      </c>
      <c r="H217" s="1">
        <f>+[17]Output_2003!F5</f>
        <v>35788225</v>
      </c>
      <c r="I217" s="1">
        <f>+[17]Output_2003!$J$5</f>
        <v>191578339</v>
      </c>
      <c r="J217" s="1">
        <f t="shared" si="13"/>
        <v>7302003688</v>
      </c>
    </row>
    <row r="218" spans="1:10" x14ac:dyDescent="0.25">
      <c r="A218" t="s">
        <v>6</v>
      </c>
      <c r="B218">
        <v>2002</v>
      </c>
      <c r="C218" s="2">
        <f t="shared" si="14"/>
        <v>1815698576</v>
      </c>
      <c r="D218" s="1">
        <f>+[18]Output_2002!$B$5+[18]Output_2002!$C$5</f>
        <v>1789887923</v>
      </c>
      <c r="E218" s="1">
        <f>+[18]Output_2002!$G$5+[18]Output_2002!$H$5</f>
        <v>43071231</v>
      </c>
      <c r="F218" s="1">
        <f>+[18]Output_2002!$D$5+[18]Output_2002!$E$5</f>
        <v>2755238308</v>
      </c>
      <c r="G218" s="1">
        <f>+[18]Output_2002!$I$5+[18]Output_2002!$K$5</f>
        <v>2384823234</v>
      </c>
      <c r="H218" s="1">
        <f>+[18]Output_2002!$F$5</f>
        <v>25810653</v>
      </c>
      <c r="I218" s="1">
        <f>+[18]Output_2002!$J$5</f>
        <v>172138288</v>
      </c>
      <c r="J218" s="1">
        <f t="shared" ref="J218:J225" si="15">+D218+E218+F218+G218+H218</f>
        <v>6998831349</v>
      </c>
    </row>
    <row r="219" spans="1:10" x14ac:dyDescent="0.25">
      <c r="A219" t="s">
        <v>6</v>
      </c>
      <c r="B219">
        <v>2001</v>
      </c>
      <c r="C219" s="2">
        <f t="shared" si="14"/>
        <v>1727773147</v>
      </c>
      <c r="D219" s="1">
        <f>+[18]Output_2001!$B$5+[18]Output_2001!$C$5</f>
        <v>1706557502</v>
      </c>
      <c r="E219" s="1">
        <f>+[18]Output_2001!$G$5+[18]Output_2001!$H$5</f>
        <v>37077845</v>
      </c>
      <c r="F219" s="1">
        <f>+[18]Output_2001!$D$5+[18]Output_2001!$E$5</f>
        <v>2498160285</v>
      </c>
      <c r="G219" s="1">
        <f>+[18]Output_2001!$I$5+[18]Output_2001!$K$5</f>
        <v>2139068835</v>
      </c>
      <c r="H219" s="1">
        <f>+[18]Output_2001!$F$5</f>
        <v>21215645</v>
      </c>
      <c r="I219" s="1">
        <f>+[18]Output_2001!$J$5</f>
        <v>156175013</v>
      </c>
      <c r="J219" s="1">
        <f t="shared" si="15"/>
        <v>6402080112</v>
      </c>
    </row>
    <row r="220" spans="1:10" x14ac:dyDescent="0.25">
      <c r="A220" t="s">
        <v>6</v>
      </c>
      <c r="B220">
        <v>2000</v>
      </c>
      <c r="C220" s="2">
        <f t="shared" si="14"/>
        <v>1683723975</v>
      </c>
      <c r="D220" s="1">
        <f>+[18]Output_2000!$B$5+[18]Output_2000!$C$5</f>
        <v>1665710181</v>
      </c>
      <c r="E220" s="1">
        <f>+[18]Output_2000!$G$5+[18]Output_2000!$H$5</f>
        <v>37421914</v>
      </c>
      <c r="F220" s="1">
        <f>+[18]Output_2000!$D$5+[18]Output_2000!$E$5</f>
        <v>2714141872</v>
      </c>
      <c r="G220" s="1">
        <f>+[18]Output_2000!$I$5+[18]Output_2000!$K$5</f>
        <v>2143451114</v>
      </c>
      <c r="H220" s="1">
        <f>+[18]Output_2000!$F$5</f>
        <v>18013794</v>
      </c>
      <c r="I220" s="1">
        <f>+[18]Output_2000!$J$5</f>
        <v>153128629</v>
      </c>
      <c r="J220" s="1">
        <f t="shared" si="15"/>
        <v>6578738875</v>
      </c>
    </row>
    <row r="221" spans="1:10" x14ac:dyDescent="0.25">
      <c r="A221" t="s">
        <v>6</v>
      </c>
      <c r="B221">
        <v>1999</v>
      </c>
      <c r="C221" s="2">
        <f t="shared" si="14"/>
        <v>1600137838</v>
      </c>
      <c r="D221" s="1">
        <f>+[19]Output_1999!$B$5+[19]Output_1999!$C$5</f>
        <v>1584617671</v>
      </c>
      <c r="E221" s="1">
        <f>+[19]Output_1999!$G$5+[19]Output_1999!$H$5</f>
        <v>36403729</v>
      </c>
      <c r="F221" s="1">
        <f>+[19]Output_1999!$D$5+[19]Output_1999!$E$5</f>
        <v>2541856595</v>
      </c>
      <c r="G221" s="1">
        <f>+[19]Output_1999!$I$5+[19]Output_1999!$K$5</f>
        <v>2071762636</v>
      </c>
      <c r="H221" s="1">
        <f>+[19]Output_1999!$F$5</f>
        <v>15520167</v>
      </c>
      <c r="I221" s="1">
        <f>+[19]Output_1999!$J$5</f>
        <v>147603079</v>
      </c>
      <c r="J221" s="1">
        <f t="shared" si="15"/>
        <v>6250160798</v>
      </c>
    </row>
    <row r="222" spans="1:10" x14ac:dyDescent="0.25">
      <c r="A222" t="s">
        <v>6</v>
      </c>
      <c r="B222">
        <v>1998</v>
      </c>
      <c r="C222" s="2">
        <f t="shared" si="14"/>
        <v>1461461690</v>
      </c>
      <c r="D222" s="1">
        <f>+[19]Output_1998!$B$5+[19]Output_1998!$C$5</f>
        <v>1445491921</v>
      </c>
      <c r="E222" s="1">
        <f>+[19]Output_1998!$G$5+[19]Output_1998!$H$5</f>
        <v>35225819</v>
      </c>
      <c r="F222" s="1">
        <f>+[19]Output_1998!$D$5+[19]Output_1998!$E$5</f>
        <v>2481942225</v>
      </c>
      <c r="G222" s="1">
        <f>+[19]Output_1998!$I$5+[19]Output_1998!$K$5</f>
        <v>1943264076</v>
      </c>
      <c r="H222" s="1">
        <f>+[19]Output_1998!$F$5</f>
        <v>15969769</v>
      </c>
      <c r="I222" s="1">
        <f>+[19]Output_1998!$J$5</f>
        <v>142566713</v>
      </c>
      <c r="J222" s="1">
        <f t="shared" si="15"/>
        <v>5921893810</v>
      </c>
    </row>
    <row r="223" spans="1:10" x14ac:dyDescent="0.25">
      <c r="A223" t="s">
        <v>6</v>
      </c>
      <c r="B223">
        <v>1997</v>
      </c>
      <c r="C223" s="2">
        <f t="shared" si="14"/>
        <v>1342882880</v>
      </c>
      <c r="D223" s="1">
        <f>+[19]Output_1997!$B$5+[19]Output_1997!$C$5</f>
        <v>1326488730</v>
      </c>
      <c r="E223" s="1">
        <f>+[19]Output_1997!$G$5+[19]Output_1997!$H$5</f>
        <v>31560661</v>
      </c>
      <c r="F223" s="1">
        <f>+[19]Output_1997!$D$5+[19]Output_1997!$E$5</f>
        <v>2369818542</v>
      </c>
      <c r="G223" s="1">
        <f>+[19]Output_1997!$I$5+[19]Output_1997!$K$5</f>
        <v>1894061838</v>
      </c>
      <c r="H223" s="1">
        <f>+[19]Output_1997!$F$5</f>
        <v>16394150</v>
      </c>
      <c r="I223" s="1">
        <f>+[19]Output_1997!$J$5</f>
        <v>132322143</v>
      </c>
      <c r="J223" s="1">
        <f t="shared" si="15"/>
        <v>5638323921</v>
      </c>
    </row>
    <row r="224" spans="1:10" x14ac:dyDescent="0.25">
      <c r="A224" t="s">
        <v>6</v>
      </c>
      <c r="B224">
        <v>1996</v>
      </c>
      <c r="C224" s="2">
        <f t="shared" si="14"/>
        <v>1199718728</v>
      </c>
      <c r="D224" s="1">
        <f>+[20]Output_1996!$B$5+[20]Output_1996!$C$5</f>
        <v>1182816127</v>
      </c>
      <c r="E224" s="1">
        <f>+[20]Output_1996!$G$5+[20]Output_1996!$H$5</f>
        <v>31244421</v>
      </c>
      <c r="F224" s="1">
        <f>+[20]Output_1996!$D$5+[20]Output_1996!$E$5</f>
        <v>2278593496</v>
      </c>
      <c r="G224" s="1">
        <f>+[20]Output_1996!$I$5+[20]Output_1996!$K$5</f>
        <v>1846421091</v>
      </c>
      <c r="H224" s="1">
        <f>+[20]Output_1996!$F$5</f>
        <v>16902601</v>
      </c>
      <c r="I224" s="1">
        <f>+[20]Output_1996!$J$5</f>
        <v>122812174</v>
      </c>
      <c r="J224" s="1">
        <f t="shared" si="15"/>
        <v>5355977736</v>
      </c>
    </row>
    <row r="225" spans="1:10" x14ac:dyDescent="0.25">
      <c r="A225" t="s">
        <v>6</v>
      </c>
      <c r="B225">
        <v>1995</v>
      </c>
      <c r="C225" s="2">
        <f t="shared" si="14"/>
        <v>1075434142</v>
      </c>
      <c r="D225" s="1">
        <f>+[20]Output_1995!$B$5+[20]Output_1995!$C$5</f>
        <v>1059421123</v>
      </c>
      <c r="E225" s="1">
        <f>+[20]Output_1995!$G$5+[20]Output_1995!$H$5</f>
        <v>30230895</v>
      </c>
      <c r="F225" s="1">
        <f>+[20]Output_1995!$D$5+[20]Output_1995!$E$5</f>
        <v>2267415680</v>
      </c>
      <c r="G225" s="1">
        <f>+[20]Output_1995!$I$5+[20]Output_1995!$K$5</f>
        <v>1735010838</v>
      </c>
      <c r="H225" s="1">
        <f>+[20]Output_1995!$F$5</f>
        <v>16013019</v>
      </c>
      <c r="I225" s="1">
        <f>+[20]Output_1995!$J$5</f>
        <v>116281501</v>
      </c>
      <c r="J225" s="1">
        <f t="shared" si="15"/>
        <v>5108091555</v>
      </c>
    </row>
    <row r="226" spans="1:10" x14ac:dyDescent="0.25">
      <c r="A226" t="s">
        <v>5</v>
      </c>
      <c r="B226">
        <v>2022</v>
      </c>
      <c r="C226" s="2">
        <f t="shared" si="14"/>
        <v>376971218</v>
      </c>
      <c r="D226" s="1">
        <f>+[1]Output_Aux!B4+[1]Output_Aux!C4</f>
        <v>375772029</v>
      </c>
      <c r="E226" s="1">
        <f>+[1]Output_Aux!F4</f>
        <v>9379843</v>
      </c>
      <c r="F226" s="1">
        <f>+[1]Output_Aux!D4</f>
        <v>1048512471</v>
      </c>
      <c r="G226" s="1">
        <f>+[1]Output_Aux!G4</f>
        <v>511753581</v>
      </c>
      <c r="H226" s="1">
        <f>+[1]Output_Aux!E4</f>
        <v>1199189</v>
      </c>
      <c r="I226" s="1">
        <f>+[1]Output_Aux!$H$4</f>
        <v>0</v>
      </c>
      <c r="J226" s="1">
        <f t="shared" si="13"/>
        <v>1946617113</v>
      </c>
    </row>
    <row r="227" spans="1:10" x14ac:dyDescent="0.25">
      <c r="A227" t="s">
        <v>5</v>
      </c>
      <c r="B227">
        <v>2021</v>
      </c>
      <c r="C227" s="2">
        <f t="shared" si="14"/>
        <v>357256100</v>
      </c>
      <c r="D227" s="1">
        <f>+[2]Output!C4+[2]Output!B4</f>
        <v>357253970</v>
      </c>
      <c r="E227" s="1">
        <f>+[2]Output!F4</f>
        <v>10127562</v>
      </c>
      <c r="F227" s="1">
        <f>+[2]Output!D4</f>
        <v>1057962340</v>
      </c>
      <c r="G227" s="1">
        <f>+[2]Output!G4</f>
        <v>515885810</v>
      </c>
      <c r="H227" s="1">
        <f>+[2]Output!E4</f>
        <v>2130</v>
      </c>
      <c r="I227" s="1">
        <f>+[2]Output!$H$4</f>
        <v>38633868</v>
      </c>
      <c r="J227" s="1">
        <f t="shared" si="13"/>
        <v>1941231812</v>
      </c>
    </row>
    <row r="228" spans="1:10" x14ac:dyDescent="0.25">
      <c r="A228" t="s">
        <v>5</v>
      </c>
      <c r="B228">
        <v>2020</v>
      </c>
      <c r="C228" s="2">
        <f t="shared" si="14"/>
        <v>338975744</v>
      </c>
      <c r="D228" s="1">
        <f>+[3]Output!C4+[3]Output!B4</f>
        <v>338974181</v>
      </c>
      <c r="E228" s="1">
        <f>+[3]Output!F4</f>
        <v>9702956</v>
      </c>
      <c r="F228" s="1">
        <f>+[3]Output!D4</f>
        <v>935985070</v>
      </c>
      <c r="G228" s="1">
        <f>+[3]Output!G4</f>
        <v>516994453</v>
      </c>
      <c r="H228" s="1">
        <f>+[3]Output!E4</f>
        <v>1563</v>
      </c>
      <c r="I228" s="1">
        <f>+[3]Output!$H$4</f>
        <v>42459862</v>
      </c>
      <c r="J228" s="1">
        <f t="shared" si="13"/>
        <v>1801658223</v>
      </c>
    </row>
    <row r="229" spans="1:10" x14ac:dyDescent="0.25">
      <c r="A229" t="s">
        <v>5</v>
      </c>
      <c r="B229">
        <v>2019</v>
      </c>
      <c r="C229" s="2">
        <f t="shared" si="14"/>
        <v>374921499</v>
      </c>
      <c r="D229" s="1">
        <f>+[4]Output!C4+[4]Output!B4</f>
        <v>374921499</v>
      </c>
      <c r="E229" s="1">
        <f>+[4]Output!F4</f>
        <v>10150338</v>
      </c>
      <c r="F229" s="1">
        <f>+[4]Output!D4</f>
        <v>1030414376</v>
      </c>
      <c r="G229" s="1">
        <f>+[4]Output!G4</f>
        <v>488365578</v>
      </c>
      <c r="H229" s="1">
        <f>+[4]Output!E4</f>
        <v>0</v>
      </c>
      <c r="I229" s="1">
        <f>+[4]Output!$H$4</f>
        <v>49293713</v>
      </c>
      <c r="J229" s="1">
        <f t="shared" si="13"/>
        <v>1903851791</v>
      </c>
    </row>
    <row r="230" spans="1:10" x14ac:dyDescent="0.25">
      <c r="A230" t="s">
        <v>5</v>
      </c>
      <c r="B230">
        <v>2018</v>
      </c>
      <c r="C230" s="2">
        <f t="shared" si="14"/>
        <v>377859863</v>
      </c>
      <c r="D230" s="1">
        <f>+[5]Output!$B4+[5]Output!$C4</f>
        <v>377855622</v>
      </c>
      <c r="E230" s="1">
        <f>+[5]Output!$G4+[5]Output!$H4</f>
        <v>12969968</v>
      </c>
      <c r="F230" s="1">
        <f>+[5]Output!$D4+[5]Output!$E4</f>
        <v>1076728702</v>
      </c>
      <c r="G230" s="1">
        <f>+[5]Output!$I4+[5]Output!$K4</f>
        <v>501350015</v>
      </c>
      <c r="H230" s="1">
        <f>0*[5]Output!$I4+[5]Output!$F4</f>
        <v>4241</v>
      </c>
      <c r="I230" s="1">
        <f>+[5]Output!$J$4</f>
        <v>50597461</v>
      </c>
      <c r="J230" s="1">
        <f t="shared" si="13"/>
        <v>1968908548</v>
      </c>
    </row>
    <row r="231" spans="1:10" x14ac:dyDescent="0.25">
      <c r="A231" t="s">
        <v>5</v>
      </c>
      <c r="B231">
        <v>2017</v>
      </c>
      <c r="C231" s="2">
        <f t="shared" si="14"/>
        <v>384566200</v>
      </c>
      <c r="D231" s="1">
        <f>+[6]Output!$B4+[6]Output!$C4</f>
        <v>384566200</v>
      </c>
      <c r="E231" s="1">
        <f>+[6]Output!$G4+[6]Output!$H4</f>
        <v>13544849</v>
      </c>
      <c r="F231" s="1">
        <f>+[6]Output!$D4+[6]Output!$E4</f>
        <v>1068487475</v>
      </c>
      <c r="G231" s="1">
        <f>1*[6]Output!$I4+[6]Output!$K4</f>
        <v>478603276</v>
      </c>
      <c r="H231" s="1">
        <f>0*[6]Output!$I4+[6]Output!$F4</f>
        <v>0</v>
      </c>
      <c r="I231" s="1">
        <f>+[6]Output!$J$4</f>
        <v>53713072</v>
      </c>
      <c r="J231" s="1">
        <f t="shared" si="13"/>
        <v>1945201800</v>
      </c>
    </row>
    <row r="232" spans="1:10" x14ac:dyDescent="0.25">
      <c r="A232" t="s">
        <v>5</v>
      </c>
      <c r="B232">
        <v>2016</v>
      </c>
      <c r="C232" s="2">
        <f t="shared" si="14"/>
        <v>381699936</v>
      </c>
      <c r="D232" s="1">
        <f>+[7]Output!$B4+[7]Output!$C4</f>
        <v>381696164</v>
      </c>
      <c r="E232" s="1">
        <f>+[7]Output!$G4+[7]Output!$H4</f>
        <v>12042079</v>
      </c>
      <c r="F232" s="1">
        <f>+[7]Output!$D4+[7]Output!$E4</f>
        <v>1032955863</v>
      </c>
      <c r="G232" s="1">
        <f>1*[7]Output!$I4+[7]Output!$K4</f>
        <v>500959639</v>
      </c>
      <c r="H232" s="1">
        <f>0*[7]Output!$I4+[7]Output!$F4</f>
        <v>3772</v>
      </c>
      <c r="I232" s="1">
        <f>+[7]Output!$J$4</f>
        <v>52244002</v>
      </c>
      <c r="J232" s="1">
        <f t="shared" si="13"/>
        <v>1927657517</v>
      </c>
    </row>
    <row r="233" spans="1:10" x14ac:dyDescent="0.25">
      <c r="A233" t="s">
        <v>5</v>
      </c>
      <c r="B233">
        <v>2015</v>
      </c>
      <c r="C233" s="2">
        <f t="shared" si="14"/>
        <v>371657263</v>
      </c>
      <c r="D233" s="1">
        <f>+[8]Output!$B4+[8]Output!$C4</f>
        <v>371656447</v>
      </c>
      <c r="E233" s="1">
        <f>+[8]Output!$G4+[8]Output!$H4</f>
        <v>11427981</v>
      </c>
      <c r="F233" s="1">
        <f>+[8]Output!$D4+[8]Output!$E4</f>
        <v>1011829014</v>
      </c>
      <c r="G233" s="1">
        <f>1*[8]Output!$I4+[8]Output!$K4</f>
        <v>484928837</v>
      </c>
      <c r="H233" s="1">
        <f>0*[8]Output!$I4+[8]Output!$F4</f>
        <v>816</v>
      </c>
      <c r="I233" s="1">
        <f>+[8]Output!$J$4</f>
        <v>49763703</v>
      </c>
      <c r="J233" s="1">
        <f t="shared" si="13"/>
        <v>1879843095</v>
      </c>
    </row>
    <row r="234" spans="1:10" x14ac:dyDescent="0.25">
      <c r="A234" t="s">
        <v>5</v>
      </c>
      <c r="B234">
        <v>2014</v>
      </c>
      <c r="C234" s="2">
        <f t="shared" si="14"/>
        <v>367278319</v>
      </c>
      <c r="D234" s="1">
        <f>+[9]Output!$B4+[9]Output!$C4</f>
        <v>367274301</v>
      </c>
      <c r="E234" s="1">
        <f>+[9]Output!$G4+[9]Output!$H4</f>
        <v>12159837</v>
      </c>
      <c r="F234" s="1">
        <f>+[9]Output!$D4+[9]Output!$E4</f>
        <v>964008761</v>
      </c>
      <c r="G234" s="1">
        <f>1*[9]Output!$I4+[9]Output!$K4</f>
        <v>488715817</v>
      </c>
      <c r="H234" s="1">
        <f>0*[9]Output!$I4+[9]Output!$F4</f>
        <v>4018</v>
      </c>
      <c r="I234" s="1">
        <f>+[9]Output!$J$4</f>
        <v>44733263</v>
      </c>
      <c r="J234" s="1">
        <f t="shared" si="13"/>
        <v>1832162734</v>
      </c>
    </row>
    <row r="235" spans="1:10" x14ac:dyDescent="0.25">
      <c r="A235" t="s">
        <v>5</v>
      </c>
      <c r="B235">
        <v>2013</v>
      </c>
      <c r="C235" s="2">
        <f t="shared" si="14"/>
        <v>450138420</v>
      </c>
      <c r="D235" s="1">
        <f>+[10]Output!$B4+[10]Output!$C4</f>
        <v>450138420</v>
      </c>
      <c r="E235" s="1">
        <f>+[10]Output!$G4+[10]Output!$H4</f>
        <v>17801606</v>
      </c>
      <c r="F235" s="1">
        <f>+[10]Output!$D4+[10]Output!$E4</f>
        <v>913344987</v>
      </c>
      <c r="G235" s="1">
        <f>1*[10]Output!$I4+[10]Output!$K4</f>
        <v>445971374</v>
      </c>
      <c r="H235" s="1">
        <f>0*[10]Output!$I4+[10]Output!$F4</f>
        <v>0</v>
      </c>
      <c r="I235" s="1">
        <f>+[10]Output!$J$4</f>
        <v>40148504</v>
      </c>
      <c r="J235" s="1">
        <f t="shared" si="13"/>
        <v>1827256387</v>
      </c>
    </row>
    <row r="236" spans="1:10" x14ac:dyDescent="0.25">
      <c r="A236" t="s">
        <v>5</v>
      </c>
      <c r="B236">
        <v>2012</v>
      </c>
      <c r="C236" s="2">
        <f t="shared" si="14"/>
        <v>438722038</v>
      </c>
      <c r="D236" s="1">
        <f>+[11]Output!$B4+[11]Output!$C4</f>
        <v>438722038</v>
      </c>
      <c r="E236" s="1">
        <f>+[11]Output!$G4+[11]Output!$H4</f>
        <v>16371529</v>
      </c>
      <c r="F236" s="1">
        <f>+[11]Output!$D4+[11]Output!$E4</f>
        <v>929415249</v>
      </c>
      <c r="G236" s="1">
        <f>1*[11]Output!$I4+[11]Output!$K4</f>
        <v>455402653</v>
      </c>
      <c r="H236" s="1">
        <f>0*[11]Output!$I4+[11]Output!$F4</f>
        <v>0</v>
      </c>
      <c r="I236" s="1">
        <f>+[11]Output!$J$4</f>
        <v>41813340</v>
      </c>
      <c r="J236" s="1">
        <f t="shared" si="13"/>
        <v>1839911469</v>
      </c>
    </row>
    <row r="237" spans="1:10" x14ac:dyDescent="0.25">
      <c r="A237" t="s">
        <v>5</v>
      </c>
      <c r="B237">
        <v>2011</v>
      </c>
      <c r="C237" s="2">
        <f t="shared" si="14"/>
        <v>406121497</v>
      </c>
      <c r="D237" s="1">
        <f>+[12]Output!$B4+[12]Output!$C4</f>
        <v>406121497</v>
      </c>
      <c r="E237" s="1">
        <f>+[12]Output!$G4+[12]Output!$H4</f>
        <v>16913243</v>
      </c>
      <c r="F237" s="1">
        <f>+[12]Output!$D4+[12]Output!$E4</f>
        <v>999538700</v>
      </c>
      <c r="G237" s="1">
        <f>1*[12]Output!$I4+[12]Output!$K4</f>
        <v>481696681</v>
      </c>
      <c r="H237" s="1">
        <f>0*[12]Output!$I4+[12]Output!$F4</f>
        <v>0</v>
      </c>
      <c r="I237" s="1">
        <f>+[12]Output!$J$4</f>
        <v>58223788</v>
      </c>
      <c r="J237" s="1">
        <f t="shared" si="13"/>
        <v>1904270121</v>
      </c>
    </row>
    <row r="238" spans="1:10" x14ac:dyDescent="0.25">
      <c r="A238" t="s">
        <v>5</v>
      </c>
      <c r="B238">
        <v>2010</v>
      </c>
      <c r="C238" s="2">
        <f t="shared" si="14"/>
        <v>400243786</v>
      </c>
      <c r="D238" s="1">
        <f>+[13]Output!$B4+[13]Output!$C4</f>
        <v>400111452</v>
      </c>
      <c r="E238" s="1">
        <f>+[13]Output!$G4+[13]Output!$H4</f>
        <v>16818093</v>
      </c>
      <c r="F238" s="1">
        <f>+[13]Output!$D4+[13]Output!$E4</f>
        <v>1062582213</v>
      </c>
      <c r="G238" s="1">
        <f>1*[13]Output!$I4+[13]Output!$K4</f>
        <v>495902752</v>
      </c>
      <c r="H238" s="1">
        <f>0*[13]Output!$I4+[13]Output!$F4</f>
        <v>132334</v>
      </c>
      <c r="I238" s="1">
        <f>+[13]Output!$J$4</f>
        <v>60466842</v>
      </c>
      <c r="J238" s="1">
        <f t="shared" si="13"/>
        <v>1975546844</v>
      </c>
    </row>
    <row r="239" spans="1:10" x14ac:dyDescent="0.25">
      <c r="A239" t="s">
        <v>5</v>
      </c>
      <c r="B239">
        <v>2009</v>
      </c>
      <c r="C239" s="2">
        <f t="shared" si="14"/>
        <v>395372365</v>
      </c>
      <c r="D239" s="1">
        <f>+[14]Output!$B4+[14]Output!$C4</f>
        <v>395150114</v>
      </c>
      <c r="E239" s="1">
        <f>+[14]Output!$G4+[14]Output!$H4</f>
        <v>15652260</v>
      </c>
      <c r="F239" s="1">
        <f>+[14]Output!$D4+[14]Output!$E4</f>
        <v>953336124</v>
      </c>
      <c r="G239" s="1">
        <f>1*[14]Output!$I4+[14]Output!$K4</f>
        <v>491240811</v>
      </c>
      <c r="H239" s="1">
        <f>0*[14]Output!$I4+[14]Output!$F4</f>
        <v>222251</v>
      </c>
      <c r="I239" s="1">
        <f>+[14]Output!$J$4</f>
        <v>60247459</v>
      </c>
      <c r="J239" s="1">
        <f t="shared" si="13"/>
        <v>1855601560</v>
      </c>
    </row>
    <row r="240" spans="1:10" x14ac:dyDescent="0.25">
      <c r="A240" t="s">
        <v>5</v>
      </c>
      <c r="B240">
        <v>2008</v>
      </c>
      <c r="C240" s="2">
        <f t="shared" si="14"/>
        <v>384493865</v>
      </c>
      <c r="D240" s="1">
        <f>+[15]Output!$B4+[15]Output!$C4</f>
        <v>384263756</v>
      </c>
      <c r="E240" s="1">
        <f>+[15]Output!$G4+[15]Output!$H4</f>
        <v>16312189</v>
      </c>
      <c r="F240" s="1">
        <f>+[15]Output!$D4+[15]Output!$E4</f>
        <v>1056303822</v>
      </c>
      <c r="G240" s="1">
        <f>1*[15]Output!$I4+[15]Output!$K4</f>
        <v>473416702</v>
      </c>
      <c r="H240" s="1">
        <f>0*[15]Output!$I4+[15]Output!$F4</f>
        <v>230109</v>
      </c>
      <c r="I240" s="1">
        <f>+[15]Output!$J$4</f>
        <v>55985582</v>
      </c>
      <c r="J240" s="1">
        <f t="shared" si="13"/>
        <v>1930526578</v>
      </c>
    </row>
    <row r="241" spans="1:10" x14ac:dyDescent="0.25">
      <c r="A241" t="s">
        <v>5</v>
      </c>
      <c r="B241">
        <v>2007</v>
      </c>
      <c r="C241" s="2">
        <f t="shared" si="14"/>
        <v>372684156</v>
      </c>
      <c r="D241" s="1">
        <f>+[16]Output!$B4+[16]Output!$C4</f>
        <v>372442381</v>
      </c>
      <c r="E241" s="1">
        <f>+[16]Output!$G4+[16]Output!$H4</f>
        <v>17463305</v>
      </c>
      <c r="F241" s="1">
        <f>+[16]Output!$D4+[16]Output!$E27</f>
        <v>1142709798</v>
      </c>
      <c r="G241" s="1">
        <f>1*[16]Output!$I4+[16]Output!$K4</f>
        <v>487739012</v>
      </c>
      <c r="H241" s="1">
        <f>0*[16]Output!$I4+[16]Output!$F4</f>
        <v>241775</v>
      </c>
      <c r="I241" s="1">
        <f>+[16]Output!$J$4</f>
        <v>55150645</v>
      </c>
      <c r="J241" s="1">
        <f t="shared" si="13"/>
        <v>2020596271</v>
      </c>
    </row>
    <row r="242" spans="1:10" x14ac:dyDescent="0.25">
      <c r="A242" t="s">
        <v>5</v>
      </c>
      <c r="B242">
        <v>2006</v>
      </c>
      <c r="C242" s="2">
        <f t="shared" si="14"/>
        <v>361796915</v>
      </c>
      <c r="D242" s="1">
        <f>+[17]Output_2006!B4+[17]Output_2006!C4</f>
        <v>361583571</v>
      </c>
      <c r="E242" s="1">
        <f>+[17]Output_2006!G4+[17]Output_2006!H4</f>
        <v>17196958</v>
      </c>
      <c r="F242" s="1">
        <f>+[17]Output_2006!D4+[17]Output_2006!E4</f>
        <v>1158873184</v>
      </c>
      <c r="G242" s="1">
        <f>+[17]Output_2005!I4+[17]Output_2006!K4</f>
        <v>456796957</v>
      </c>
      <c r="H242" s="1">
        <f>+[17]Output_2006!F4</f>
        <v>213344</v>
      </c>
      <c r="I242" s="1">
        <f>+[17]Output_2006!$J$4</f>
        <v>53381127</v>
      </c>
      <c r="J242" s="1">
        <f t="shared" si="13"/>
        <v>1994664014</v>
      </c>
    </row>
    <row r="243" spans="1:10" x14ac:dyDescent="0.25">
      <c r="A243" t="s">
        <v>5</v>
      </c>
      <c r="B243">
        <v>2005</v>
      </c>
      <c r="C243" s="2">
        <f t="shared" si="14"/>
        <v>342694316</v>
      </c>
      <c r="D243" s="1">
        <f>+[17]Output_2005!B4+[17]Output_2005!C4</f>
        <v>342455967</v>
      </c>
      <c r="E243" s="1">
        <f>+[17]Output_2005!G4+[17]Output_2005!H4</f>
        <v>17925883</v>
      </c>
      <c r="F243" s="1">
        <f>+[17]Output_2005!D4+[17]Output_2005!E4</f>
        <v>1116047206</v>
      </c>
      <c r="G243" s="1">
        <f>+[17]Output_2005!I4+[17]Output_2005!K4</f>
        <v>456796222</v>
      </c>
      <c r="H243" s="1">
        <f>+[17]Output_2005!F4</f>
        <v>238349</v>
      </c>
      <c r="I243" s="1">
        <f>+[17]Output_2005!$J$4</f>
        <v>50810368</v>
      </c>
      <c r="J243" s="1">
        <f t="shared" si="13"/>
        <v>1933463627</v>
      </c>
    </row>
    <row r="244" spans="1:10" x14ac:dyDescent="0.25">
      <c r="A244" t="s">
        <v>5</v>
      </c>
      <c r="B244">
        <v>2004</v>
      </c>
      <c r="C244" s="2">
        <f t="shared" si="14"/>
        <v>322332661</v>
      </c>
      <c r="D244" s="1">
        <f>+[17]Output_2004!B4+[17]Output_2004!C4</f>
        <v>322082985</v>
      </c>
      <c r="E244" s="1">
        <f>+[17]Output_2004!G4+[17]Output_2004!H4</f>
        <v>18046306</v>
      </c>
      <c r="F244" s="1">
        <f>+[17]Output_2004!D4+[17]Output_2004!E4</f>
        <v>1170079877</v>
      </c>
      <c r="G244" s="1">
        <f>+[17]Output_2004!I4+[17]Output_2004!K4</f>
        <v>427905953</v>
      </c>
      <c r="H244" s="1">
        <f>+[17]Output_2004!F4</f>
        <v>249676</v>
      </c>
      <c r="I244" s="1">
        <f>+[17]Output_2004!$J$4</f>
        <v>46986309</v>
      </c>
      <c r="J244" s="1">
        <f t="shared" si="13"/>
        <v>1938364797</v>
      </c>
    </row>
    <row r="245" spans="1:10" x14ac:dyDescent="0.25">
      <c r="A245" t="s">
        <v>5</v>
      </c>
      <c r="B245">
        <v>2003</v>
      </c>
      <c r="C245" s="2">
        <f t="shared" si="14"/>
        <v>360150294</v>
      </c>
      <c r="D245" s="1">
        <f>+[17]Output_2003!B4+[17]Output_2003!C4</f>
        <v>360025435</v>
      </c>
      <c r="E245" s="1">
        <f>+[17]Output_2003!G4+[17]Output_2003!H4</f>
        <v>16490859</v>
      </c>
      <c r="F245" s="1">
        <f>+[17]Output_2003!D4+[17]Output_2003!E4</f>
        <v>1093604755</v>
      </c>
      <c r="G245" s="1">
        <f>+[17]Output_2003!I4+[17]Output_2003!K4</f>
        <v>407543380</v>
      </c>
      <c r="H245" s="1">
        <f>+[17]Output_2003!F4</f>
        <v>124859</v>
      </c>
      <c r="I245" s="1">
        <f>+[17]Output_2003!$J$4</f>
        <v>46261357</v>
      </c>
      <c r="J245" s="1">
        <f t="shared" si="13"/>
        <v>1877789288</v>
      </c>
    </row>
    <row r="246" spans="1:10" x14ac:dyDescent="0.25">
      <c r="A246" t="s">
        <v>5</v>
      </c>
      <c r="B246">
        <v>2002</v>
      </c>
      <c r="C246" s="2">
        <f t="shared" si="14"/>
        <v>336655286</v>
      </c>
      <c r="D246" s="1">
        <f>+[18]Output_2002!$B$4+[18]Output_2002!$C$4</f>
        <v>336567444</v>
      </c>
      <c r="E246" s="1">
        <f>+[18]Output_2002!$G$4+[18]Output_2002!$H$4</f>
        <v>15960023</v>
      </c>
      <c r="F246" s="1">
        <f>+[18]Output_2002!$D$4+[18]Output_2002!$E$4</f>
        <v>987741566</v>
      </c>
      <c r="G246" s="1">
        <f>+[18]Output_2002!$I$4+[18]Output_2002!$K$4</f>
        <v>382499850</v>
      </c>
      <c r="H246" s="1">
        <f>+[18]Output_2002!$F$4</f>
        <v>87842</v>
      </c>
      <c r="I246" s="1">
        <f>+[18]Output_2002!$J$4</f>
        <v>42035458</v>
      </c>
      <c r="J246" s="1">
        <f t="shared" si="13"/>
        <v>1722856725</v>
      </c>
    </row>
    <row r="247" spans="1:10" x14ac:dyDescent="0.25">
      <c r="A247" t="s">
        <v>5</v>
      </c>
      <c r="B247">
        <v>2001</v>
      </c>
      <c r="C247" s="2">
        <f t="shared" si="14"/>
        <v>271106062</v>
      </c>
      <c r="D247" s="1">
        <f>+[18]Output_2001!$B$4+[18]Output_2001!$C$4</f>
        <v>271106062</v>
      </c>
      <c r="E247" s="1">
        <f>+[18]Output_2001!$G$4+[18]Output_2001!$H$4</f>
        <v>15475470</v>
      </c>
      <c r="F247" s="1">
        <f>+[18]Output_2001!$D$4+[18]Output_2001!$E$4</f>
        <v>1006139962</v>
      </c>
      <c r="G247" s="1">
        <f>+[18]Output_2001!$I$4+[18]Output_2001!$K$4</f>
        <v>356233045</v>
      </c>
      <c r="H247" s="1">
        <f>+[18]Output_2001!$F$4</f>
        <v>0</v>
      </c>
      <c r="I247" s="1">
        <f>+[18]Output_2001!$J$4</f>
        <v>40852789</v>
      </c>
      <c r="J247" s="1">
        <f t="shared" si="13"/>
        <v>1648954539</v>
      </c>
    </row>
    <row r="248" spans="1:10" x14ac:dyDescent="0.25">
      <c r="A248" t="s">
        <v>5</v>
      </c>
      <c r="B248">
        <v>2000</v>
      </c>
      <c r="C248" s="2">
        <f t="shared" si="14"/>
        <v>249363050</v>
      </c>
      <c r="D248" s="1">
        <f>+[18]Output_2000!$B$4+[18]Output_2000!$C$4</f>
        <v>249363050</v>
      </c>
      <c r="E248" s="1">
        <f>+[18]Output_2000!$G$4+[18]Output_2000!$H$4</f>
        <v>15286310</v>
      </c>
      <c r="F248" s="1">
        <f>+[18]Output_2000!$D$4+[18]Output_2000!$E$4</f>
        <v>1019632678</v>
      </c>
      <c r="G248" s="1">
        <f>+[18]Output_2000!$I$4+[18]Output_2000!$K$4</f>
        <v>337004981</v>
      </c>
      <c r="H248" s="1">
        <f>+[18]Output_2000!$F$4</f>
        <v>0</v>
      </c>
      <c r="I248" s="1">
        <f>+[18]Output_2000!$J$4</f>
        <v>38551054</v>
      </c>
      <c r="J248" s="1">
        <f t="shared" si="13"/>
        <v>1621287019</v>
      </c>
    </row>
    <row r="249" spans="1:10" x14ac:dyDescent="0.25">
      <c r="A249" t="s">
        <v>5</v>
      </c>
      <c r="B249">
        <v>1999</v>
      </c>
      <c r="C249" s="2">
        <f t="shared" si="14"/>
        <v>229582902</v>
      </c>
      <c r="D249" s="1">
        <f>+[19]Output_1999!$B$4+[19]Output_1999!$C$4</f>
        <v>229582902</v>
      </c>
      <c r="E249" s="1">
        <f>+[19]Output_1999!$G$4+[19]Output_1999!$H$4</f>
        <v>14822689</v>
      </c>
      <c r="F249" s="1">
        <f>+[19]Output_1999!$D$4+[19]Output_1999!$E$4</f>
        <v>910334629</v>
      </c>
      <c r="G249" s="1">
        <f>+[19]Output_1999!$I$4+[19]Output_1999!$K$4</f>
        <v>314440214</v>
      </c>
      <c r="H249" s="1">
        <f>+[19]Output_1999!$F$4</f>
        <v>0</v>
      </c>
      <c r="I249" s="1">
        <f>+[19]Output_1999!$J$4</f>
        <v>36472518</v>
      </c>
      <c r="J249" s="1">
        <f t="shared" si="13"/>
        <v>1469180434</v>
      </c>
    </row>
    <row r="250" spans="1:10" x14ac:dyDescent="0.25">
      <c r="A250" t="s">
        <v>5</v>
      </c>
      <c r="B250">
        <v>1998</v>
      </c>
      <c r="C250" s="2">
        <f t="shared" si="14"/>
        <v>205171879</v>
      </c>
      <c r="D250" s="1">
        <f>+[19]Output_1998!$B$4+[19]Output_1998!$C$4</f>
        <v>205171879</v>
      </c>
      <c r="E250" s="1">
        <f>+[19]Output_1998!$G$4+[19]Output_1998!$H$4</f>
        <v>13282652</v>
      </c>
      <c r="F250" s="1">
        <f>+[19]Output_1998!$D$4+[19]Output_1998!$E$4</f>
        <v>900968567</v>
      </c>
      <c r="G250" s="1">
        <f>+[19]Output_1998!$I$4+[19]Output_1998!$K$4</f>
        <v>285632130</v>
      </c>
      <c r="H250" s="1">
        <f>+[19]Output_1998!$F$4</f>
        <v>0</v>
      </c>
      <c r="I250" s="1">
        <f>+[19]Output_1998!$J$4</f>
        <v>34774015</v>
      </c>
      <c r="J250" s="1">
        <f t="shared" si="13"/>
        <v>1405055228</v>
      </c>
    </row>
    <row r="251" spans="1:10" x14ac:dyDescent="0.25">
      <c r="A251" t="s">
        <v>5</v>
      </c>
      <c r="B251">
        <v>1997</v>
      </c>
      <c r="C251" s="2">
        <f t="shared" si="14"/>
        <v>185176885</v>
      </c>
      <c r="D251" s="1">
        <f>+[19]Output_1997!$B$4+[19]Output_1997!$C$4</f>
        <v>185176885</v>
      </c>
      <c r="E251" s="1">
        <f>+[19]Output_1997!$G$4+[19]Output_1997!$H$4</f>
        <v>12307248</v>
      </c>
      <c r="F251" s="1">
        <f>+[19]Output_1997!$D$4+[19]Output_1997!$E$4</f>
        <v>864985537</v>
      </c>
      <c r="G251" s="1">
        <f>+[19]Output_1997!$I$4+[19]Output_1997!$K$4</f>
        <v>267580137</v>
      </c>
      <c r="H251" s="1">
        <f>+[19]Output_1997!$F$4</f>
        <v>0</v>
      </c>
      <c r="I251" s="1">
        <f>+[19]Output_1997!$J$4</f>
        <v>32509887</v>
      </c>
      <c r="J251" s="1">
        <f t="shared" si="13"/>
        <v>1330049807</v>
      </c>
    </row>
    <row r="252" spans="1:10" x14ac:dyDescent="0.25">
      <c r="A252" t="s">
        <v>5</v>
      </c>
      <c r="B252">
        <v>1996</v>
      </c>
      <c r="C252" s="2">
        <f t="shared" si="14"/>
        <v>168802987</v>
      </c>
      <c r="D252" s="1">
        <f>+[20]Output_1996!$B$4+[20]Output_1996!$C$4</f>
        <v>168802987</v>
      </c>
      <c r="E252" s="1">
        <f>+[20]Output_1996!$G$4+[20]Output_1996!$H$4</f>
        <v>11813325</v>
      </c>
      <c r="F252" s="1">
        <f>+[20]Output_1996!$D$4+[20]Output_1996!$E$4</f>
        <v>853933175</v>
      </c>
      <c r="G252" s="1">
        <f>+[20]Output_1996!$I$4+[20]Output_1996!$K$4</f>
        <v>252085869</v>
      </c>
      <c r="H252" s="1">
        <f>+[20]Output_1996!$F$4</f>
        <v>0</v>
      </c>
      <c r="I252" s="1">
        <f>+[20]Output_1996!$J$4</f>
        <v>30534690</v>
      </c>
      <c r="J252" s="1">
        <f t="shared" si="13"/>
        <v>1286635356</v>
      </c>
    </row>
    <row r="253" spans="1:10" x14ac:dyDescent="0.25">
      <c r="A253" t="s">
        <v>5</v>
      </c>
      <c r="B253">
        <v>1995</v>
      </c>
      <c r="C253" s="2">
        <f t="shared" si="14"/>
        <v>148701720</v>
      </c>
      <c r="D253" s="1">
        <f>+[20]Output_1995!$B$4+[20]Output_1995!$C$4</f>
        <v>148701720</v>
      </c>
      <c r="E253" s="1">
        <f>+[20]Output_1995!$G$4+[20]Output_1995!$H$4</f>
        <v>10672010</v>
      </c>
      <c r="F253" s="1">
        <f>+[20]Output_1995!$D$4+[20]Output_1995!$E$4</f>
        <v>873631832</v>
      </c>
      <c r="G253" s="1">
        <f>+[20]Output_1995!$I$4+[20]Output_1995!$K$4</f>
        <v>232114063</v>
      </c>
      <c r="H253" s="1">
        <f>+[20]Output_1995!$F$4</f>
        <v>0</v>
      </c>
      <c r="I253" s="1">
        <f>+[20]Output_1995!$J$4</f>
        <v>28507018</v>
      </c>
      <c r="J253" s="1">
        <f t="shared" si="13"/>
        <v>1265119625</v>
      </c>
    </row>
    <row r="254" spans="1:10" x14ac:dyDescent="0.25">
      <c r="A254" t="s">
        <v>23</v>
      </c>
      <c r="B254">
        <v>2022</v>
      </c>
      <c r="C254" s="2">
        <f t="shared" si="14"/>
        <v>112895916</v>
      </c>
      <c r="D254" s="1">
        <f>+[1]Output_Aux!B22+[1]Output_Aux!C22</f>
        <v>112893916</v>
      </c>
      <c r="E254" s="1">
        <f>+[1]Output_Aux!F22</f>
        <v>100005263</v>
      </c>
      <c r="F254" s="1">
        <f>+[1]Output_Aux!D22</f>
        <v>658301935</v>
      </c>
      <c r="G254" s="1">
        <f>+[1]Output_Aux!G22</f>
        <v>160864819</v>
      </c>
      <c r="H254" s="1">
        <f>+[1]Output_Aux!E22</f>
        <v>2000</v>
      </c>
      <c r="I254" s="1">
        <f>+[1]Output_Aux!$H$22</f>
        <v>0</v>
      </c>
      <c r="J254" s="1">
        <f t="shared" si="13"/>
        <v>1032067933</v>
      </c>
    </row>
    <row r="255" spans="1:10" x14ac:dyDescent="0.25">
      <c r="A255" t="s">
        <v>23</v>
      </c>
      <c r="B255">
        <v>2021</v>
      </c>
      <c r="C255" s="2">
        <f t="shared" si="14"/>
        <v>111694977</v>
      </c>
      <c r="D255" s="1">
        <f>+[2]Output!C22+[2]Output!B22</f>
        <v>111694977</v>
      </c>
      <c r="E255" s="1">
        <f>+[2]Output!F22</f>
        <v>93577301</v>
      </c>
      <c r="F255" s="1">
        <f>+[2]Output!D22</f>
        <v>616675306</v>
      </c>
      <c r="G255" s="1">
        <f>+[2]Output!G22</f>
        <v>158923439</v>
      </c>
      <c r="H255" s="1">
        <f>+[2]Output!E22</f>
        <v>0</v>
      </c>
      <c r="I255" s="1">
        <f>+[2]Output!$H$22</f>
        <v>11917823</v>
      </c>
      <c r="J255" s="1">
        <f t="shared" si="13"/>
        <v>980871023</v>
      </c>
    </row>
    <row r="256" spans="1:10" x14ac:dyDescent="0.25">
      <c r="A256" t="s">
        <v>23</v>
      </c>
      <c r="B256">
        <v>2020</v>
      </c>
      <c r="C256" s="2">
        <f t="shared" si="14"/>
        <v>113404003</v>
      </c>
      <c r="D256" s="1">
        <f>+[3]Output!C22+[3]Output!B22</f>
        <v>113404003</v>
      </c>
      <c r="E256" s="1">
        <f>+[3]Output!F22</f>
        <v>90992735</v>
      </c>
      <c r="F256" s="1">
        <f>+[3]Output!D22</f>
        <v>596380229</v>
      </c>
      <c r="G256" s="1">
        <f>+[3]Output!G22</f>
        <v>159183717</v>
      </c>
      <c r="H256" s="1">
        <f>+[3]Output!E22</f>
        <v>0</v>
      </c>
      <c r="I256" s="1">
        <f>+[3]Output!$H$22</f>
        <v>13212985</v>
      </c>
      <c r="J256" s="1">
        <f t="shared" si="13"/>
        <v>959960684</v>
      </c>
    </row>
    <row r="257" spans="1:10" x14ac:dyDescent="0.25">
      <c r="A257" t="s">
        <v>23</v>
      </c>
      <c r="B257">
        <v>2019</v>
      </c>
      <c r="C257" s="2">
        <f t="shared" si="14"/>
        <v>117490689</v>
      </c>
      <c r="D257" s="1">
        <f>+[4]Output!C22+[4]Output!B22</f>
        <v>117490689</v>
      </c>
      <c r="E257" s="1">
        <f>+[4]Output!F22</f>
        <v>98434516</v>
      </c>
      <c r="F257" s="1">
        <f>+[4]Output!D22</f>
        <v>616859982</v>
      </c>
      <c r="G257" s="1">
        <f>+[4]Output!G22</f>
        <v>149092933</v>
      </c>
      <c r="H257" s="1">
        <f>+[4]Output!E22</f>
        <v>0</v>
      </c>
      <c r="I257" s="1">
        <f>+[4]Output!$H$22</f>
        <v>14493912</v>
      </c>
      <c r="J257" s="1">
        <f t="shared" si="13"/>
        <v>981878120</v>
      </c>
    </row>
    <row r="258" spans="1:10" x14ac:dyDescent="0.25">
      <c r="A258" t="s">
        <v>23</v>
      </c>
      <c r="B258">
        <v>2018</v>
      </c>
      <c r="C258" s="2">
        <f t="shared" si="14"/>
        <v>115994055</v>
      </c>
      <c r="D258" s="1">
        <f>+[5]Output!$B22+[5]Output!$C22</f>
        <v>115994055</v>
      </c>
      <c r="E258" s="1">
        <f>+[5]Output!$G22+[5]Output!$H22</f>
        <v>80652253</v>
      </c>
      <c r="F258" s="1">
        <f>+[5]Output!$D22+[5]Output!$E22</f>
        <v>558196169</v>
      </c>
      <c r="G258" s="1">
        <f>+[5]Output!$I22+[5]Output!$K22</f>
        <v>149879416</v>
      </c>
      <c r="H258" s="1">
        <f>0*[5]Output!$I22+[5]Output!$F22</f>
        <v>0</v>
      </c>
      <c r="I258" s="1">
        <f>+[5]Output!$J$22</f>
        <v>17665322</v>
      </c>
      <c r="J258" s="1">
        <f t="shared" si="13"/>
        <v>904721893</v>
      </c>
    </row>
    <row r="259" spans="1:10" x14ac:dyDescent="0.25">
      <c r="A259" t="s">
        <v>23</v>
      </c>
      <c r="B259">
        <v>2017</v>
      </c>
      <c r="C259" s="2">
        <f t="shared" ref="C259:C322" si="16">+D259+H259</f>
        <v>116237699</v>
      </c>
      <c r="D259" s="1">
        <f>+[6]Output!$B22+[6]Output!$C22</f>
        <v>116237699</v>
      </c>
      <c r="E259" s="1">
        <f>+[6]Output!$G22+[6]Output!$H22</f>
        <v>87982797</v>
      </c>
      <c r="F259" s="1">
        <f>+[6]Output!$D22+[6]Output!$E22</f>
        <v>527022894</v>
      </c>
      <c r="G259" s="1">
        <f>1*[6]Output!$I22+[6]Output!$K22</f>
        <v>143974398</v>
      </c>
      <c r="H259" s="1">
        <f>0*[6]Output!$I22+[6]Output!$F22</f>
        <v>0</v>
      </c>
      <c r="I259" s="1">
        <f>+[6]Output!$J$22</f>
        <v>19551001</v>
      </c>
      <c r="J259" s="1">
        <f t="shared" si="13"/>
        <v>875217788</v>
      </c>
    </row>
    <row r="260" spans="1:10" x14ac:dyDescent="0.25">
      <c r="A260" t="s">
        <v>23</v>
      </c>
      <c r="B260">
        <v>2016</v>
      </c>
      <c r="C260" s="2">
        <f t="shared" si="16"/>
        <v>116013213</v>
      </c>
      <c r="D260" s="1">
        <f>+[7]Output!$B22+[7]Output!$C22</f>
        <v>116013213</v>
      </c>
      <c r="E260" s="1">
        <f>+[7]Output!$G22+[7]Output!$H22</f>
        <v>75288780</v>
      </c>
      <c r="F260" s="1">
        <f>+[7]Output!$D22+[7]Output!$E22</f>
        <v>492985147</v>
      </c>
      <c r="G260" s="1">
        <f>1*[7]Output!$I22+[7]Output!$K22</f>
        <v>148690184</v>
      </c>
      <c r="H260" s="1">
        <f>0*[7]Output!$I22+[7]Output!$F22</f>
        <v>0</v>
      </c>
      <c r="I260" s="1">
        <f>+[7]Output!$J$22</f>
        <v>19773493</v>
      </c>
      <c r="J260" s="1">
        <f t="shared" si="13"/>
        <v>832977324</v>
      </c>
    </row>
    <row r="261" spans="1:10" x14ac:dyDescent="0.25">
      <c r="A261" t="s">
        <v>23</v>
      </c>
      <c r="B261">
        <v>2015</v>
      </c>
      <c r="C261" s="2">
        <f t="shared" si="16"/>
        <v>114019121</v>
      </c>
      <c r="D261" s="1">
        <f>+[8]Output!$B22+[8]Output!$C22</f>
        <v>114019121</v>
      </c>
      <c r="E261" s="1">
        <f>+[8]Output!$G22+[8]Output!$H22</f>
        <v>73166424</v>
      </c>
      <c r="F261" s="1">
        <f>+[8]Output!$D22+[8]Output!$E22</f>
        <v>479239395</v>
      </c>
      <c r="G261" s="1">
        <f>1*[8]Output!$I22+[8]Output!$K22</f>
        <v>147970334</v>
      </c>
      <c r="H261" s="1">
        <f>0*[8]Output!$I22+[8]Output!$F22</f>
        <v>0</v>
      </c>
      <c r="I261" s="1">
        <f>+[8]Output!$J$22</f>
        <v>20046101</v>
      </c>
      <c r="J261" s="1">
        <f t="shared" si="13"/>
        <v>814395274</v>
      </c>
    </row>
    <row r="262" spans="1:10" x14ac:dyDescent="0.25">
      <c r="A262" t="s">
        <v>23</v>
      </c>
      <c r="B262">
        <v>2014</v>
      </c>
      <c r="C262" s="2">
        <f t="shared" si="16"/>
        <v>108222649</v>
      </c>
      <c r="D262" s="1">
        <f>+[9]Output!$B22+[9]Output!$C22</f>
        <v>108222649</v>
      </c>
      <c r="E262" s="1">
        <f>+[9]Output!$G22+[9]Output!$H22</f>
        <v>54931085</v>
      </c>
      <c r="F262" s="1">
        <f>+[9]Output!$D22+[9]Output!$E22</f>
        <v>449361919</v>
      </c>
      <c r="G262" s="1">
        <f>1*[9]Output!$I22+[9]Output!$K22</f>
        <v>145736900</v>
      </c>
      <c r="H262" s="1">
        <f>0*[9]Output!$I22+[9]Output!$F22</f>
        <v>0</v>
      </c>
      <c r="I262" s="1">
        <f>+[9]Output!$J$22</f>
        <v>19536273</v>
      </c>
      <c r="J262" s="1">
        <f t="shared" si="13"/>
        <v>758252553</v>
      </c>
    </row>
    <row r="263" spans="1:10" x14ac:dyDescent="0.25">
      <c r="A263" t="s">
        <v>23</v>
      </c>
      <c r="B263">
        <v>2013</v>
      </c>
      <c r="C263" s="2">
        <f t="shared" si="16"/>
        <v>159606537</v>
      </c>
      <c r="D263" s="1">
        <f>+[10]Output!$B22+[10]Output!$C22</f>
        <v>159606537</v>
      </c>
      <c r="E263" s="1">
        <f>+[10]Output!$G22+[10]Output!$H22</f>
        <v>49675529</v>
      </c>
      <c r="F263" s="1">
        <f>+[10]Output!$D22+[10]Output!$E22</f>
        <v>397367645</v>
      </c>
      <c r="G263" s="1">
        <f>1*[10]Output!$I22+[10]Output!$K22</f>
        <v>136586976</v>
      </c>
      <c r="H263" s="1">
        <f>0*[10]Output!$I22+[10]Output!$F22</f>
        <v>0</v>
      </c>
      <c r="I263" s="1">
        <f>+[10]Output!$J$22</f>
        <v>19492430</v>
      </c>
      <c r="J263" s="1">
        <f t="shared" si="13"/>
        <v>743236687</v>
      </c>
    </row>
    <row r="264" spans="1:10" x14ac:dyDescent="0.25">
      <c r="A264" t="s">
        <v>23</v>
      </c>
      <c r="B264">
        <v>2012</v>
      </c>
      <c r="C264" s="2">
        <f t="shared" si="16"/>
        <v>156119465</v>
      </c>
      <c r="D264" s="1">
        <f>+[11]Output!$B22+[11]Output!$C22</f>
        <v>156119465</v>
      </c>
      <c r="E264" s="1">
        <f>+[11]Output!$G22+[11]Output!$H22</f>
        <v>48180906</v>
      </c>
      <c r="F264" s="1">
        <f>+[11]Output!$D22+[11]Output!$E22</f>
        <v>351247450</v>
      </c>
      <c r="G264" s="1">
        <f>1*[11]Output!$I22+[11]Output!$K22</f>
        <v>142884049</v>
      </c>
      <c r="H264" s="1">
        <f>0*[11]Output!$I22+[11]Output!$F22</f>
        <v>0</v>
      </c>
      <c r="I264" s="1">
        <f>+[11]Output!$J$22</f>
        <v>19606551</v>
      </c>
      <c r="J264" s="1">
        <f t="shared" si="13"/>
        <v>698431870</v>
      </c>
    </row>
    <row r="265" spans="1:10" x14ac:dyDescent="0.25">
      <c r="A265" t="s">
        <v>23</v>
      </c>
      <c r="B265">
        <v>2011</v>
      </c>
      <c r="C265" s="2">
        <f t="shared" si="16"/>
        <v>134848322</v>
      </c>
      <c r="D265" s="1">
        <f>+[12]Output!$B22+[12]Output!$C22</f>
        <v>134848322</v>
      </c>
      <c r="E265" s="1">
        <f>+[12]Output!$G22+[12]Output!$H22</f>
        <v>43675637</v>
      </c>
      <c r="F265" s="1">
        <f>+[12]Output!$D22+[12]Output!$E22</f>
        <v>332079743</v>
      </c>
      <c r="G265" s="1">
        <f>1*[12]Output!$I22+[12]Output!$K22</f>
        <v>147528024</v>
      </c>
      <c r="H265" s="1">
        <f>0*[12]Output!$I22+[12]Output!$F22</f>
        <v>0</v>
      </c>
      <c r="I265" s="1">
        <f>+[12]Output!$J$22</f>
        <v>20584572</v>
      </c>
      <c r="J265" s="1">
        <f t="shared" si="13"/>
        <v>658131726</v>
      </c>
    </row>
    <row r="266" spans="1:10" x14ac:dyDescent="0.25">
      <c r="A266" t="s">
        <v>23</v>
      </c>
      <c r="B266">
        <v>2010</v>
      </c>
      <c r="C266" s="2">
        <f t="shared" si="16"/>
        <v>136308061</v>
      </c>
      <c r="D266" s="1">
        <f>+[13]Output!$B22+[13]Output!$C22</f>
        <v>136305122</v>
      </c>
      <c r="E266" s="1">
        <f>+[13]Output!$G22+[13]Output!$H22</f>
        <v>47160415</v>
      </c>
      <c r="F266" s="1">
        <f>+[13]Output!$D22+[13]Output!$E22</f>
        <v>273258030</v>
      </c>
      <c r="G266" s="1">
        <f>1*[13]Output!$I22+[13]Output!$K22</f>
        <v>155828445</v>
      </c>
      <c r="H266" s="1">
        <f>0*[13]Output!$I22+[13]Output!$F22</f>
        <v>2939</v>
      </c>
      <c r="I266" s="1">
        <f>+[13]Output!$J$22</f>
        <v>19728865</v>
      </c>
      <c r="J266" s="1">
        <f t="shared" si="13"/>
        <v>612554951</v>
      </c>
    </row>
    <row r="267" spans="1:10" x14ac:dyDescent="0.25">
      <c r="A267" t="s">
        <v>23</v>
      </c>
      <c r="B267">
        <v>2009</v>
      </c>
      <c r="C267" s="2">
        <f t="shared" si="16"/>
        <v>134928998</v>
      </c>
      <c r="D267" s="1">
        <f>+[14]Output!$B22+[14]Output!$C22</f>
        <v>134924203</v>
      </c>
      <c r="E267" s="1">
        <f>+[14]Output!$G22+[14]Output!$H22</f>
        <v>48743289</v>
      </c>
      <c r="F267" s="1">
        <f>+[14]Output!$D22+[14]Output!$E22</f>
        <v>246150176</v>
      </c>
      <c r="G267" s="1">
        <f>1*[14]Output!$I22+[14]Output!$K22</f>
        <v>152604551</v>
      </c>
      <c r="H267" s="1">
        <f>0*[14]Output!$I22+[14]Output!$F22</f>
        <v>4795</v>
      </c>
      <c r="I267" s="1">
        <f>+[14]Output!$J$22</f>
        <v>20086559</v>
      </c>
      <c r="J267" s="1">
        <f t="shared" ref="J267:J354" si="17">+D267+E267+F267+G267+H267</f>
        <v>582427014</v>
      </c>
    </row>
    <row r="268" spans="1:10" x14ac:dyDescent="0.25">
      <c r="A268" t="s">
        <v>23</v>
      </c>
      <c r="B268">
        <v>2008</v>
      </c>
      <c r="C268" s="2">
        <f t="shared" si="16"/>
        <v>129795606</v>
      </c>
      <c r="D268" s="1">
        <f>+[15]Output!$B22+[15]Output!$C22</f>
        <v>129792212</v>
      </c>
      <c r="E268" s="1">
        <f>+[15]Output!$G22+[15]Output!$H22</f>
        <v>46853202</v>
      </c>
      <c r="F268" s="1">
        <f>+[15]Output!$D22+[15]Output!$E22</f>
        <v>302227411</v>
      </c>
      <c r="G268" s="1">
        <f>1*[15]Output!$I22+[15]Output!$K22</f>
        <v>144006593</v>
      </c>
      <c r="H268" s="1">
        <f>0*[15]Output!$I22+[15]Output!$F22</f>
        <v>3394</v>
      </c>
      <c r="I268" s="1">
        <f>+[15]Output!$J$22</f>
        <v>18471390</v>
      </c>
      <c r="J268" s="1">
        <f t="shared" si="17"/>
        <v>622882812</v>
      </c>
    </row>
    <row r="269" spans="1:10" x14ac:dyDescent="0.25">
      <c r="A269" t="s">
        <v>23</v>
      </c>
      <c r="B269">
        <v>2007</v>
      </c>
      <c r="C269" s="2">
        <f t="shared" si="16"/>
        <v>130705342</v>
      </c>
      <c r="D269" s="1">
        <f>+[16]Output!$B22+[16]Output!$C22</f>
        <v>130702596</v>
      </c>
      <c r="E269" s="1">
        <f>+[16]Output!$G22+[16]Output!$H22</f>
        <v>43532074</v>
      </c>
      <c r="F269" s="1">
        <f>+[16]Output!$D22+[16]Output!$E45</f>
        <v>221778237</v>
      </c>
      <c r="G269" s="1">
        <f>1*[16]Output!$I22+[16]Output!$K22</f>
        <v>150549669</v>
      </c>
      <c r="H269" s="1">
        <f>0*[16]Output!$I22+[16]Output!$F22</f>
        <v>2746</v>
      </c>
      <c r="I269" s="1">
        <f>+[16]Output!$J$22</f>
        <v>17914760</v>
      </c>
      <c r="J269" s="1">
        <f t="shared" si="17"/>
        <v>546565322</v>
      </c>
    </row>
    <row r="270" spans="1:10" x14ac:dyDescent="0.25">
      <c r="A270" t="s">
        <v>23</v>
      </c>
      <c r="B270">
        <v>2006</v>
      </c>
      <c r="C270" s="2">
        <f t="shared" si="16"/>
        <v>124412935</v>
      </c>
      <c r="D270" s="1">
        <f>+[17]Output_2006!B22+[17]Output_2006!C22</f>
        <v>124409787</v>
      </c>
      <c r="E270" s="1">
        <f>+[17]Output_2006!G22+[17]Output_2006!H22</f>
        <v>38772112</v>
      </c>
      <c r="F270" s="1">
        <f>+[17]Output_2006!D22+[17]Output_2006!E22</f>
        <v>207041799</v>
      </c>
      <c r="G270" s="1">
        <f>+[17]Output_2005!I22+[17]Output_2006!K22</f>
        <v>143534955</v>
      </c>
      <c r="H270" s="1">
        <f>+[17]Output_2006!F22</f>
        <v>3148</v>
      </c>
      <c r="I270" s="1">
        <f>+[17]Output_2006!$J$22</f>
        <v>18495354</v>
      </c>
      <c r="J270" s="1">
        <f t="shared" si="17"/>
        <v>513761801</v>
      </c>
    </row>
    <row r="271" spans="1:10" x14ac:dyDescent="0.25">
      <c r="A271" t="s">
        <v>23</v>
      </c>
      <c r="B271">
        <v>2005</v>
      </c>
      <c r="C271" s="2">
        <f t="shared" si="16"/>
        <v>123025268</v>
      </c>
      <c r="D271" s="1">
        <f>+[17]Output_2005!B22+[17]Output_2005!C22</f>
        <v>123022374</v>
      </c>
      <c r="E271" s="1">
        <f>+[17]Output_2005!G22+[17]Output_2005!H22</f>
        <v>37692069</v>
      </c>
      <c r="F271" s="1">
        <f>+[17]Output_2005!D22+[17]Output_2005!E22</f>
        <v>181382786</v>
      </c>
      <c r="G271" s="1">
        <f>+[17]Output_2005!I22+[17]Output_2005!K22</f>
        <v>143534955</v>
      </c>
      <c r="H271" s="1">
        <f>+[17]Output_2005!F22</f>
        <v>2894</v>
      </c>
      <c r="I271" s="1">
        <f>+[17]Output_2005!$J$22</f>
        <v>16494288</v>
      </c>
      <c r="J271" s="1">
        <f t="shared" si="17"/>
        <v>485635078</v>
      </c>
    </row>
    <row r="272" spans="1:10" x14ac:dyDescent="0.25">
      <c r="A272" t="s">
        <v>23</v>
      </c>
      <c r="B272">
        <v>2004</v>
      </c>
      <c r="C272" s="2">
        <f t="shared" si="16"/>
        <v>116996413</v>
      </c>
      <c r="D272" s="1">
        <f>+[17]Output_2004!B22+[17]Output_2004!C22</f>
        <v>116993452</v>
      </c>
      <c r="E272" s="1">
        <f>+[17]Output_2004!G22+[17]Output_2004!H22</f>
        <v>36076419</v>
      </c>
      <c r="F272" s="1">
        <f>+[17]Output_2004!D22+[17]Output_2004!E22</f>
        <v>178429845</v>
      </c>
      <c r="G272" s="1">
        <f>+[17]Output_2004!I22+[17]Output_2004!K22</f>
        <v>133018384</v>
      </c>
      <c r="H272" s="1">
        <f>+[17]Output_2004!F22</f>
        <v>2961</v>
      </c>
      <c r="I272" s="1">
        <f>+[17]Output_2004!$J$22</f>
        <v>15201326</v>
      </c>
      <c r="J272" s="1">
        <f t="shared" si="17"/>
        <v>464521061</v>
      </c>
    </row>
    <row r="273" spans="1:10" x14ac:dyDescent="0.25">
      <c r="A273" t="s">
        <v>23</v>
      </c>
      <c r="B273">
        <v>2003</v>
      </c>
      <c r="C273" s="2">
        <f t="shared" si="16"/>
        <v>108661081</v>
      </c>
      <c r="D273" s="1">
        <f>+[17]Output_2003!B22+[17]Output_2003!C22</f>
        <v>108659535</v>
      </c>
      <c r="E273" s="1">
        <f>+[17]Output_2003!G22+[17]Output_2003!H22</f>
        <v>29841961</v>
      </c>
      <c r="F273" s="1">
        <f>+[17]Output_2003!D22+[17]Output_2003!E22</f>
        <v>157450064</v>
      </c>
      <c r="G273" s="1">
        <f>+[17]Output_2003!I22+[17]Output_2003!K22</f>
        <v>127470230</v>
      </c>
      <c r="H273" s="1">
        <f>+[17]Output_2003!F22</f>
        <v>1546</v>
      </c>
      <c r="I273" s="1">
        <f>+[17]Output_2003!$J$22</f>
        <v>16129683</v>
      </c>
      <c r="J273" s="1">
        <f t="shared" si="17"/>
        <v>423423336</v>
      </c>
    </row>
    <row r="274" spans="1:10" x14ac:dyDescent="0.25">
      <c r="A274" t="s">
        <v>23</v>
      </c>
      <c r="B274">
        <v>2002</v>
      </c>
      <c r="C274" s="2">
        <f t="shared" si="16"/>
        <v>100621918</v>
      </c>
      <c r="D274" s="1">
        <f>+[18]Output_2002!$B$22+[18]Output_2002!$C$22</f>
        <v>100620817</v>
      </c>
      <c r="E274" s="1">
        <f>+[18]Output_2002!$G$22+[18]Output_2002!$H$22</f>
        <v>29804762</v>
      </c>
      <c r="F274" s="1">
        <f>+[18]Output_2002!$D$22+[18]Output_2002!$E$22</f>
        <v>169169584</v>
      </c>
      <c r="G274" s="1">
        <f>+[18]Output_2002!$I$22+[18]Output_2002!$K$22</f>
        <v>123045990</v>
      </c>
      <c r="H274" s="1">
        <f>+[18]Output_2002!$F$22</f>
        <v>1101</v>
      </c>
      <c r="I274" s="1">
        <f>+[18]Output_2002!$J$22</f>
        <v>13913175</v>
      </c>
      <c r="J274" s="1">
        <f t="shared" si="17"/>
        <v>422642254</v>
      </c>
    </row>
    <row r="275" spans="1:10" x14ac:dyDescent="0.25">
      <c r="A275" t="s">
        <v>23</v>
      </c>
      <c r="B275">
        <v>2001</v>
      </c>
      <c r="C275" s="2">
        <f t="shared" si="16"/>
        <v>95617590</v>
      </c>
      <c r="D275" s="1">
        <f>+[18]Output_2001!$B$22+[18]Output_2001!$C$22</f>
        <v>95617590</v>
      </c>
      <c r="E275" s="1">
        <f>+[18]Output_2001!$G$22+[18]Output_2001!$H$22</f>
        <v>27091067</v>
      </c>
      <c r="F275" s="1">
        <f>+[18]Output_2001!$D$22+[18]Output_2001!$E$22</f>
        <v>196490007</v>
      </c>
      <c r="G275" s="1">
        <f>+[18]Output_2001!$I$22+[18]Output_2001!$K$22</f>
        <v>117993570</v>
      </c>
      <c r="H275" s="1">
        <f>+[18]Output_2001!$F$22</f>
        <v>0</v>
      </c>
      <c r="I275" s="1">
        <f>+[18]Output_2001!$J$22</f>
        <v>14499651</v>
      </c>
      <c r="J275" s="1">
        <f t="shared" si="17"/>
        <v>437192234</v>
      </c>
    </row>
    <row r="276" spans="1:10" x14ac:dyDescent="0.25">
      <c r="A276" t="s">
        <v>23</v>
      </c>
      <c r="B276">
        <v>2000</v>
      </c>
      <c r="C276" s="2">
        <f t="shared" si="16"/>
        <v>89317637</v>
      </c>
      <c r="D276" s="1">
        <f>+[18]Output_2000!$B$22+[18]Output_2000!$C$22</f>
        <v>89317637</v>
      </c>
      <c r="E276" s="1">
        <f>+[18]Output_2000!$G$22+[18]Output_2000!$H$22</f>
        <v>21277683</v>
      </c>
      <c r="F276" s="1">
        <f>+[18]Output_2000!$D$22+[18]Output_2000!$E$22</f>
        <v>175128268</v>
      </c>
      <c r="G276" s="1">
        <f>+[18]Output_2000!$I$22+[18]Output_2000!$K$22</f>
        <v>110529509</v>
      </c>
      <c r="H276" s="1">
        <f>+[18]Output_2000!$F$22</f>
        <v>0</v>
      </c>
      <c r="I276" s="1">
        <f>+[18]Output_2000!$J$22</f>
        <v>12841921</v>
      </c>
      <c r="J276" s="1">
        <f t="shared" si="17"/>
        <v>396253097</v>
      </c>
    </row>
    <row r="277" spans="1:10" x14ac:dyDescent="0.25">
      <c r="A277" t="s">
        <v>23</v>
      </c>
      <c r="B277">
        <v>1999</v>
      </c>
      <c r="C277" s="2">
        <f t="shared" si="16"/>
        <v>81620464</v>
      </c>
      <c r="D277" s="1">
        <f>+[19]Output_1999!$B$22+[19]Output_1999!$C$22</f>
        <v>81620464</v>
      </c>
      <c r="E277" s="1">
        <f>+[19]Output_1999!$G$22+[19]Output_1999!$H$22</f>
        <v>23688916</v>
      </c>
      <c r="F277" s="1">
        <f>+[19]Output_1999!$D$22+[19]Output_1999!$E$22</f>
        <v>194206452</v>
      </c>
      <c r="G277" s="1">
        <f>+[19]Output_1999!$I$22+[19]Output_1999!$K$22</f>
        <v>103031454</v>
      </c>
      <c r="H277" s="1">
        <f>+[19]Output_1999!$F$22</f>
        <v>0</v>
      </c>
      <c r="I277" s="1">
        <f>+[19]Output_1999!$J$22</f>
        <v>11849602</v>
      </c>
      <c r="J277" s="1">
        <f t="shared" si="17"/>
        <v>402547286</v>
      </c>
    </row>
    <row r="278" spans="1:10" x14ac:dyDescent="0.25">
      <c r="A278" t="s">
        <v>23</v>
      </c>
      <c r="B278">
        <v>1998</v>
      </c>
      <c r="C278" s="2">
        <f t="shared" si="16"/>
        <v>71462082</v>
      </c>
      <c r="D278" s="1">
        <f>+[19]Output_1998!$B$22+[19]Output_1998!$C$22</f>
        <v>71462082</v>
      </c>
      <c r="E278" s="1">
        <f>+[19]Output_1998!$G$22+[19]Output_1998!$H$22</f>
        <v>21842405</v>
      </c>
      <c r="F278" s="1">
        <f>+[19]Output_1998!$D$22+[19]Output_1998!$E$22</f>
        <v>192886199</v>
      </c>
      <c r="G278" s="1">
        <f>+[19]Output_1998!$I$22+[19]Output_1998!$K$22</f>
        <v>95733689</v>
      </c>
      <c r="H278" s="1">
        <f>+[19]Output_1998!$F$22</f>
        <v>0</v>
      </c>
      <c r="I278" s="1">
        <f>+[19]Output_1998!$J$22</f>
        <v>11095895</v>
      </c>
      <c r="J278" s="1">
        <f t="shared" si="17"/>
        <v>381924375</v>
      </c>
    </row>
    <row r="279" spans="1:10" x14ac:dyDescent="0.25">
      <c r="A279" t="s">
        <v>23</v>
      </c>
      <c r="B279">
        <v>1997</v>
      </c>
      <c r="C279" s="2">
        <f t="shared" si="16"/>
        <v>64990339</v>
      </c>
      <c r="D279" s="1">
        <f>+[19]Output_1997!$B$22+[19]Output_1997!$C$22</f>
        <v>64990339</v>
      </c>
      <c r="E279" s="1">
        <f>+[19]Output_1997!$G$22+[19]Output_1997!$H$22</f>
        <v>17731167</v>
      </c>
      <c r="F279" s="1">
        <f>+[19]Output_1997!$D$22+[19]Output_1997!$E$22</f>
        <v>174410668</v>
      </c>
      <c r="G279" s="1">
        <f>+[19]Output_1997!$I$22+[19]Output_1997!$K$22</f>
        <v>91613195</v>
      </c>
      <c r="H279" s="1">
        <f>+[19]Output_1997!$F$22</f>
        <v>0</v>
      </c>
      <c r="I279" s="1">
        <f>+[19]Output_1997!$J$22</f>
        <v>10789653</v>
      </c>
      <c r="J279" s="1">
        <f t="shared" si="17"/>
        <v>348745369</v>
      </c>
    </row>
    <row r="280" spans="1:10" x14ac:dyDescent="0.25">
      <c r="A280" t="s">
        <v>23</v>
      </c>
      <c r="B280">
        <v>1996</v>
      </c>
      <c r="C280" s="2">
        <f t="shared" si="16"/>
        <v>62266406</v>
      </c>
      <c r="D280" s="1">
        <f>+[20]Output_1996!$B$22+[20]Output_1996!$C$22</f>
        <v>62266406</v>
      </c>
      <c r="E280" s="1">
        <f>+[20]Output_1996!$G$22+[20]Output_1996!$H$22</f>
        <v>15467890</v>
      </c>
      <c r="F280" s="1">
        <f>+[20]Output_1996!$D$22+[20]Output_1996!$E$22</f>
        <v>172047193</v>
      </c>
      <c r="G280" s="1">
        <f>+[20]Output_1996!$I$22+[20]Output_1996!$K$22</f>
        <v>88796388</v>
      </c>
      <c r="H280" s="1">
        <f>+[20]Output_1996!$F$22</f>
        <v>0</v>
      </c>
      <c r="I280" s="1">
        <f>+[20]Output_1996!$J$22</f>
        <v>10455833</v>
      </c>
      <c r="J280" s="1">
        <f t="shared" si="17"/>
        <v>338577877</v>
      </c>
    </row>
    <row r="281" spans="1:10" x14ac:dyDescent="0.25">
      <c r="A281" t="s">
        <v>23</v>
      </c>
      <c r="B281">
        <v>1995</v>
      </c>
      <c r="C281" s="2">
        <f t="shared" si="16"/>
        <v>55566145</v>
      </c>
      <c r="D281" s="1">
        <f>+[20]Output_1995!$B$22+[20]Output_1995!$C$22</f>
        <v>55566145</v>
      </c>
      <c r="E281" s="1">
        <f>+[20]Output_1995!$G$22+[20]Output_1995!$H$22</f>
        <v>11861294</v>
      </c>
      <c r="F281" s="1">
        <f>+[20]Output_1995!$D$22+[20]Output_1995!$E$22</f>
        <v>171122023</v>
      </c>
      <c r="G281" s="1">
        <f>+[20]Output_1995!$I$22+[20]Output_1995!$K$22</f>
        <v>83509356</v>
      </c>
      <c r="H281" s="1">
        <f>+[20]Output_1995!$F$22</f>
        <v>0</v>
      </c>
      <c r="I281" s="1">
        <f>+[20]Output_1995!$J$22</f>
        <v>9697419</v>
      </c>
      <c r="J281" s="1">
        <f t="shared" si="17"/>
        <v>322058818</v>
      </c>
    </row>
    <row r="282" spans="1:10" x14ac:dyDescent="0.25">
      <c r="A282" t="s">
        <v>16</v>
      </c>
      <c r="B282">
        <v>2022</v>
      </c>
      <c r="C282" s="2">
        <f t="shared" si="16"/>
        <v>88805534</v>
      </c>
      <c r="D282" s="1">
        <f>+[1]Output_Aux!B15+[1]Output_Aux!C15</f>
        <v>88760850</v>
      </c>
      <c r="E282" s="1">
        <f>+[1]Output_Aux!F15</f>
        <v>13098843</v>
      </c>
      <c r="F282" s="1">
        <f>+[1]Output_Aux!D15</f>
        <v>177443721</v>
      </c>
      <c r="G282" s="1">
        <f>+[1]Output_Aux!G15</f>
        <v>115689768</v>
      </c>
      <c r="H282" s="1">
        <f>+[1]Output_Aux!E15</f>
        <v>44684</v>
      </c>
      <c r="I282" s="1">
        <f>+[1]Output_Aux!$H$15</f>
        <v>0</v>
      </c>
      <c r="J282" s="1">
        <f t="shared" si="17"/>
        <v>395037866</v>
      </c>
    </row>
    <row r="283" spans="1:10" x14ac:dyDescent="0.25">
      <c r="A283" t="s">
        <v>16</v>
      </c>
      <c r="B283">
        <v>2021</v>
      </c>
      <c r="C283" s="2">
        <f t="shared" si="16"/>
        <v>79383446</v>
      </c>
      <c r="D283" s="1">
        <f>+[2]Output!C15+[2]Output!B15</f>
        <v>79381259</v>
      </c>
      <c r="E283" s="1">
        <f>+[2]Output!F15</f>
        <v>13485292</v>
      </c>
      <c r="F283" s="1">
        <f>+[2]Output!D15</f>
        <v>171059821</v>
      </c>
      <c r="G283" s="1">
        <f>+[2]Output!G15</f>
        <v>114644626</v>
      </c>
      <c r="H283" s="1">
        <f>+[2]Output!E15</f>
        <v>2187</v>
      </c>
      <c r="I283" s="1">
        <f>+[2]Output!$H$15</f>
        <v>20277256</v>
      </c>
      <c r="J283" s="1">
        <f t="shared" si="17"/>
        <v>378573185</v>
      </c>
    </row>
    <row r="284" spans="1:10" x14ac:dyDescent="0.25">
      <c r="A284" t="s">
        <v>16</v>
      </c>
      <c r="B284">
        <v>2020</v>
      </c>
      <c r="C284" s="2">
        <f t="shared" si="16"/>
        <v>80950364</v>
      </c>
      <c r="D284" s="1">
        <f>+[3]Output!C15+[3]Output!B15</f>
        <v>80947533</v>
      </c>
      <c r="E284" s="1">
        <f>+[3]Output!F15</f>
        <v>11571141</v>
      </c>
      <c r="F284" s="1">
        <f>+[3]Output!D15</f>
        <v>176082115</v>
      </c>
      <c r="G284" s="1">
        <f>+[3]Output!G15</f>
        <v>112875975</v>
      </c>
      <c r="H284" s="1">
        <f>+[3]Output!E15</f>
        <v>2831</v>
      </c>
      <c r="I284" s="1">
        <f>+[3]Output!$H$15</f>
        <v>21134942</v>
      </c>
      <c r="J284" s="1">
        <f t="shared" si="17"/>
        <v>381479595</v>
      </c>
    </row>
    <row r="285" spans="1:10" x14ac:dyDescent="0.25">
      <c r="A285" t="s">
        <v>16</v>
      </c>
      <c r="B285">
        <v>2019</v>
      </c>
      <c r="C285" s="2">
        <f t="shared" si="16"/>
        <v>94260979</v>
      </c>
      <c r="D285" s="1">
        <f>+[4]Output!C15+[4]Output!B15</f>
        <v>94260979</v>
      </c>
      <c r="E285" s="1">
        <f>+[4]Output!F15</f>
        <v>11641161</v>
      </c>
      <c r="F285" s="1">
        <f>+[4]Output!D15</f>
        <v>159413072</v>
      </c>
      <c r="G285" s="1">
        <f>+[4]Output!G15</f>
        <v>107069641</v>
      </c>
      <c r="H285" s="1">
        <f>+[4]Output!E15</f>
        <v>0</v>
      </c>
      <c r="I285" s="1">
        <f>+[4]Output!$H$15</f>
        <v>21357790</v>
      </c>
      <c r="J285" s="1">
        <f t="shared" si="17"/>
        <v>372384853</v>
      </c>
    </row>
    <row r="286" spans="1:10" x14ac:dyDescent="0.25">
      <c r="A286" t="s">
        <v>16</v>
      </c>
      <c r="B286">
        <v>2018</v>
      </c>
      <c r="C286" s="2">
        <f t="shared" si="16"/>
        <v>91274724</v>
      </c>
      <c r="D286" s="1">
        <f>+[5]Output!$B15+[5]Output!$C15</f>
        <v>91272064</v>
      </c>
      <c r="E286" s="1">
        <f>+[5]Output!$G15+[5]Output!$H15</f>
        <v>14734567</v>
      </c>
      <c r="F286" s="1">
        <f>+[5]Output!$D15+[5]Output!$E15</f>
        <v>293583992</v>
      </c>
      <c r="G286" s="1">
        <f>+[5]Output!$I15+[5]Output!$K15</f>
        <v>109045828</v>
      </c>
      <c r="H286" s="1">
        <f>0*[5]Output!$I15+[5]Output!$F15</f>
        <v>2660</v>
      </c>
      <c r="I286" s="1">
        <f>+[5]Output!$J$15</f>
        <v>21906231</v>
      </c>
      <c r="J286" s="1">
        <f t="shared" si="17"/>
        <v>508639111</v>
      </c>
    </row>
    <row r="287" spans="1:10" x14ac:dyDescent="0.25">
      <c r="A287" t="s">
        <v>16</v>
      </c>
      <c r="B287">
        <v>2017</v>
      </c>
      <c r="C287" s="2">
        <f t="shared" si="16"/>
        <v>91647109</v>
      </c>
      <c r="D287" s="1">
        <f>+[6]Output!$B15+[6]Output!$C15</f>
        <v>91647109</v>
      </c>
      <c r="E287" s="1">
        <f>+[6]Output!$G15+[6]Output!$H15</f>
        <v>13274157</v>
      </c>
      <c r="F287" s="1">
        <f>+[6]Output!$D15+[6]Output!$E15</f>
        <v>261638274</v>
      </c>
      <c r="G287" s="1">
        <f>1*[6]Output!$I15+[6]Output!$K15</f>
        <v>104611507</v>
      </c>
      <c r="H287" s="1">
        <f>0*[6]Output!$I15+[6]Output!$F15</f>
        <v>0</v>
      </c>
      <c r="I287" s="1">
        <f>+[6]Output!$J$15</f>
        <v>22132866</v>
      </c>
      <c r="J287" s="1">
        <f t="shared" si="17"/>
        <v>471171047</v>
      </c>
    </row>
    <row r="288" spans="1:10" x14ac:dyDescent="0.25">
      <c r="A288" t="s">
        <v>16</v>
      </c>
      <c r="B288">
        <v>2016</v>
      </c>
      <c r="C288" s="2">
        <f t="shared" si="16"/>
        <v>94945901</v>
      </c>
      <c r="D288" s="1">
        <f>+[7]Output!$B15+[7]Output!$C15</f>
        <v>94942876</v>
      </c>
      <c r="E288" s="1">
        <f>+[7]Output!$G15+[7]Output!$H15</f>
        <v>12038408</v>
      </c>
      <c r="F288" s="1">
        <f>+[7]Output!$D15+[7]Output!$E15</f>
        <v>229738346</v>
      </c>
      <c r="G288" s="1">
        <f>1*[7]Output!$I15+[7]Output!$K15</f>
        <v>111232246</v>
      </c>
      <c r="H288" s="1">
        <f>0*[7]Output!$I15+[7]Output!$F15</f>
        <v>3025</v>
      </c>
      <c r="I288" s="1">
        <f>+[7]Output!$J$15</f>
        <v>22686599</v>
      </c>
      <c r="J288" s="1">
        <f t="shared" si="17"/>
        <v>447954901</v>
      </c>
    </row>
    <row r="289" spans="1:10" x14ac:dyDescent="0.25">
      <c r="A289" t="s">
        <v>16</v>
      </c>
      <c r="B289">
        <v>2015</v>
      </c>
      <c r="C289" s="2">
        <f t="shared" si="16"/>
        <v>91633136</v>
      </c>
      <c r="D289" s="1">
        <f>+[8]Output!$B15+[8]Output!$C15</f>
        <v>91630453</v>
      </c>
      <c r="E289" s="1">
        <f>+[8]Output!$G15+[8]Output!$H15</f>
        <v>13285411</v>
      </c>
      <c r="F289" s="1">
        <f>+[8]Output!$D15+[8]Output!$E15</f>
        <v>216519815</v>
      </c>
      <c r="G289" s="1">
        <f>1*[8]Output!$I15+[8]Output!$K15</f>
        <v>106000585</v>
      </c>
      <c r="H289" s="1">
        <f>0*[8]Output!$I15+[8]Output!$F15</f>
        <v>2683</v>
      </c>
      <c r="I289" s="1">
        <f>+[8]Output!$J$15</f>
        <v>22283655</v>
      </c>
      <c r="J289" s="1">
        <f t="shared" si="17"/>
        <v>427438947</v>
      </c>
    </row>
    <row r="290" spans="1:10" x14ac:dyDescent="0.25">
      <c r="A290" t="s">
        <v>16</v>
      </c>
      <c r="B290">
        <v>2014</v>
      </c>
      <c r="C290" s="2">
        <f t="shared" si="16"/>
        <v>72921601</v>
      </c>
      <c r="D290" s="1">
        <f>+[9]Output!$B15+[9]Output!$C15</f>
        <v>72918784</v>
      </c>
      <c r="E290" s="1">
        <f>+[9]Output!$G15+[9]Output!$H15</f>
        <v>11990630</v>
      </c>
      <c r="F290" s="1">
        <f>+[9]Output!$D15+[9]Output!$E15</f>
        <v>214976841</v>
      </c>
      <c r="G290" s="1">
        <f>1*[9]Output!$I15+[9]Output!$K15</f>
        <v>105724325</v>
      </c>
      <c r="H290" s="1">
        <f>0*[9]Output!$I15+[9]Output!$F15</f>
        <v>2817</v>
      </c>
      <c r="I290" s="1">
        <f>+[9]Output!$J$15</f>
        <v>23065516</v>
      </c>
      <c r="J290" s="1">
        <f t="shared" si="17"/>
        <v>405613397</v>
      </c>
    </row>
    <row r="291" spans="1:10" x14ac:dyDescent="0.25">
      <c r="A291" t="s">
        <v>16</v>
      </c>
      <c r="B291">
        <v>2013</v>
      </c>
      <c r="C291" s="2">
        <f t="shared" si="16"/>
        <v>103407404</v>
      </c>
      <c r="D291" s="1">
        <f>+[10]Output!$B15+[10]Output!$C15</f>
        <v>103407404</v>
      </c>
      <c r="E291" s="1">
        <f>+[10]Output!$G15+[10]Output!$H15</f>
        <v>11253899</v>
      </c>
      <c r="F291" s="1">
        <f>+[10]Output!$D15+[10]Output!$E15</f>
        <v>210452499</v>
      </c>
      <c r="G291" s="1">
        <f>1*[10]Output!$I15+[10]Output!$K15</f>
        <v>103460534</v>
      </c>
      <c r="H291" s="1">
        <f>0*[10]Output!$I15+[10]Output!$F15</f>
        <v>0</v>
      </c>
      <c r="I291" s="1">
        <f>+[10]Output!$J$15</f>
        <v>22752293</v>
      </c>
      <c r="J291" s="1">
        <f t="shared" si="17"/>
        <v>428574336</v>
      </c>
    </row>
    <row r="292" spans="1:10" x14ac:dyDescent="0.25">
      <c r="A292" t="s">
        <v>16</v>
      </c>
      <c r="B292">
        <v>2012</v>
      </c>
      <c r="C292" s="2">
        <f t="shared" si="16"/>
        <v>103242367</v>
      </c>
      <c r="D292" s="1">
        <f>+[11]Output!$B15+[11]Output!$C15</f>
        <v>103242367</v>
      </c>
      <c r="E292" s="1">
        <f>+[11]Output!$G15+[11]Output!$H15</f>
        <v>13187522</v>
      </c>
      <c r="F292" s="1">
        <f>+[11]Output!$D15+[11]Output!$E15</f>
        <v>213474253</v>
      </c>
      <c r="G292" s="1">
        <f>1*[11]Output!$I15+[11]Output!$K15</f>
        <v>103875809</v>
      </c>
      <c r="H292" s="1">
        <f>0*[11]Output!$I15+[11]Output!$F15</f>
        <v>0</v>
      </c>
      <c r="I292" s="1">
        <f>+[11]Output!$J$15</f>
        <v>23600505</v>
      </c>
      <c r="J292" s="1">
        <f t="shared" si="17"/>
        <v>433779951</v>
      </c>
    </row>
    <row r="293" spans="1:10" x14ac:dyDescent="0.25">
      <c r="A293" t="s">
        <v>16</v>
      </c>
      <c r="B293">
        <v>2011</v>
      </c>
      <c r="C293" s="2">
        <f t="shared" si="16"/>
        <v>106417040</v>
      </c>
      <c r="D293" s="1">
        <f>+[12]Output!$B15+[12]Output!$C15</f>
        <v>106417040</v>
      </c>
      <c r="E293" s="1">
        <f>+[12]Output!$G15+[12]Output!$H15</f>
        <v>12979285</v>
      </c>
      <c r="F293" s="1">
        <f>+[12]Output!$D15+[12]Output!$E15</f>
        <v>208813721</v>
      </c>
      <c r="G293" s="1">
        <f>1*[12]Output!$I15+[12]Output!$K15</f>
        <v>112493408</v>
      </c>
      <c r="H293" s="1">
        <f>0*[12]Output!$I15+[12]Output!$F15</f>
        <v>0</v>
      </c>
      <c r="I293" s="1">
        <f>+[12]Output!$J$15</f>
        <v>25667686</v>
      </c>
      <c r="J293" s="1">
        <f t="shared" si="17"/>
        <v>440703454</v>
      </c>
    </row>
    <row r="294" spans="1:10" x14ac:dyDescent="0.25">
      <c r="A294" t="s">
        <v>16</v>
      </c>
      <c r="B294">
        <v>2010</v>
      </c>
      <c r="C294" s="2">
        <f t="shared" si="16"/>
        <v>113305830</v>
      </c>
      <c r="D294" s="1">
        <f>+[13]Output!$B15+[13]Output!$C15</f>
        <v>112055366</v>
      </c>
      <c r="E294" s="1">
        <f>+[13]Output!$G15+[13]Output!$H15</f>
        <v>12651346</v>
      </c>
      <c r="F294" s="1">
        <f>+[13]Output!$D15+[13]Output!$E15</f>
        <v>215450663</v>
      </c>
      <c r="G294" s="1">
        <f>1*[13]Output!$I15+[13]Output!$K15</f>
        <v>120779561</v>
      </c>
      <c r="H294" s="1">
        <f>0*[13]Output!$I15+[13]Output!$F15</f>
        <v>1250464</v>
      </c>
      <c r="I294" s="1">
        <f>+[13]Output!$J$15</f>
        <v>23398750</v>
      </c>
      <c r="J294" s="1">
        <f t="shared" si="17"/>
        <v>462187400</v>
      </c>
    </row>
    <row r="295" spans="1:10" x14ac:dyDescent="0.25">
      <c r="A295" t="s">
        <v>16</v>
      </c>
      <c r="B295">
        <v>2009</v>
      </c>
      <c r="C295" s="2">
        <f t="shared" si="16"/>
        <v>111020787</v>
      </c>
      <c r="D295" s="1">
        <f>+[14]Output!$B15+[14]Output!$C15</f>
        <v>108784040</v>
      </c>
      <c r="E295" s="1">
        <f>+[14]Output!$G15+[14]Output!$H15</f>
        <v>16605790</v>
      </c>
      <c r="F295" s="1">
        <f>+[14]Output!$D15+[14]Output!$E15</f>
        <v>159324084</v>
      </c>
      <c r="G295" s="1">
        <f>1*[14]Output!$I15+[14]Output!$K15</f>
        <v>114300704</v>
      </c>
      <c r="H295" s="1">
        <f>0*[14]Output!$I15+[14]Output!$F15</f>
        <v>2236747</v>
      </c>
      <c r="I295" s="1">
        <f>+[14]Output!$J$15</f>
        <v>24548122</v>
      </c>
      <c r="J295" s="1">
        <f t="shared" si="17"/>
        <v>401251365</v>
      </c>
    </row>
    <row r="296" spans="1:10" x14ac:dyDescent="0.25">
      <c r="A296" t="s">
        <v>16</v>
      </c>
      <c r="B296">
        <v>2008</v>
      </c>
      <c r="C296" s="2">
        <f t="shared" si="16"/>
        <v>106611980</v>
      </c>
      <c r="D296" s="1">
        <f>+[15]Output!$B15+[15]Output!$C15</f>
        <v>104435378</v>
      </c>
      <c r="E296" s="1">
        <f>+[15]Output!$G15+[15]Output!$H15</f>
        <v>15623188</v>
      </c>
      <c r="F296" s="1">
        <f>+[15]Output!$D15+[15]Output!$E15</f>
        <v>145425504</v>
      </c>
      <c r="G296" s="1">
        <f>1*[15]Output!$I15+[15]Output!$K15</f>
        <v>109753643</v>
      </c>
      <c r="H296" s="1">
        <f>0*[15]Output!$I15+[15]Output!$F15</f>
        <v>2176602</v>
      </c>
      <c r="I296" s="1">
        <f>+[15]Output!$J$15</f>
        <v>23490376</v>
      </c>
      <c r="J296" s="1">
        <f t="shared" si="17"/>
        <v>377414315</v>
      </c>
    </row>
    <row r="297" spans="1:10" x14ac:dyDescent="0.25">
      <c r="A297" t="s">
        <v>16</v>
      </c>
      <c r="B297">
        <v>2007</v>
      </c>
      <c r="C297" s="2">
        <f t="shared" si="16"/>
        <v>103536901</v>
      </c>
      <c r="D297" s="1">
        <f>+[16]Output!$B15+[16]Output!$C15</f>
        <v>101226897</v>
      </c>
      <c r="E297" s="1">
        <f>+[16]Output!$G15+[16]Output!$H15</f>
        <v>15985635</v>
      </c>
      <c r="F297" s="1">
        <f>+[16]Output!$D15+[16]Output!$E38</f>
        <v>112319747</v>
      </c>
      <c r="G297" s="1">
        <f>1*[16]Output!$I15+[16]Output!$K15</f>
        <v>114229415</v>
      </c>
      <c r="H297" s="1">
        <f>0*[16]Output!$I15+[16]Output!$F15</f>
        <v>2310004</v>
      </c>
      <c r="I297" s="1">
        <f>+[16]Output!$J$15</f>
        <v>22920101</v>
      </c>
      <c r="J297" s="1">
        <f t="shared" si="17"/>
        <v>346071698</v>
      </c>
    </row>
    <row r="298" spans="1:10" x14ac:dyDescent="0.25">
      <c r="A298" t="s">
        <v>16</v>
      </c>
      <c r="B298">
        <v>2006</v>
      </c>
      <c r="C298" s="2">
        <f t="shared" si="16"/>
        <v>101944884</v>
      </c>
      <c r="D298" s="1">
        <f>+[17]Output_2006!B15+[17]Output_2006!C15</f>
        <v>99741767</v>
      </c>
      <c r="E298" s="1">
        <f>+[17]Output_2006!G15+[17]Output_2006!H15</f>
        <v>17483119</v>
      </c>
      <c r="F298" s="1">
        <f>+[17]Output_2006!D15+[17]Output_2006!E15</f>
        <v>110498979</v>
      </c>
      <c r="G298" s="1">
        <f>+[17]Output_2005!I15+[17]Output_2006!K15</f>
        <v>109895227</v>
      </c>
      <c r="H298" s="1">
        <f>+[17]Output_2006!F15</f>
        <v>2203117</v>
      </c>
      <c r="I298" s="1">
        <f>+[17]Output_2006!$J$15</f>
        <v>22340453</v>
      </c>
      <c r="J298" s="1">
        <f t="shared" si="17"/>
        <v>339822209</v>
      </c>
    </row>
    <row r="299" spans="1:10" x14ac:dyDescent="0.25">
      <c r="A299" t="s">
        <v>16</v>
      </c>
      <c r="B299">
        <v>2005</v>
      </c>
      <c r="C299" s="2">
        <f t="shared" si="16"/>
        <v>97770588</v>
      </c>
      <c r="D299" s="1">
        <f>+[17]Output_2005!B15+[17]Output_2005!C15</f>
        <v>96559947</v>
      </c>
      <c r="E299" s="1">
        <f>+[17]Output_2005!G15+[17]Output_2005!H15</f>
        <v>20558277</v>
      </c>
      <c r="F299" s="1">
        <f>+[17]Output_2005!D15+[17]Output_2005!E15</f>
        <v>83469531</v>
      </c>
      <c r="G299" s="1">
        <f>+[17]Output_2005!I15+[17]Output_2005!K15</f>
        <v>109895227</v>
      </c>
      <c r="H299" s="1">
        <f>+[17]Output_2005!F15</f>
        <v>1210641</v>
      </c>
      <c r="I299" s="1">
        <f>+[17]Output_2005!$J$15</f>
        <v>20386363</v>
      </c>
      <c r="J299" s="1">
        <f t="shared" si="17"/>
        <v>311693623</v>
      </c>
    </row>
    <row r="300" spans="1:10" x14ac:dyDescent="0.25">
      <c r="A300" t="s">
        <v>16</v>
      </c>
      <c r="B300">
        <v>2004</v>
      </c>
      <c r="C300" s="2">
        <f t="shared" si="16"/>
        <v>91865589</v>
      </c>
      <c r="D300" s="1">
        <f>+[17]Output_2004!B15+[17]Output_2004!C15</f>
        <v>91791822</v>
      </c>
      <c r="E300" s="1">
        <f>+[17]Output_2004!G15+[17]Output_2004!H15</f>
        <v>20471436</v>
      </c>
      <c r="F300" s="1">
        <f>+[17]Output_2004!D15+[17]Output_2004!E15</f>
        <v>53955285</v>
      </c>
      <c r="G300" s="1">
        <f>+[17]Output_2004!I15+[17]Output_2004!K15</f>
        <v>105236873</v>
      </c>
      <c r="H300" s="1">
        <f>+[17]Output_2004!F15</f>
        <v>73767</v>
      </c>
      <c r="I300" s="1">
        <f>+[17]Output_2004!$J$15</f>
        <v>19292135</v>
      </c>
      <c r="J300" s="1">
        <f t="shared" si="17"/>
        <v>271529183</v>
      </c>
    </row>
    <row r="301" spans="1:10" x14ac:dyDescent="0.25">
      <c r="A301" t="s">
        <v>16</v>
      </c>
      <c r="B301">
        <v>2003</v>
      </c>
      <c r="C301" s="2">
        <f t="shared" si="16"/>
        <v>85273693</v>
      </c>
      <c r="D301" s="1">
        <f>+[17]Output_2003!B15+[17]Output_2003!C15</f>
        <v>85224937</v>
      </c>
      <c r="E301" s="1">
        <f>+[17]Output_2003!G15+[17]Output_2003!H15</f>
        <v>18551128</v>
      </c>
      <c r="F301" s="1">
        <f>+[17]Output_2003!D15+[17]Output_2003!E15</f>
        <v>51664847</v>
      </c>
      <c r="G301" s="1">
        <f>+[17]Output_2003!I15+[17]Output_2003!K15</f>
        <v>97634663</v>
      </c>
      <c r="H301" s="1">
        <f>+[17]Output_2003!F15</f>
        <v>48756</v>
      </c>
      <c r="I301" s="1">
        <f>+[17]Output_2003!$J$15</f>
        <v>19498773</v>
      </c>
      <c r="J301" s="1">
        <f t="shared" si="17"/>
        <v>253124331</v>
      </c>
    </row>
    <row r="302" spans="1:10" x14ac:dyDescent="0.25">
      <c r="A302" t="s">
        <v>16</v>
      </c>
      <c r="B302">
        <v>2002</v>
      </c>
      <c r="C302" s="2">
        <f t="shared" si="16"/>
        <v>79319422</v>
      </c>
      <c r="D302" s="1">
        <f>+[18]Output_2002!$B$15+[18]Output_2002!$C$15</f>
        <v>79262438</v>
      </c>
      <c r="E302" s="1">
        <f>+[18]Output_2002!$G$15+[18]Output_2002!$H$15</f>
        <v>17814267</v>
      </c>
      <c r="F302" s="1">
        <f>+[18]Output_2002!$D$15+[18]Output_2002!$E$15</f>
        <v>52352960</v>
      </c>
      <c r="G302" s="1">
        <f>+[18]Output_2002!$I$15+[18]Output_2002!$K$15</f>
        <v>94791805</v>
      </c>
      <c r="H302" s="1">
        <f>+[18]Output_2002!$F$15</f>
        <v>56984</v>
      </c>
      <c r="I302" s="1">
        <f>+[18]Output_2002!$J$15</f>
        <v>18526164</v>
      </c>
      <c r="J302" s="1">
        <f t="shared" ref="J302:J309" si="18">+D302+E302+F302+G302+H302</f>
        <v>244278454</v>
      </c>
    </row>
    <row r="303" spans="1:10" x14ac:dyDescent="0.25">
      <c r="A303" t="s">
        <v>16</v>
      </c>
      <c r="B303">
        <v>2001</v>
      </c>
      <c r="C303" s="2">
        <f t="shared" si="16"/>
        <v>76742400</v>
      </c>
      <c r="D303" s="1">
        <f>+[18]Output_2001!$B$15+[18]Output_2001!$C$15</f>
        <v>76742400</v>
      </c>
      <c r="E303" s="1">
        <f>+[18]Output_2001!$G$15+[18]Output_2001!$H$15</f>
        <v>16331305</v>
      </c>
      <c r="F303" s="1">
        <f>+[18]Output_2001!$D$15+[18]Output_2001!$E$15</f>
        <v>57432921</v>
      </c>
      <c r="G303" s="1">
        <f>+[18]Output_2001!$I$15+[18]Output_2001!$K$15</f>
        <v>90582976</v>
      </c>
      <c r="H303" s="1">
        <f>+[18]Output_2001!$F$15</f>
        <v>0</v>
      </c>
      <c r="I303" s="1">
        <f>+[18]Output_2001!$J$15</f>
        <v>17709253</v>
      </c>
      <c r="J303" s="1">
        <f t="shared" si="18"/>
        <v>241089602</v>
      </c>
    </row>
    <row r="304" spans="1:10" x14ac:dyDescent="0.25">
      <c r="A304" t="s">
        <v>16</v>
      </c>
      <c r="B304">
        <v>2000</v>
      </c>
      <c r="C304" s="2">
        <f t="shared" si="16"/>
        <v>69692148</v>
      </c>
      <c r="D304" s="1">
        <f>+[18]Output_2000!$B$15+[18]Output_2000!$C$15</f>
        <v>69692148</v>
      </c>
      <c r="E304" s="1">
        <f>+[18]Output_2000!$G$15+[18]Output_2000!$H$15</f>
        <v>15810519</v>
      </c>
      <c r="F304" s="1">
        <f>+[18]Output_2000!$D$15+[18]Output_2000!$E$15</f>
        <v>67197818</v>
      </c>
      <c r="G304" s="1">
        <f>+[18]Output_2000!$I$15+[18]Output_2000!$K$15</f>
        <v>85208779</v>
      </c>
      <c r="H304" s="1">
        <f>+[18]Output_2000!$F$15</f>
        <v>0</v>
      </c>
      <c r="I304" s="1">
        <f>+[18]Output_2000!$J$15</f>
        <v>15911334</v>
      </c>
      <c r="J304" s="1">
        <f t="shared" si="18"/>
        <v>237909264</v>
      </c>
    </row>
    <row r="305" spans="1:10" x14ac:dyDescent="0.25">
      <c r="A305" t="s">
        <v>16</v>
      </c>
      <c r="B305">
        <v>1999</v>
      </c>
      <c r="C305" s="2">
        <f t="shared" si="16"/>
        <v>63599293</v>
      </c>
      <c r="D305" s="1">
        <f>+[19]Output_1999!$B$15+[19]Output_1999!$C$15</f>
        <v>63599293</v>
      </c>
      <c r="E305" s="1">
        <f>+[19]Output_1999!$G$15+[19]Output_1999!$H$15</f>
        <v>15702558</v>
      </c>
      <c r="F305" s="1">
        <f>+[19]Output_1999!$D$15+[19]Output_1999!$E$15</f>
        <v>65115569</v>
      </c>
      <c r="G305" s="1">
        <f>+[19]Output_1999!$I$15+[19]Output_1999!$K$15</f>
        <v>80245739</v>
      </c>
      <c r="H305" s="1">
        <f>+[19]Output_1999!$F$15</f>
        <v>0</v>
      </c>
      <c r="I305" s="1">
        <f>+[19]Output_1999!$J$15</f>
        <v>15755040</v>
      </c>
      <c r="J305" s="1">
        <f t="shared" si="18"/>
        <v>224663159</v>
      </c>
    </row>
    <row r="306" spans="1:10" x14ac:dyDescent="0.25">
      <c r="A306" t="s">
        <v>16</v>
      </c>
      <c r="B306">
        <v>1998</v>
      </c>
      <c r="C306" s="2">
        <f t="shared" si="16"/>
        <v>56616228</v>
      </c>
      <c r="D306" s="1">
        <f>+[19]Output_1998!$B$15+[19]Output_1998!$C$15</f>
        <v>56616228</v>
      </c>
      <c r="E306" s="1">
        <f>+[19]Output_1998!$G$15+[19]Output_1998!$H$15</f>
        <v>14120555</v>
      </c>
      <c r="F306" s="1">
        <f>+[19]Output_1998!$D$15+[19]Output_1998!$E$15</f>
        <v>55498346</v>
      </c>
      <c r="G306" s="1">
        <f>+[19]Output_1998!$I$15+[19]Output_1998!$K$15</f>
        <v>74527736</v>
      </c>
      <c r="H306" s="1">
        <f>+[19]Output_1998!$F$15</f>
        <v>0</v>
      </c>
      <c r="I306" s="1">
        <f>+[19]Output_1998!$J$15</f>
        <v>14609064</v>
      </c>
      <c r="J306" s="1">
        <f t="shared" si="18"/>
        <v>200762865</v>
      </c>
    </row>
    <row r="307" spans="1:10" x14ac:dyDescent="0.25">
      <c r="A307" t="s">
        <v>16</v>
      </c>
      <c r="B307">
        <v>1997</v>
      </c>
      <c r="C307" s="2">
        <f t="shared" si="16"/>
        <v>50031220</v>
      </c>
      <c r="D307" s="1">
        <f>+[19]Output_1997!$B$15+[19]Output_1997!$C$15</f>
        <v>50031220</v>
      </c>
      <c r="E307" s="1">
        <f>+[19]Output_1997!$G$15+[19]Output_1997!$H$15</f>
        <v>11742156</v>
      </c>
      <c r="F307" s="1">
        <f>+[19]Output_1997!$D$15+[19]Output_1997!$E$15</f>
        <v>63856376</v>
      </c>
      <c r="G307" s="1">
        <f>+[19]Output_1997!$I$15+[19]Output_1997!$K$15</f>
        <v>70213692</v>
      </c>
      <c r="H307" s="1">
        <f>+[19]Output_1997!$F$15</f>
        <v>0</v>
      </c>
      <c r="I307" s="1">
        <f>+[19]Output_1997!$J$15</f>
        <v>14533777</v>
      </c>
      <c r="J307" s="1">
        <f t="shared" si="18"/>
        <v>195843444</v>
      </c>
    </row>
    <row r="308" spans="1:10" x14ac:dyDescent="0.25">
      <c r="A308" t="s">
        <v>16</v>
      </c>
      <c r="B308">
        <v>1996</v>
      </c>
      <c r="C308" s="2">
        <f t="shared" si="16"/>
        <v>47218335</v>
      </c>
      <c r="D308" s="1">
        <f>+[20]Output_1996!$B$15+[20]Output_1996!$C$15</f>
        <v>47218335</v>
      </c>
      <c r="E308" s="1">
        <f>+[20]Output_1996!$G$15+[20]Output_1996!$H$15</f>
        <v>10912033</v>
      </c>
      <c r="F308" s="1">
        <f>+[20]Output_1996!$D$15+[20]Output_1996!$E$15</f>
        <v>60106854</v>
      </c>
      <c r="G308" s="1">
        <f>+[20]Output_1996!$I$15+[20]Output_1996!$K$15</f>
        <v>67887207</v>
      </c>
      <c r="H308" s="1">
        <f>+[20]Output_1996!$F$15</f>
        <v>0</v>
      </c>
      <c r="I308" s="1">
        <f>+[20]Output_1996!$J$15</f>
        <v>13390116</v>
      </c>
      <c r="J308" s="1">
        <f t="shared" si="18"/>
        <v>186124429</v>
      </c>
    </row>
    <row r="309" spans="1:10" x14ac:dyDescent="0.25">
      <c r="A309" t="s">
        <v>16</v>
      </c>
      <c r="B309">
        <v>1995</v>
      </c>
      <c r="C309" s="2">
        <f t="shared" si="16"/>
        <v>42553457</v>
      </c>
      <c r="D309" s="1">
        <f>+[20]Output_1995!$B$15+[20]Output_1995!$C$15</f>
        <v>42553457</v>
      </c>
      <c r="E309" s="1">
        <f>+[20]Output_1995!$G$15+[20]Output_1995!$H$15</f>
        <v>9979275</v>
      </c>
      <c r="F309" s="1">
        <f>+[20]Output_1995!$D$15+[20]Output_1995!$E$15</f>
        <v>62913967</v>
      </c>
      <c r="G309" s="1">
        <f>+[20]Output_1995!$I$15+[20]Output_1995!$K$15</f>
        <v>62784381</v>
      </c>
      <c r="H309" s="1">
        <f>+[20]Output_1995!$F$15</f>
        <v>0</v>
      </c>
      <c r="I309" s="1">
        <f>+[20]Output_1995!$J$15</f>
        <v>12103540</v>
      </c>
      <c r="J309" s="1">
        <f t="shared" si="18"/>
        <v>178231080</v>
      </c>
    </row>
    <row r="310" spans="1:10" x14ac:dyDescent="0.25">
      <c r="A310" t="s">
        <v>17</v>
      </c>
      <c r="B310">
        <v>2022</v>
      </c>
      <c r="C310" s="2">
        <f t="shared" si="16"/>
        <v>241405549</v>
      </c>
      <c r="D310" s="1">
        <f>+[1]Output_Aux!B16+[1]Output_Aux!C16</f>
        <v>240343959</v>
      </c>
      <c r="E310" s="1">
        <f>+[1]Output_Aux!F16</f>
        <v>16339460</v>
      </c>
      <c r="F310" s="1">
        <f>+[1]Output_Aux!D16</f>
        <v>194600878</v>
      </c>
      <c r="G310" s="1">
        <f>+[1]Output_Aux!G16</f>
        <v>282178908</v>
      </c>
      <c r="H310" s="1">
        <f>+[1]Output_Aux!E16</f>
        <v>1061590</v>
      </c>
      <c r="I310" s="1">
        <f>+[1]Output_Aux!$H$16</f>
        <v>0</v>
      </c>
      <c r="J310" s="1">
        <f t="shared" si="17"/>
        <v>734524795</v>
      </c>
    </row>
    <row r="311" spans="1:10" x14ac:dyDescent="0.25">
      <c r="A311" t="s">
        <v>17</v>
      </c>
      <c r="B311">
        <v>2021</v>
      </c>
      <c r="C311" s="2">
        <f t="shared" si="16"/>
        <v>219932298</v>
      </c>
      <c r="D311" s="1">
        <f>+[2]Output!C16+[2]Output!B16</f>
        <v>216547104</v>
      </c>
      <c r="E311" s="1">
        <f>+[2]Output!F16</f>
        <v>14975462</v>
      </c>
      <c r="F311" s="1">
        <f>+[2]Output!D16</f>
        <v>177216835</v>
      </c>
      <c r="G311" s="1">
        <f>+[2]Output!G16</f>
        <v>284269308</v>
      </c>
      <c r="H311" s="1">
        <f>+[2]Output!E16</f>
        <v>3385194</v>
      </c>
      <c r="I311" s="1">
        <f>+[2]Output!$H$16</f>
        <v>42226604</v>
      </c>
      <c r="J311" s="1">
        <f t="shared" si="17"/>
        <v>696393903</v>
      </c>
    </row>
    <row r="312" spans="1:10" x14ac:dyDescent="0.25">
      <c r="A312" t="s">
        <v>17</v>
      </c>
      <c r="B312">
        <v>2020</v>
      </c>
      <c r="C312" s="2">
        <f t="shared" si="16"/>
        <v>222868162</v>
      </c>
      <c r="D312" s="1">
        <f>+[3]Output!C16+[3]Output!B16</f>
        <v>220373651</v>
      </c>
      <c r="E312" s="1">
        <f>+[3]Output!F16</f>
        <v>14618824</v>
      </c>
      <c r="F312" s="1">
        <f>+[3]Output!D16</f>
        <v>169509815</v>
      </c>
      <c r="G312" s="1">
        <f>+[3]Output!G16</f>
        <v>274371904</v>
      </c>
      <c r="H312" s="1">
        <f>+[3]Output!E16</f>
        <v>2494511</v>
      </c>
      <c r="I312" s="1">
        <f>+[3]Output!$H$16</f>
        <v>48864531</v>
      </c>
      <c r="J312" s="1">
        <f t="shared" si="17"/>
        <v>681368705</v>
      </c>
    </row>
    <row r="313" spans="1:10" x14ac:dyDescent="0.25">
      <c r="A313" t="s">
        <v>17</v>
      </c>
      <c r="B313">
        <v>2019</v>
      </c>
      <c r="C313" s="2">
        <f t="shared" si="16"/>
        <v>242403532</v>
      </c>
      <c r="D313" s="1">
        <f>+[4]Output!C16+[4]Output!B16</f>
        <v>238713082</v>
      </c>
      <c r="E313" s="1">
        <f>+[4]Output!F16</f>
        <v>16159336</v>
      </c>
      <c r="F313" s="1">
        <f>+[4]Output!D16</f>
        <v>189270039</v>
      </c>
      <c r="G313" s="1">
        <f>+[4]Output!G16</f>
        <v>262877026</v>
      </c>
      <c r="H313" s="1">
        <f>+[4]Output!E16</f>
        <v>3690450</v>
      </c>
      <c r="I313" s="1">
        <f>+[4]Output!$H$16</f>
        <v>47934017</v>
      </c>
      <c r="J313" s="1">
        <f t="shared" si="17"/>
        <v>710709933</v>
      </c>
    </row>
    <row r="314" spans="1:10" x14ac:dyDescent="0.25">
      <c r="A314" t="s">
        <v>17</v>
      </c>
      <c r="B314">
        <v>2018</v>
      </c>
      <c r="C314" s="2">
        <f t="shared" si="16"/>
        <v>243039271</v>
      </c>
      <c r="D314" s="1">
        <f>+[5]Output!$B16+[5]Output!$C16</f>
        <v>239265348</v>
      </c>
      <c r="E314" s="1">
        <f>+[5]Output!$G16+[5]Output!$H16</f>
        <v>16680365</v>
      </c>
      <c r="F314" s="1">
        <f>+[5]Output!$D16+[5]Output!$E16</f>
        <v>196057234</v>
      </c>
      <c r="G314" s="1">
        <f>+[5]Output!$I16+[5]Output!$K16</f>
        <v>269677097</v>
      </c>
      <c r="H314" s="1">
        <f>0*[5]Output!$I16+[5]Output!$F16</f>
        <v>3773923</v>
      </c>
      <c r="I314" s="1">
        <f>+[5]Output!$J$16</f>
        <v>52177888</v>
      </c>
      <c r="J314" s="1">
        <f t="shared" si="17"/>
        <v>725453967</v>
      </c>
    </row>
    <row r="315" spans="1:10" x14ac:dyDescent="0.25">
      <c r="A315" t="s">
        <v>17</v>
      </c>
      <c r="B315">
        <v>2017</v>
      </c>
      <c r="C315" s="2">
        <f t="shared" si="16"/>
        <v>236101373</v>
      </c>
      <c r="D315" s="1">
        <f>+[6]Output!$B16+[6]Output!$C16</f>
        <v>232169133</v>
      </c>
      <c r="E315" s="1">
        <f>+[6]Output!$G16+[6]Output!$H16</f>
        <v>16620793</v>
      </c>
      <c r="F315" s="1">
        <f>+[6]Output!$D16+[6]Output!$E16</f>
        <v>190698578</v>
      </c>
      <c r="G315" s="1">
        <f>1*[6]Output!$I16+[6]Output!$K16</f>
        <v>259716477</v>
      </c>
      <c r="H315" s="1">
        <f>0*[6]Output!$I16+[6]Output!$F16</f>
        <v>3932240</v>
      </c>
      <c r="I315" s="1">
        <f>+[6]Output!$J$16</f>
        <v>55337536</v>
      </c>
      <c r="J315" s="1">
        <f t="shared" si="17"/>
        <v>703137221</v>
      </c>
    </row>
    <row r="316" spans="1:10" x14ac:dyDescent="0.25">
      <c r="A316" t="s">
        <v>17</v>
      </c>
      <c r="B316">
        <v>2016</v>
      </c>
      <c r="C316" s="2">
        <f t="shared" si="16"/>
        <v>238842281</v>
      </c>
      <c r="D316" s="1">
        <f>+[7]Output!$B16+[7]Output!$C16</f>
        <v>234828836</v>
      </c>
      <c r="E316" s="1">
        <f>+[7]Output!$G16+[7]Output!$H16</f>
        <v>15701762</v>
      </c>
      <c r="F316" s="1">
        <f>+[7]Output!$D16+[7]Output!$E16</f>
        <v>192964882</v>
      </c>
      <c r="G316" s="1">
        <f>1*[7]Output!$I16+[7]Output!$K16</f>
        <v>278236873</v>
      </c>
      <c r="H316" s="1">
        <f>0*[7]Output!$I16+[7]Output!$F16</f>
        <v>4013445</v>
      </c>
      <c r="I316" s="1">
        <f>+[7]Output!$J$16</f>
        <v>57323656</v>
      </c>
      <c r="J316" s="1">
        <f t="shared" si="17"/>
        <v>725745798</v>
      </c>
    </row>
    <row r="317" spans="1:10" x14ac:dyDescent="0.25">
      <c r="A317" t="s">
        <v>17</v>
      </c>
      <c r="B317">
        <v>2015</v>
      </c>
      <c r="C317" s="2">
        <f t="shared" si="16"/>
        <v>231223911</v>
      </c>
      <c r="D317" s="1">
        <f>+[8]Output!$B16+[8]Output!$C16</f>
        <v>227044551</v>
      </c>
      <c r="E317" s="1">
        <f>+[8]Output!$G16+[8]Output!$H16</f>
        <v>16207709</v>
      </c>
      <c r="F317" s="1">
        <f>+[8]Output!$D16+[8]Output!$E16</f>
        <v>184671258</v>
      </c>
      <c r="G317" s="1">
        <f>1*[8]Output!$I16+[8]Output!$K16</f>
        <v>270403941</v>
      </c>
      <c r="H317" s="1">
        <f>0*[8]Output!$I16+[8]Output!$F16</f>
        <v>4179360</v>
      </c>
      <c r="I317" s="1">
        <f>+[8]Output!$J$16</f>
        <v>57698273</v>
      </c>
      <c r="J317" s="1">
        <f t="shared" si="17"/>
        <v>702506819</v>
      </c>
    </row>
    <row r="318" spans="1:10" x14ac:dyDescent="0.25">
      <c r="A318" t="s">
        <v>17</v>
      </c>
      <c r="B318">
        <v>2014</v>
      </c>
      <c r="C318" s="2">
        <f t="shared" si="16"/>
        <v>224537931</v>
      </c>
      <c r="D318" s="1">
        <f>+[9]Output!$B16+[9]Output!$C16</f>
        <v>220543106</v>
      </c>
      <c r="E318" s="1">
        <f>+[9]Output!$G16+[9]Output!$H16</f>
        <v>14602168</v>
      </c>
      <c r="F318" s="1">
        <f>+[9]Output!$D16+[9]Output!$E16</f>
        <v>182794700</v>
      </c>
      <c r="G318" s="1">
        <f>1*[9]Output!$I16+[9]Output!$K16</f>
        <v>269875581</v>
      </c>
      <c r="H318" s="1">
        <f>0*[9]Output!$I16+[9]Output!$F16</f>
        <v>3994825</v>
      </c>
      <c r="I318" s="1">
        <f>+[9]Output!$J$16</f>
        <v>58494658</v>
      </c>
      <c r="J318" s="1">
        <f t="shared" si="17"/>
        <v>691810380</v>
      </c>
    </row>
    <row r="319" spans="1:10" x14ac:dyDescent="0.25">
      <c r="A319" t="s">
        <v>17</v>
      </c>
      <c r="B319">
        <v>2013</v>
      </c>
      <c r="C319" s="2">
        <f t="shared" si="16"/>
        <v>259814722</v>
      </c>
      <c r="D319" s="1">
        <f>+[10]Output!$B16+[10]Output!$C16</f>
        <v>259814722</v>
      </c>
      <c r="E319" s="1">
        <f>+[10]Output!$G16+[10]Output!$H16</f>
        <v>12263106</v>
      </c>
      <c r="F319" s="1">
        <f>+[10]Output!$D16+[10]Output!$E16</f>
        <v>156679925</v>
      </c>
      <c r="G319" s="1">
        <f>1*[10]Output!$I16+[10]Output!$K16</f>
        <v>266921348</v>
      </c>
      <c r="H319" s="1">
        <f>0*[10]Output!$I16+[10]Output!$F16</f>
        <v>0</v>
      </c>
      <c r="I319" s="1">
        <f>+[10]Output!$J$16</f>
        <v>55990417</v>
      </c>
      <c r="J319" s="1">
        <f t="shared" si="17"/>
        <v>695679101</v>
      </c>
    </row>
    <row r="320" spans="1:10" x14ac:dyDescent="0.25">
      <c r="A320" t="s">
        <v>17</v>
      </c>
      <c r="B320">
        <v>2012</v>
      </c>
      <c r="C320" s="2">
        <f t="shared" si="16"/>
        <v>250271986</v>
      </c>
      <c r="D320" s="1">
        <f>+[11]Output!$B16+[11]Output!$C16</f>
        <v>247339537</v>
      </c>
      <c r="E320" s="1">
        <f>+[11]Output!$G16+[11]Output!$H16</f>
        <v>15221748</v>
      </c>
      <c r="F320" s="1">
        <f>+[11]Output!$D16+[11]Output!$E16</f>
        <v>169523560</v>
      </c>
      <c r="G320" s="1">
        <f>1*[11]Output!$I16+[11]Output!$K16</f>
        <v>268621720</v>
      </c>
      <c r="H320" s="1">
        <f>0*[11]Output!$I16+[11]Output!$F16</f>
        <v>2932449</v>
      </c>
      <c r="I320" s="1">
        <f>+[11]Output!$J$16</f>
        <v>60649974</v>
      </c>
      <c r="J320" s="1">
        <f t="shared" si="17"/>
        <v>703639014</v>
      </c>
    </row>
    <row r="321" spans="1:10" x14ac:dyDescent="0.25">
      <c r="A321" t="s">
        <v>17</v>
      </c>
      <c r="B321">
        <v>2011</v>
      </c>
      <c r="C321" s="2">
        <f t="shared" si="16"/>
        <v>249933442</v>
      </c>
      <c r="D321" s="1">
        <f>+[12]Output!$B16+[12]Output!$C16</f>
        <v>246910579</v>
      </c>
      <c r="E321" s="1">
        <f>+[12]Output!$G16+[12]Output!$H16</f>
        <v>18126983</v>
      </c>
      <c r="F321" s="1">
        <f>+[12]Output!$D16+[12]Output!$E16</f>
        <v>197289200</v>
      </c>
      <c r="G321" s="1">
        <f>1*[12]Output!$I16+[12]Output!$K16</f>
        <v>286953717</v>
      </c>
      <c r="H321" s="1">
        <f>0*[12]Output!$I16+[12]Output!$F16</f>
        <v>3022863</v>
      </c>
      <c r="I321" s="1">
        <f>+[12]Output!$J$16</f>
        <v>69848450</v>
      </c>
      <c r="J321" s="1">
        <f t="shared" si="17"/>
        <v>752303342</v>
      </c>
    </row>
    <row r="322" spans="1:10" x14ac:dyDescent="0.25">
      <c r="A322" t="s">
        <v>17</v>
      </c>
      <c r="B322">
        <v>2010</v>
      </c>
      <c r="C322" s="2">
        <f t="shared" si="16"/>
        <v>246496753</v>
      </c>
      <c r="D322" s="1">
        <f>+[13]Output!$B16+[13]Output!$C16</f>
        <v>242429847</v>
      </c>
      <c r="E322" s="1">
        <f>+[13]Output!$G16+[13]Output!$H16</f>
        <v>19125710</v>
      </c>
      <c r="F322" s="1">
        <f>+[13]Output!$D16+[13]Output!$E16</f>
        <v>207126425</v>
      </c>
      <c r="G322" s="1">
        <f>1*[13]Output!$I16+[13]Output!$K16</f>
        <v>308702644</v>
      </c>
      <c r="H322" s="1">
        <f>0*[13]Output!$I16+[13]Output!$F16</f>
        <v>4066906</v>
      </c>
      <c r="I322" s="1">
        <f>+[13]Output!$J$16</f>
        <v>73765210</v>
      </c>
      <c r="J322" s="1">
        <f t="shared" si="17"/>
        <v>781451532</v>
      </c>
    </row>
    <row r="323" spans="1:10" x14ac:dyDescent="0.25">
      <c r="A323" t="s">
        <v>17</v>
      </c>
      <c r="B323">
        <v>2009</v>
      </c>
      <c r="C323" s="2">
        <f t="shared" ref="C323:C386" si="19">+D323+H323</f>
        <v>236686532</v>
      </c>
      <c r="D323" s="1">
        <f>+[14]Output!$B16+[14]Output!$C16</f>
        <v>232514726</v>
      </c>
      <c r="E323" s="1">
        <f>+[14]Output!$G16+[14]Output!$H16</f>
        <v>19251442</v>
      </c>
      <c r="F323" s="1">
        <f>+[14]Output!$D16+[14]Output!$E16</f>
        <v>199054208</v>
      </c>
      <c r="G323" s="1">
        <f>1*[14]Output!$I16+[14]Output!$K16</f>
        <v>293334835</v>
      </c>
      <c r="H323" s="1">
        <f>0*[14]Output!$I16+[14]Output!$F16</f>
        <v>4171806</v>
      </c>
      <c r="I323" s="1">
        <f>+[14]Output!$J$16</f>
        <v>64903756</v>
      </c>
      <c r="J323" s="1">
        <f t="shared" si="17"/>
        <v>748327017</v>
      </c>
    </row>
    <row r="324" spans="1:10" x14ac:dyDescent="0.25">
      <c r="A324" t="s">
        <v>17</v>
      </c>
      <c r="B324">
        <v>2008</v>
      </c>
      <c r="C324" s="2">
        <f t="shared" si="19"/>
        <v>236800081</v>
      </c>
      <c r="D324" s="1">
        <f>+[15]Output!$B16+[15]Output!$C16</f>
        <v>231008130</v>
      </c>
      <c r="E324" s="1">
        <f>+[15]Output!$G16+[15]Output!$H16</f>
        <v>18706070</v>
      </c>
      <c r="F324" s="1">
        <f>+[15]Output!$D16+[15]Output!$E16</f>
        <v>205402517</v>
      </c>
      <c r="G324" s="1">
        <f>1*[15]Output!$I16+[15]Output!$K16</f>
        <v>282752517</v>
      </c>
      <c r="H324" s="1">
        <f>0*[15]Output!$I16+[15]Output!$F16</f>
        <v>5791951</v>
      </c>
      <c r="I324" s="1">
        <f>+[15]Output!$J$16</f>
        <v>66645727</v>
      </c>
      <c r="J324" s="1">
        <f t="shared" si="17"/>
        <v>743661185</v>
      </c>
    </row>
    <row r="325" spans="1:10" x14ac:dyDescent="0.25">
      <c r="A325" t="s">
        <v>17</v>
      </c>
      <c r="B325">
        <v>2007</v>
      </c>
      <c r="C325" s="2">
        <f t="shared" si="19"/>
        <v>240389957</v>
      </c>
      <c r="D325" s="1">
        <f>+[16]Output!$B16+[16]Output!$C16</f>
        <v>234255020</v>
      </c>
      <c r="E325" s="1">
        <f>+[16]Output!$G16+[16]Output!$H16</f>
        <v>18417983</v>
      </c>
      <c r="F325" s="1">
        <f>+[16]Output!$D16+[16]Output!$E39</f>
        <v>222256161</v>
      </c>
      <c r="G325" s="1">
        <f>1*[16]Output!$I16+[16]Output!$K16</f>
        <v>290804242</v>
      </c>
      <c r="H325" s="1">
        <f>0*[16]Output!$I16+[16]Output!$F16</f>
        <v>6134937</v>
      </c>
      <c r="I325" s="1">
        <f>+[16]Output!$J$16</f>
        <v>63974685</v>
      </c>
      <c r="J325" s="1">
        <f t="shared" si="17"/>
        <v>771868343</v>
      </c>
    </row>
    <row r="326" spans="1:10" x14ac:dyDescent="0.25">
      <c r="A326" t="s">
        <v>17</v>
      </c>
      <c r="B326">
        <v>2006</v>
      </c>
      <c r="C326" s="2">
        <f t="shared" si="19"/>
        <v>239402754</v>
      </c>
      <c r="D326" s="1">
        <f>+[17]Output_2006!B16+[17]Output_2006!C16</f>
        <v>232949315</v>
      </c>
      <c r="E326" s="1">
        <f>+[17]Output_2006!G16+[17]Output_2006!H16</f>
        <v>18916038</v>
      </c>
      <c r="F326" s="1">
        <f>+[17]Output_2006!D16+[17]Output_2006!E16</f>
        <v>228734646</v>
      </c>
      <c r="G326" s="1">
        <f>+[17]Output_2005!I16+[17]Output_2006!K16</f>
        <v>286747550</v>
      </c>
      <c r="H326" s="1">
        <f>+[17]Output_2006!F16</f>
        <v>6453439</v>
      </c>
      <c r="I326" s="1">
        <f>+[17]Output_2006!$J$16</f>
        <v>62669606</v>
      </c>
      <c r="J326" s="1">
        <f t="shared" si="17"/>
        <v>773800988</v>
      </c>
    </row>
    <row r="327" spans="1:10" x14ac:dyDescent="0.25">
      <c r="A327" t="s">
        <v>17</v>
      </c>
      <c r="B327">
        <v>2005</v>
      </c>
      <c r="C327" s="2">
        <f t="shared" si="19"/>
        <v>225853082</v>
      </c>
      <c r="D327" s="1">
        <f>+[17]Output_2005!B16+[17]Output_2005!C16</f>
        <v>219550992</v>
      </c>
      <c r="E327" s="1">
        <f>+[17]Output_2005!G16+[17]Output_2005!H16</f>
        <v>19943439</v>
      </c>
      <c r="F327" s="1">
        <f>+[17]Output_2005!D16+[17]Output_2005!E16</f>
        <v>219864342</v>
      </c>
      <c r="G327" s="1">
        <f>+[17]Output_2005!I16+[17]Output_2005!K16</f>
        <v>286747550</v>
      </c>
      <c r="H327" s="1">
        <f>+[17]Output_2005!F16</f>
        <v>6302090</v>
      </c>
      <c r="I327" s="1">
        <f>+[17]Output_2005!$J$16</f>
        <v>59359956</v>
      </c>
      <c r="J327" s="1">
        <f t="shared" si="17"/>
        <v>752408413</v>
      </c>
    </row>
    <row r="328" spans="1:10" x14ac:dyDescent="0.25">
      <c r="A328" t="s">
        <v>17</v>
      </c>
      <c r="B328">
        <v>2004</v>
      </c>
      <c r="C328" s="2">
        <f t="shared" si="19"/>
        <v>213770526</v>
      </c>
      <c r="D328" s="1">
        <f>+[17]Output_2004!B16+[17]Output_2004!C16</f>
        <v>207223274</v>
      </c>
      <c r="E328" s="1">
        <f>+[17]Output_2004!G16+[17]Output_2004!H16</f>
        <v>19536714</v>
      </c>
      <c r="F328" s="1">
        <f>+[17]Output_2004!D16+[17]Output_2004!E16</f>
        <v>221248921</v>
      </c>
      <c r="G328" s="1">
        <f>+[17]Output_2004!I16+[17]Output_2004!K16</f>
        <v>269785779</v>
      </c>
      <c r="H328" s="1">
        <f>+[17]Output_2004!F16</f>
        <v>6547252</v>
      </c>
      <c r="I328" s="1">
        <f>+[17]Output_2004!$J$16</f>
        <v>55738742</v>
      </c>
      <c r="J328" s="1">
        <f t="shared" si="17"/>
        <v>724341940</v>
      </c>
    </row>
    <row r="329" spans="1:10" x14ac:dyDescent="0.25">
      <c r="A329" t="s">
        <v>17</v>
      </c>
      <c r="B329">
        <v>2003</v>
      </c>
      <c r="C329" s="2">
        <f t="shared" si="19"/>
        <v>210170028</v>
      </c>
      <c r="D329" s="1">
        <f>+[17]Output_2003!B16+[17]Output_2003!C16</f>
        <v>202909233</v>
      </c>
      <c r="E329" s="1">
        <f>+[17]Output_2003!G16+[17]Output_2003!H16</f>
        <v>17385721</v>
      </c>
      <c r="F329" s="1">
        <f>+[17]Output_2003!D16+[17]Output_2003!E16</f>
        <v>223716235</v>
      </c>
      <c r="G329" s="1">
        <f>+[17]Output_2003!I16+[17]Output_2003!K16</f>
        <v>254953524</v>
      </c>
      <c r="H329" s="1">
        <f>+[17]Output_2003!F16</f>
        <v>7260795</v>
      </c>
      <c r="I329" s="1">
        <f>+[17]Output_2003!$J$16</f>
        <v>53940170</v>
      </c>
      <c r="J329" s="1">
        <f t="shared" si="17"/>
        <v>706225508</v>
      </c>
    </row>
    <row r="330" spans="1:10" x14ac:dyDescent="0.25">
      <c r="A330" t="s">
        <v>17</v>
      </c>
      <c r="B330">
        <v>2002</v>
      </c>
      <c r="C330" s="2">
        <f t="shared" si="19"/>
        <v>196065415</v>
      </c>
      <c r="D330" s="1">
        <f>+[18]Output_2002!$B$16+[18]Output_2002!$C$16</f>
        <v>188201775</v>
      </c>
      <c r="E330" s="1">
        <f>+[18]Output_2002!$G$16+[18]Output_2002!$H$16</f>
        <v>17049619</v>
      </c>
      <c r="F330" s="1">
        <f>+[18]Output_2002!$D$16+[18]Output_2002!$E$16</f>
        <v>233197107</v>
      </c>
      <c r="G330" s="1">
        <f>+[18]Output_2002!$I$16+[18]Output_2002!$K$16</f>
        <v>243265212</v>
      </c>
      <c r="H330" s="1">
        <f>+[18]Output_2002!$F$16</f>
        <v>7863640</v>
      </c>
      <c r="I330" s="1">
        <f>+[18]Output_2002!$J$16</f>
        <v>48329592</v>
      </c>
      <c r="J330" s="1">
        <f t="shared" si="17"/>
        <v>689577353</v>
      </c>
    </row>
    <row r="331" spans="1:10" x14ac:dyDescent="0.25">
      <c r="A331" t="s">
        <v>17</v>
      </c>
      <c r="B331">
        <v>2001</v>
      </c>
      <c r="C331" s="2">
        <f t="shared" si="19"/>
        <v>185896129</v>
      </c>
      <c r="D331" s="1">
        <f>+[18]Output_2001!$B$16+[18]Output_2001!$C$16</f>
        <v>178983999</v>
      </c>
      <c r="E331" s="1">
        <f>+[18]Output_2001!$G$16+[18]Output_2001!$H$16</f>
        <v>15159274</v>
      </c>
      <c r="F331" s="1">
        <f>+[18]Output_2001!$D$16+[18]Output_2001!$E$16</f>
        <v>236115570</v>
      </c>
      <c r="G331" s="1">
        <f>+[18]Output_2001!$I$16+[18]Output_2001!$K$16</f>
        <v>229453484</v>
      </c>
      <c r="H331" s="1">
        <f>+[18]Output_2001!$F$16</f>
        <v>6912130</v>
      </c>
      <c r="I331" s="1">
        <f>+[18]Output_2001!$J$16</f>
        <v>45277569</v>
      </c>
      <c r="J331" s="1">
        <f t="shared" si="17"/>
        <v>666624457</v>
      </c>
    </row>
    <row r="332" spans="1:10" x14ac:dyDescent="0.25">
      <c r="A332" t="s">
        <v>17</v>
      </c>
      <c r="B332">
        <v>2000</v>
      </c>
      <c r="C332" s="2">
        <f t="shared" si="19"/>
        <v>179569693</v>
      </c>
      <c r="D332" s="1">
        <f>+[18]Output_2000!$B$16+[18]Output_2000!$C$16</f>
        <v>172987928</v>
      </c>
      <c r="E332" s="1">
        <f>+[18]Output_2000!$G$16+[18]Output_2000!$H$16</f>
        <v>14336069</v>
      </c>
      <c r="F332" s="1">
        <f>+[18]Output_2000!$D$16+[18]Output_2000!$E$16</f>
        <v>214635189</v>
      </c>
      <c r="G332" s="1">
        <f>+[18]Output_2000!$I$16+[18]Output_2000!$K$16</f>
        <v>219102198</v>
      </c>
      <c r="H332" s="1">
        <f>+[18]Output_2000!$F$16</f>
        <v>6581765</v>
      </c>
      <c r="I332" s="1">
        <f>+[18]Output_2000!$J$16</f>
        <v>44839644</v>
      </c>
      <c r="J332" s="1">
        <f t="shared" si="17"/>
        <v>627643149</v>
      </c>
    </row>
    <row r="333" spans="1:10" x14ac:dyDescent="0.25">
      <c r="A333" t="s">
        <v>17</v>
      </c>
      <c r="B333">
        <v>1999</v>
      </c>
      <c r="C333" s="2">
        <f t="shared" si="19"/>
        <v>166324200</v>
      </c>
      <c r="D333" s="1">
        <f>+[19]Output_1999!$B$16+[19]Output_1999!$C$16</f>
        <v>159284905</v>
      </c>
      <c r="E333" s="1">
        <f>+[19]Output_1999!$G$16+[19]Output_1999!$H$16</f>
        <v>12911564</v>
      </c>
      <c r="F333" s="1">
        <f>+[19]Output_1999!$D$16+[19]Output_1999!$E$16</f>
        <v>198451973</v>
      </c>
      <c r="G333" s="1">
        <f>+[19]Output_1999!$I$16+[19]Output_1999!$K$16</f>
        <v>205084024</v>
      </c>
      <c r="H333" s="1">
        <f>+[19]Output_1999!$F$16</f>
        <v>7039295</v>
      </c>
      <c r="I333" s="1">
        <f>+[19]Output_1999!$J$16</f>
        <v>41209327</v>
      </c>
      <c r="J333" s="1">
        <f t="shared" si="17"/>
        <v>582771761</v>
      </c>
    </row>
    <row r="334" spans="1:10" x14ac:dyDescent="0.25">
      <c r="A334" t="s">
        <v>17</v>
      </c>
      <c r="B334">
        <v>1998</v>
      </c>
      <c r="C334" s="2">
        <f t="shared" si="19"/>
        <v>148702397</v>
      </c>
      <c r="D334" s="1">
        <f>+[19]Output_1998!$B$16+[19]Output_1998!$C$16</f>
        <v>141008437</v>
      </c>
      <c r="E334" s="1">
        <f>+[19]Output_1998!$G$16+[19]Output_1998!$H$16</f>
        <v>11980611</v>
      </c>
      <c r="F334" s="1">
        <f>+[19]Output_1998!$D$16+[19]Output_1998!$E$16</f>
        <v>186310674</v>
      </c>
      <c r="G334" s="1">
        <f>+[19]Output_1998!$I$16+[19]Output_1998!$K$16</f>
        <v>189278554</v>
      </c>
      <c r="H334" s="1">
        <f>+[19]Output_1998!$F$16</f>
        <v>7693960</v>
      </c>
      <c r="I334" s="1">
        <f>+[19]Output_1998!$J$16</f>
        <v>39187130</v>
      </c>
      <c r="J334" s="1">
        <f t="shared" si="17"/>
        <v>536272236</v>
      </c>
    </row>
    <row r="335" spans="1:10" x14ac:dyDescent="0.25">
      <c r="A335" t="s">
        <v>17</v>
      </c>
      <c r="B335">
        <v>1997</v>
      </c>
      <c r="C335" s="2">
        <f t="shared" si="19"/>
        <v>132322252</v>
      </c>
      <c r="D335" s="1">
        <f>+[19]Output_1997!$B$16+[19]Output_1997!$C$16</f>
        <v>128170682</v>
      </c>
      <c r="E335" s="1">
        <f>+[19]Output_1997!$G$16+[19]Output_1997!$H$16</f>
        <v>11425381</v>
      </c>
      <c r="F335" s="1">
        <f>+[19]Output_1997!$D$16+[19]Output_1997!$E$16</f>
        <v>180627393</v>
      </c>
      <c r="G335" s="1">
        <f>+[19]Output_1997!$I$16+[19]Output_1997!$K$16</f>
        <v>180512962</v>
      </c>
      <c r="H335" s="1">
        <f>+[19]Output_1997!$F$16</f>
        <v>4151570</v>
      </c>
      <c r="I335" s="1">
        <f>+[19]Output_1997!$J$16</f>
        <v>38395938</v>
      </c>
      <c r="J335" s="1">
        <f t="shared" si="17"/>
        <v>504887988</v>
      </c>
    </row>
    <row r="336" spans="1:10" x14ac:dyDescent="0.25">
      <c r="A336" t="s">
        <v>17</v>
      </c>
      <c r="B336">
        <v>1996</v>
      </c>
      <c r="C336" s="2">
        <f t="shared" si="19"/>
        <v>121643302</v>
      </c>
      <c r="D336" s="1">
        <f>+[20]Output_1996!$B$16+[20]Output_1996!$C$16</f>
        <v>121643302</v>
      </c>
      <c r="E336" s="1">
        <f>+[20]Output_1996!$G$16+[20]Output_1996!$H$16</f>
        <v>10364784</v>
      </c>
      <c r="F336" s="1">
        <f>+[20]Output_1996!$D$16+[20]Output_1996!$E$16</f>
        <v>176278954</v>
      </c>
      <c r="G336" s="1">
        <f>+[20]Output_1996!$I$16+[20]Output_1996!$K$16</f>
        <v>176345330</v>
      </c>
      <c r="H336" s="1">
        <f>+[20]Output_1996!$F$16</f>
        <v>0</v>
      </c>
      <c r="I336" s="1">
        <f>+[20]Output_1996!$J$16</f>
        <v>37304080</v>
      </c>
      <c r="J336" s="1">
        <f t="shared" si="17"/>
        <v>484632370</v>
      </c>
    </row>
    <row r="337" spans="1:10" x14ac:dyDescent="0.25">
      <c r="A337" t="s">
        <v>17</v>
      </c>
      <c r="B337">
        <v>1995</v>
      </c>
      <c r="C337" s="2">
        <f t="shared" si="19"/>
        <v>107586418</v>
      </c>
      <c r="D337" s="1">
        <f>+[20]Output_1995!$B$16+[20]Output_1995!$C$16</f>
        <v>107586418</v>
      </c>
      <c r="E337" s="1">
        <f>+[20]Output_1995!$G$16+[20]Output_1995!$H$16</f>
        <v>9682467</v>
      </c>
      <c r="F337" s="1">
        <f>+[20]Output_1995!$D$16+[20]Output_1995!$E$16</f>
        <v>181596134</v>
      </c>
      <c r="G337" s="1">
        <f>+[20]Output_1995!$I$16+[20]Output_1995!$K$16</f>
        <v>163419142</v>
      </c>
      <c r="H337" s="1">
        <f>+[20]Output_1995!$F$16</f>
        <v>0</v>
      </c>
      <c r="I337" s="1">
        <f>+[20]Output_1995!$J$16</f>
        <v>34876153</v>
      </c>
      <c r="J337" s="1">
        <f t="shared" si="17"/>
        <v>462284161</v>
      </c>
    </row>
    <row r="338" spans="1:10" x14ac:dyDescent="0.25">
      <c r="A338" t="s">
        <v>4</v>
      </c>
      <c r="B338">
        <v>2022</v>
      </c>
      <c r="C338" s="2">
        <f t="shared" si="19"/>
        <v>420224198</v>
      </c>
      <c r="D338" s="1">
        <f>+[1]Output_Aux!B3+[1]Output_Aux!C3</f>
        <v>419418253</v>
      </c>
      <c r="E338" s="1">
        <f>+[1]Output_Aux!F3</f>
        <v>14836561</v>
      </c>
      <c r="F338" s="1">
        <f>+[1]Output_Aux!D3</f>
        <v>436804260</v>
      </c>
      <c r="G338" s="1">
        <f>+[1]Output_Aux!G3</f>
        <v>517819495</v>
      </c>
      <c r="H338" s="1">
        <f>+[1]Output_Aux!E3</f>
        <v>805945</v>
      </c>
      <c r="I338" s="1">
        <f>+[1]Output_Aux!$H$3</f>
        <v>0</v>
      </c>
      <c r="J338" s="1">
        <f t="shared" si="17"/>
        <v>1389684514</v>
      </c>
    </row>
    <row r="339" spans="1:10" x14ac:dyDescent="0.25">
      <c r="A339" t="s">
        <v>4</v>
      </c>
      <c r="B339">
        <v>2021</v>
      </c>
      <c r="C339" s="2">
        <f t="shared" si="19"/>
        <v>396716825</v>
      </c>
      <c r="D339" s="1">
        <f>+[2]Output!C3+[2]Output!B3</f>
        <v>396716825</v>
      </c>
      <c r="E339" s="1">
        <f>+[2]Output!F3</f>
        <v>15161626</v>
      </c>
      <c r="F339" s="1">
        <f>+[2]Output!D3</f>
        <v>425370112</v>
      </c>
      <c r="G339" s="1">
        <f>+[2]Output!G3</f>
        <v>523455311</v>
      </c>
      <c r="H339" s="1">
        <f>+[2]Output!E3</f>
        <v>0</v>
      </c>
      <c r="I339" s="1">
        <f>+[2]Output!$H$3</f>
        <v>44226088</v>
      </c>
      <c r="J339" s="1">
        <f t="shared" si="17"/>
        <v>1360703874</v>
      </c>
    </row>
    <row r="340" spans="1:10" x14ac:dyDescent="0.25">
      <c r="A340" t="s">
        <v>4</v>
      </c>
      <c r="B340">
        <v>2020</v>
      </c>
      <c r="C340" s="2">
        <f t="shared" si="19"/>
        <v>398276309</v>
      </c>
      <c r="D340" s="1">
        <f>+[3]Output!C3+[3]Output!B3</f>
        <v>398276309</v>
      </c>
      <c r="E340" s="1">
        <f>+[3]Output!F3</f>
        <v>14147557</v>
      </c>
      <c r="F340" s="1">
        <f>+[3]Output!D3</f>
        <v>399153008</v>
      </c>
      <c r="G340" s="1">
        <f>+[3]Output!G3</f>
        <v>505496750</v>
      </c>
      <c r="H340" s="1">
        <f>+[3]Output!E3</f>
        <v>0</v>
      </c>
      <c r="I340" s="1">
        <f>+[3]Output!$H$3</f>
        <v>45823993</v>
      </c>
      <c r="J340" s="1">
        <f t="shared" si="17"/>
        <v>1317073624</v>
      </c>
    </row>
    <row r="341" spans="1:10" x14ac:dyDescent="0.25">
      <c r="A341" t="s">
        <v>4</v>
      </c>
      <c r="B341">
        <v>2019</v>
      </c>
      <c r="C341" s="2">
        <f t="shared" si="19"/>
        <v>426602230</v>
      </c>
      <c r="D341" s="1">
        <f>+[4]Output!C3+[4]Output!B3</f>
        <v>426602230</v>
      </c>
      <c r="E341" s="1">
        <f>+[4]Output!F3</f>
        <v>12997345</v>
      </c>
      <c r="F341" s="1">
        <f>+[4]Output!D3</f>
        <v>437660623</v>
      </c>
      <c r="G341" s="1">
        <f>+[4]Output!G3</f>
        <v>471009788</v>
      </c>
      <c r="H341" s="1">
        <f>+[4]Output!E3</f>
        <v>0</v>
      </c>
      <c r="I341" s="1">
        <f>+[4]Output!$H$3</f>
        <v>46057877</v>
      </c>
      <c r="J341" s="1">
        <f t="shared" si="17"/>
        <v>1348269986</v>
      </c>
    </row>
    <row r="342" spans="1:10" x14ac:dyDescent="0.25">
      <c r="A342" t="s">
        <v>4</v>
      </c>
      <c r="B342">
        <v>2018</v>
      </c>
      <c r="C342" s="2">
        <f t="shared" si="19"/>
        <v>431843285</v>
      </c>
      <c r="D342" s="1">
        <f>+[5]Output!$B3+[5]Output!$C3</f>
        <v>431843285</v>
      </c>
      <c r="E342" s="1">
        <f>+[5]Output!$G3+[5]Output!$H3</f>
        <v>13442312</v>
      </c>
      <c r="F342" s="1">
        <f>+[5]Output!$D3+[5]Output!$E3</f>
        <v>430841811</v>
      </c>
      <c r="G342" s="1">
        <f>+[5]Output!$I3+[5]Output!$K3</f>
        <v>480118659</v>
      </c>
      <c r="H342" s="1">
        <f>0*[5]Output!$I3+[5]Output!$F3</f>
        <v>0</v>
      </c>
      <c r="I342" s="1">
        <f>+[5]Output!$J$3</f>
        <v>48734770</v>
      </c>
      <c r="J342" s="1">
        <f t="shared" si="17"/>
        <v>1356246067</v>
      </c>
    </row>
    <row r="343" spans="1:10" x14ac:dyDescent="0.25">
      <c r="A343" t="s">
        <v>4</v>
      </c>
      <c r="B343">
        <v>2017</v>
      </c>
      <c r="C343" s="2">
        <f t="shared" si="19"/>
        <v>394090418</v>
      </c>
      <c r="D343" s="1">
        <f>+[6]Output!$B3+[6]Output!$C3</f>
        <v>394090418</v>
      </c>
      <c r="E343" s="1">
        <f>+[6]Output!$G3+[6]Output!$H3</f>
        <v>13078782</v>
      </c>
      <c r="F343" s="1">
        <f>+[6]Output!$D3+[6]Output!$E3</f>
        <v>431576339</v>
      </c>
      <c r="G343" s="1">
        <f>1*[6]Output!$I3+[6]Output!$K3</f>
        <v>444112413</v>
      </c>
      <c r="H343" s="1">
        <f>0*[6]Output!$I3+[6]Output!$F3</f>
        <v>0</v>
      </c>
      <c r="I343" s="1">
        <f>+[6]Output!$J$3</f>
        <v>46718772</v>
      </c>
      <c r="J343" s="1">
        <f t="shared" si="17"/>
        <v>1282857952</v>
      </c>
    </row>
    <row r="344" spans="1:10" x14ac:dyDescent="0.25">
      <c r="A344" t="s">
        <v>4</v>
      </c>
      <c r="B344">
        <v>2016</v>
      </c>
      <c r="C344" s="2">
        <f t="shared" si="19"/>
        <v>398630323</v>
      </c>
      <c r="D344" s="1">
        <f>+[7]Output!$B3+[7]Output!$C3</f>
        <v>398630323</v>
      </c>
      <c r="E344" s="1">
        <f>+[7]Output!$G3+[7]Output!$H3</f>
        <v>12484682</v>
      </c>
      <c r="F344" s="1">
        <f>+[7]Output!$D3+[7]Output!$E3</f>
        <v>415862703</v>
      </c>
      <c r="G344" s="1">
        <f>1*[7]Output!$I3+[7]Output!$K3</f>
        <v>462139910</v>
      </c>
      <c r="H344" s="1">
        <f>0*[7]Output!$I3+[7]Output!$F3</f>
        <v>0</v>
      </c>
      <c r="I344" s="1">
        <f>+[7]Output!$J$3</f>
        <v>46298747</v>
      </c>
      <c r="J344" s="1">
        <f t="shared" si="17"/>
        <v>1289117618</v>
      </c>
    </row>
    <row r="345" spans="1:10" x14ac:dyDescent="0.25">
      <c r="A345" t="s">
        <v>4</v>
      </c>
      <c r="B345">
        <v>2015</v>
      </c>
      <c r="C345" s="2">
        <f t="shared" si="19"/>
        <v>377493294</v>
      </c>
      <c r="D345" s="1">
        <f>+[8]Output!$B3+[8]Output!$C3</f>
        <v>377493294</v>
      </c>
      <c r="E345" s="1">
        <f>+[8]Output!$G3+[8]Output!$H3</f>
        <v>11267161</v>
      </c>
      <c r="F345" s="1">
        <f>+[8]Output!$D3+[8]Output!$E3</f>
        <v>387287423</v>
      </c>
      <c r="G345" s="1">
        <f>1*[8]Output!$I3+[8]Output!$K3</f>
        <v>447696159</v>
      </c>
      <c r="H345" s="1">
        <f>0*[8]Output!$I3+[8]Output!$F3</f>
        <v>0</v>
      </c>
      <c r="I345" s="1">
        <f>+[8]Output!$J$3</f>
        <v>48291503</v>
      </c>
      <c r="J345" s="1">
        <f t="shared" si="17"/>
        <v>1223744037</v>
      </c>
    </row>
    <row r="346" spans="1:10" x14ac:dyDescent="0.25">
      <c r="A346" t="s">
        <v>4</v>
      </c>
      <c r="B346">
        <v>2014</v>
      </c>
      <c r="C346" s="2">
        <f t="shared" si="19"/>
        <v>367526661</v>
      </c>
      <c r="D346" s="1">
        <f>+[9]Output!$B3+[9]Output!$C3</f>
        <v>367526661</v>
      </c>
      <c r="E346" s="1">
        <f>+[9]Output!$G3+[9]Output!$H3</f>
        <v>10124346</v>
      </c>
      <c r="F346" s="1">
        <f>+[9]Output!$D3+[9]Output!$E3</f>
        <v>382857423</v>
      </c>
      <c r="G346" s="1">
        <f>1*[9]Output!$I3+[9]Output!$K3</f>
        <v>449882890</v>
      </c>
      <c r="H346" s="1">
        <f>0*[9]Output!$I3+[9]Output!$F3</f>
        <v>0</v>
      </c>
      <c r="I346" s="1">
        <f>+[9]Output!$J$3</f>
        <v>47877120</v>
      </c>
      <c r="J346" s="1">
        <f t="shared" si="17"/>
        <v>1210391320</v>
      </c>
    </row>
    <row r="347" spans="1:10" x14ac:dyDescent="0.25">
      <c r="A347" t="s">
        <v>4</v>
      </c>
      <c r="B347">
        <v>2013</v>
      </c>
      <c r="C347" s="2">
        <f t="shared" si="19"/>
        <v>418244981</v>
      </c>
      <c r="D347" s="1">
        <f>+[10]Output!$B3+[10]Output!$C3</f>
        <v>418244981</v>
      </c>
      <c r="E347" s="1">
        <f>+[10]Output!$G3+[10]Output!$H3</f>
        <v>13694797</v>
      </c>
      <c r="F347" s="1">
        <f>+[10]Output!$D3+[10]Output!$E3</f>
        <v>354693074</v>
      </c>
      <c r="G347" s="1">
        <f>1*[10]Output!$I3+[10]Output!$K3</f>
        <v>435110059</v>
      </c>
      <c r="H347" s="1">
        <f>0*[10]Output!$I3+[10]Output!$F3</f>
        <v>0</v>
      </c>
      <c r="I347" s="1">
        <f>+[10]Output!$J$3</f>
        <v>45721203</v>
      </c>
      <c r="J347" s="1">
        <f t="shared" si="17"/>
        <v>1221742911</v>
      </c>
    </row>
    <row r="348" spans="1:10" x14ac:dyDescent="0.25">
      <c r="A348" t="s">
        <v>4</v>
      </c>
      <c r="B348">
        <v>2012</v>
      </c>
      <c r="C348" s="2">
        <f t="shared" si="19"/>
        <v>408783119</v>
      </c>
      <c r="D348" s="1">
        <f>+[11]Output!$B3+[11]Output!$C3</f>
        <v>408778097</v>
      </c>
      <c r="E348" s="1">
        <f>+[11]Output!$G3+[11]Output!$H3</f>
        <v>16653242</v>
      </c>
      <c r="F348" s="1">
        <f>+[11]Output!$D3+[11]Output!$E3</f>
        <v>339903156</v>
      </c>
      <c r="G348" s="1">
        <f>1*[11]Output!$I3+[11]Output!$K3</f>
        <v>455557891</v>
      </c>
      <c r="H348" s="1">
        <f>0*[11]Output!$I3+[11]Output!$F3</f>
        <v>5022</v>
      </c>
      <c r="I348" s="1">
        <f>+[11]Output!$J$3</f>
        <v>48205273</v>
      </c>
      <c r="J348" s="1">
        <f t="shared" si="17"/>
        <v>1220897408</v>
      </c>
    </row>
    <row r="349" spans="1:10" x14ac:dyDescent="0.25">
      <c r="A349" t="s">
        <v>4</v>
      </c>
      <c r="B349">
        <v>2011</v>
      </c>
      <c r="C349" s="2">
        <f t="shared" si="19"/>
        <v>412932840</v>
      </c>
      <c r="D349" s="1">
        <f>+[12]Output!$B3+[12]Output!$C3</f>
        <v>412845655</v>
      </c>
      <c r="E349" s="1">
        <f>+[12]Output!$G3+[12]Output!$H3</f>
        <v>19349502</v>
      </c>
      <c r="F349" s="1">
        <f>+[12]Output!$D3+[12]Output!$E3</f>
        <v>364783260</v>
      </c>
      <c r="G349" s="1">
        <f>1*[12]Output!$I3+[12]Output!$K3</f>
        <v>489514159</v>
      </c>
      <c r="H349" s="1">
        <f>0*[12]Output!$I3+[12]Output!$F3</f>
        <v>87185</v>
      </c>
      <c r="I349" s="1">
        <f>+[12]Output!$J$3</f>
        <v>58128351</v>
      </c>
      <c r="J349" s="1">
        <f t="shared" si="17"/>
        <v>1286579761</v>
      </c>
    </row>
    <row r="350" spans="1:10" x14ac:dyDescent="0.25">
      <c r="A350" t="s">
        <v>4</v>
      </c>
      <c r="B350">
        <v>2010</v>
      </c>
      <c r="C350" s="2">
        <f t="shared" si="19"/>
        <v>401413462</v>
      </c>
      <c r="D350" s="1">
        <f>+[13]Output!$B3+[13]Output!$C3</f>
        <v>401320246</v>
      </c>
      <c r="E350" s="1">
        <f>+[13]Output!$G3+[13]Output!$H3</f>
        <v>19946441</v>
      </c>
      <c r="F350" s="1">
        <f>+[13]Output!$D3+[13]Output!$E3</f>
        <v>432978887</v>
      </c>
      <c r="G350" s="1">
        <f>1*[13]Output!$I3+[13]Output!$K3</f>
        <v>506965105</v>
      </c>
      <c r="H350" s="1">
        <f>0*[13]Output!$I3+[13]Output!$F3</f>
        <v>93216</v>
      </c>
      <c r="I350" s="1">
        <f>+[13]Output!$J$3</f>
        <v>58119788</v>
      </c>
      <c r="J350" s="1">
        <f t="shared" si="17"/>
        <v>1361303895</v>
      </c>
    </row>
    <row r="351" spans="1:10" x14ac:dyDescent="0.25">
      <c r="A351" t="s">
        <v>4</v>
      </c>
      <c r="B351">
        <v>2009</v>
      </c>
      <c r="C351" s="2">
        <f t="shared" si="19"/>
        <v>394367254</v>
      </c>
      <c r="D351" s="1">
        <f>+[14]Output!$B3+[14]Output!$C3</f>
        <v>394284727</v>
      </c>
      <c r="E351" s="1">
        <f>+[14]Output!$G3+[14]Output!$H3</f>
        <v>20190859</v>
      </c>
      <c r="F351" s="1">
        <f>+[14]Output!$D3+[14]Output!$E3</f>
        <v>400210040</v>
      </c>
      <c r="G351" s="1">
        <f>1*[14]Output!$I3+[14]Output!$K3</f>
        <v>491426238</v>
      </c>
      <c r="H351" s="1">
        <f>0*[14]Output!$I3+[14]Output!$F3</f>
        <v>82527</v>
      </c>
      <c r="I351" s="1">
        <f>+[14]Output!$J$3</f>
        <v>54723431</v>
      </c>
      <c r="J351" s="1">
        <f t="shared" si="17"/>
        <v>1306194391</v>
      </c>
    </row>
    <row r="352" spans="1:10" x14ac:dyDescent="0.25">
      <c r="A352" t="s">
        <v>4</v>
      </c>
      <c r="B352">
        <v>2008</v>
      </c>
      <c r="C352" s="2">
        <f t="shared" si="19"/>
        <v>388995470</v>
      </c>
      <c r="D352" s="1">
        <f>+[15]Output!$B3+[15]Output!$C3</f>
        <v>388899954</v>
      </c>
      <c r="E352" s="1">
        <f>+[15]Output!$G3+[15]Output!$H3</f>
        <v>22080106</v>
      </c>
      <c r="F352" s="1">
        <f>+[15]Output!$D3+[15]Output!$E3</f>
        <v>431281947</v>
      </c>
      <c r="G352" s="1">
        <f>1*[15]Output!$I3+[15]Output!$K3</f>
        <v>464870706</v>
      </c>
      <c r="H352" s="1">
        <f>0*[15]Output!$I3+[15]Output!$F3</f>
        <v>95516</v>
      </c>
      <c r="I352" s="1">
        <f>+[15]Output!$J$3</f>
        <v>56004138</v>
      </c>
      <c r="J352" s="1">
        <f t="shared" si="17"/>
        <v>1307228229</v>
      </c>
    </row>
    <row r="353" spans="1:10" x14ac:dyDescent="0.25">
      <c r="A353" t="s">
        <v>4</v>
      </c>
      <c r="B353">
        <v>2007</v>
      </c>
      <c r="C353" s="2">
        <f t="shared" si="19"/>
        <v>378539069</v>
      </c>
      <c r="D353" s="1">
        <f>+[16]Output!$B3+[16]Output!$C3</f>
        <v>378437444</v>
      </c>
      <c r="E353" s="1">
        <f>+[16]Output!$G3+[16]Output!$H3</f>
        <v>22637281</v>
      </c>
      <c r="F353" s="1">
        <f>+[16]Output!$D3+[16]Output!$E26</f>
        <v>448225250</v>
      </c>
      <c r="G353" s="1">
        <f>1*[16]Output!$I3+[16]Output!$K3</f>
        <v>467627463</v>
      </c>
      <c r="H353" s="1">
        <f>0*[16]Output!$I3+[16]Output!$F3</f>
        <v>101625</v>
      </c>
      <c r="I353" s="1">
        <f>+[16]Output!$J$3</f>
        <v>50721341</v>
      </c>
      <c r="J353" s="1">
        <f t="shared" si="17"/>
        <v>1317029063</v>
      </c>
    </row>
    <row r="354" spans="1:10" x14ac:dyDescent="0.25">
      <c r="A354" t="s">
        <v>4</v>
      </c>
      <c r="B354">
        <v>2006</v>
      </c>
      <c r="C354" s="2">
        <f t="shared" si="19"/>
        <v>368975813</v>
      </c>
      <c r="D354" s="1">
        <f>+[17]Output_2006!B3+[17]Output_2006!C3</f>
        <v>368908862</v>
      </c>
      <c r="E354" s="1">
        <f>+[17]Output_2006!G3+[17]Output_2006!H3</f>
        <v>22000782</v>
      </c>
      <c r="F354" s="1">
        <f>+[17]Output_2006!D3+[17]Output_2006!E3</f>
        <v>466984969</v>
      </c>
      <c r="G354" s="1">
        <f>+[17]Output_2005!I3+[17]Output_2006!K3</f>
        <v>446434220</v>
      </c>
      <c r="H354" s="1">
        <f>+[17]Output_2006!F3</f>
        <v>66951</v>
      </c>
      <c r="I354" s="1">
        <f>+[17]Output_2006!$J$3</f>
        <v>51388466</v>
      </c>
      <c r="J354" s="1">
        <f t="shared" si="17"/>
        <v>1304395784</v>
      </c>
    </row>
    <row r="355" spans="1:10" x14ac:dyDescent="0.25">
      <c r="A355" t="s">
        <v>4</v>
      </c>
      <c r="B355">
        <v>2005</v>
      </c>
      <c r="C355" s="2">
        <f t="shared" si="19"/>
        <v>345020069</v>
      </c>
      <c r="D355" s="1">
        <f>+[17]Output_2005!B3+[17]Output_2005!C3</f>
        <v>345014286</v>
      </c>
      <c r="E355" s="1">
        <f>+[17]Output_2005!G3+[17]Output_2005!H3</f>
        <v>22824216</v>
      </c>
      <c r="F355" s="1">
        <f>+[17]Output_2005!D3+[17]Output_2005!E3</f>
        <v>441214693</v>
      </c>
      <c r="G355" s="1">
        <f>+[17]Output_2005!I3+[17]Output_2005!K3</f>
        <v>446434220</v>
      </c>
      <c r="H355" s="1">
        <f>+[17]Output_2005!F3</f>
        <v>5783</v>
      </c>
      <c r="I355" s="1">
        <f>+[17]Output_2005!$J$3</f>
        <v>47608955</v>
      </c>
      <c r="J355" s="1">
        <f t="shared" ref="J355:J450" si="20">+D355+E355+F355+G355+H355</f>
        <v>1255493198</v>
      </c>
    </row>
    <row r="356" spans="1:10" x14ac:dyDescent="0.25">
      <c r="A356" t="s">
        <v>4</v>
      </c>
      <c r="B356">
        <v>2004</v>
      </c>
      <c r="C356" s="2">
        <f t="shared" si="19"/>
        <v>338182873</v>
      </c>
      <c r="D356" s="1">
        <f>+[17]Output_2004!B3+[17]Output_2004!C3</f>
        <v>338182545</v>
      </c>
      <c r="E356" s="1">
        <f>+[17]Output_2004!G3+[17]Output_2004!H3</f>
        <v>22244939</v>
      </c>
      <c r="F356" s="1">
        <f>+[17]Output_2004!D3+[17]Output_2004!E3</f>
        <v>462549360</v>
      </c>
      <c r="G356" s="1">
        <f>+[17]Output_2004!I3+[17]Output_2004!K3</f>
        <v>421823137</v>
      </c>
      <c r="H356" s="1">
        <f>+[17]Output_2004!F3</f>
        <v>328</v>
      </c>
      <c r="I356" s="1">
        <f>+[17]Output_2004!$J$3</f>
        <v>45315904</v>
      </c>
      <c r="J356" s="1">
        <f t="shared" si="20"/>
        <v>1244800309</v>
      </c>
    </row>
    <row r="357" spans="1:10" x14ac:dyDescent="0.25">
      <c r="A357" t="s">
        <v>4</v>
      </c>
      <c r="B357">
        <v>2003</v>
      </c>
      <c r="C357" s="2">
        <f t="shared" si="19"/>
        <v>325158230</v>
      </c>
      <c r="D357" s="1">
        <f>+[17]Output_2003!B3+[17]Output_2003!C3</f>
        <v>325158230</v>
      </c>
      <c r="E357" s="1">
        <f>+[17]Output_2003!G3+[17]Output_2003!H3</f>
        <v>19552295</v>
      </c>
      <c r="F357" s="1">
        <f>+[17]Output_2003!D3+[17]Output_2003!E3</f>
        <v>458004723</v>
      </c>
      <c r="G357" s="1">
        <f>+[17]Output_2003!I3+[17]Output_2003!K3</f>
        <v>396042764</v>
      </c>
      <c r="H357" s="1">
        <f>+[17]Output_2003!F3</f>
        <v>0</v>
      </c>
      <c r="I357" s="1">
        <f>+[17]Output_2003!$J$3</f>
        <v>43829593</v>
      </c>
      <c r="J357" s="1">
        <f t="shared" si="20"/>
        <v>1198758012</v>
      </c>
    </row>
    <row r="358" spans="1:10" x14ac:dyDescent="0.25">
      <c r="A358" t="s">
        <v>4</v>
      </c>
      <c r="B358">
        <v>2002</v>
      </c>
      <c r="C358" s="2">
        <f t="shared" si="19"/>
        <v>308896042</v>
      </c>
      <c r="D358" s="1">
        <f>+[18]Output_2002!$B$3+[18]Output_2002!$C$3</f>
        <v>308896042</v>
      </c>
      <c r="E358" s="1">
        <f>+[18]Output_2002!$G$3+[18]Output_2002!$H$3</f>
        <v>19449463</v>
      </c>
      <c r="F358" s="1">
        <f>+[18]Output_2002!$D$3+[18]Output_2002!$E$3</f>
        <v>450333426</v>
      </c>
      <c r="G358" s="1">
        <f>+[18]Output_2002!$I$3+[18]Output_2002!$K$3</f>
        <v>375005799</v>
      </c>
      <c r="H358" s="1">
        <f>+[18]Output_2002!$F$3</f>
        <v>0</v>
      </c>
      <c r="I358" s="1">
        <f>+[18]Output_2002!$J$3</f>
        <v>40539671</v>
      </c>
      <c r="J358" s="1">
        <f t="shared" si="20"/>
        <v>1153684730</v>
      </c>
    </row>
    <row r="359" spans="1:10" x14ac:dyDescent="0.25">
      <c r="A359" t="s">
        <v>4</v>
      </c>
      <c r="B359">
        <v>2001</v>
      </c>
      <c r="C359" s="2">
        <f t="shared" si="19"/>
        <v>295367601</v>
      </c>
      <c r="D359" s="1">
        <f>+[18]Output_2001!$B$3+[18]Output_2001!$C$3</f>
        <v>295367601</v>
      </c>
      <c r="E359" s="1">
        <f>+[18]Output_2001!$G$3+[18]Output_2001!$H$3</f>
        <v>18366704</v>
      </c>
      <c r="F359" s="1">
        <f>+[18]Output_2001!$D$3+[18]Output_2001!$E$3</f>
        <v>454129258</v>
      </c>
      <c r="G359" s="1">
        <f>+[18]Output_2001!$I$3+[18]Output_2001!$K$3</f>
        <v>354692861</v>
      </c>
      <c r="H359" s="1">
        <f>+[18]Output_2001!$F$3</f>
        <v>0</v>
      </c>
      <c r="I359" s="1">
        <f>+[18]Output_2001!$J$3</f>
        <v>37984013</v>
      </c>
      <c r="J359" s="1">
        <f t="shared" si="20"/>
        <v>1122556424</v>
      </c>
    </row>
    <row r="360" spans="1:10" x14ac:dyDescent="0.25">
      <c r="A360" t="s">
        <v>4</v>
      </c>
      <c r="B360">
        <v>2000</v>
      </c>
      <c r="C360" s="2">
        <f t="shared" si="19"/>
        <v>278421567</v>
      </c>
      <c r="D360" s="1">
        <f>+[18]Output_2000!$B$3+[18]Output_2000!$C$3</f>
        <v>278421567</v>
      </c>
      <c r="E360" s="1">
        <f>+[18]Output_2000!$G$3+[18]Output_2000!$H$3</f>
        <v>17315434</v>
      </c>
      <c r="F360" s="1">
        <f>+[18]Output_2000!$D$3+[18]Output_2000!$E$3</f>
        <v>435006768</v>
      </c>
      <c r="G360" s="1">
        <f>+[18]Output_2000!$I$3+[18]Output_2000!$K$3</f>
        <v>328692400</v>
      </c>
      <c r="H360" s="1">
        <f>+[18]Output_2000!$F$3</f>
        <v>0</v>
      </c>
      <c r="I360" s="1">
        <f>+[18]Output_2000!$J$3</f>
        <v>33742195</v>
      </c>
      <c r="J360" s="1">
        <f t="shared" si="20"/>
        <v>1059436169</v>
      </c>
    </row>
    <row r="361" spans="1:10" x14ac:dyDescent="0.25">
      <c r="A361" t="s">
        <v>4</v>
      </c>
      <c r="B361">
        <v>1999</v>
      </c>
      <c r="C361" s="2">
        <f t="shared" si="19"/>
        <v>254339014</v>
      </c>
      <c r="D361" s="1">
        <f>+[19]Output_1999!$B$3+[19]Output_1999!$C$3</f>
        <v>254339014</v>
      </c>
      <c r="E361" s="1">
        <f>+[19]Output_1999!$G$3+[19]Output_1999!$H$3</f>
        <v>16100983</v>
      </c>
      <c r="F361" s="1">
        <f>+[19]Output_1999!$D$3+[19]Output_1999!$E$3</f>
        <v>409562020</v>
      </c>
      <c r="G361" s="1">
        <f>+[19]Output_1999!$I$3+[19]Output_1999!$K$3</f>
        <v>306993560</v>
      </c>
      <c r="H361" s="1">
        <f>+[19]Output_1999!$F$3</f>
        <v>0</v>
      </c>
      <c r="I361" s="1">
        <f>+[19]Output_1999!$J$3</f>
        <v>31761610</v>
      </c>
      <c r="J361" s="1">
        <f t="shared" si="20"/>
        <v>986995577</v>
      </c>
    </row>
    <row r="362" spans="1:10" x14ac:dyDescent="0.25">
      <c r="A362" t="s">
        <v>4</v>
      </c>
      <c r="B362">
        <v>1998</v>
      </c>
      <c r="C362" s="2">
        <f t="shared" si="19"/>
        <v>223325570</v>
      </c>
      <c r="D362" s="1">
        <f>+[19]Output_1998!$B$3+[19]Output_1998!$C$3</f>
        <v>223325570</v>
      </c>
      <c r="E362" s="1">
        <f>+[19]Output_1998!$G$3+[19]Output_1998!$H$3</f>
        <v>14642368</v>
      </c>
      <c r="F362" s="1">
        <f>+[19]Output_1998!$D$3+[19]Output_1998!$E$3</f>
        <v>384100791</v>
      </c>
      <c r="G362" s="1">
        <f>+[19]Output_1998!$I$3+[19]Output_1998!$K$3</f>
        <v>280199158</v>
      </c>
      <c r="H362" s="1">
        <f>+[19]Output_1998!$F$3</f>
        <v>0</v>
      </c>
      <c r="I362" s="1">
        <f>+[19]Output_1998!$J$3</f>
        <v>31107712</v>
      </c>
      <c r="J362" s="1">
        <f t="shared" si="20"/>
        <v>902267887</v>
      </c>
    </row>
    <row r="363" spans="1:10" x14ac:dyDescent="0.25">
      <c r="A363" t="s">
        <v>4</v>
      </c>
      <c r="B363">
        <v>1997</v>
      </c>
      <c r="C363" s="2">
        <f t="shared" si="19"/>
        <v>202594192</v>
      </c>
      <c r="D363" s="1">
        <f>+[19]Output_1997!$B$3+[19]Output_1997!$C$3</f>
        <v>202594192</v>
      </c>
      <c r="E363" s="1">
        <f>+[19]Output_1997!$G$3+[19]Output_1997!$H$3</f>
        <v>12632763</v>
      </c>
      <c r="F363" s="1">
        <f>+[19]Output_1997!$D$3+[19]Output_1997!$E$3</f>
        <v>363488347</v>
      </c>
      <c r="G363" s="1">
        <f>+[19]Output_1997!$I$3+[19]Output_1997!$K$3</f>
        <v>266047782</v>
      </c>
      <c r="H363" s="1">
        <f>+[19]Output_1997!$F$3</f>
        <v>0</v>
      </c>
      <c r="I363" s="1">
        <f>+[19]Output_1997!$J$3</f>
        <v>29239745</v>
      </c>
      <c r="J363" s="1">
        <f t="shared" si="20"/>
        <v>844763084</v>
      </c>
    </row>
    <row r="364" spans="1:10" x14ac:dyDescent="0.25">
      <c r="A364" t="s">
        <v>4</v>
      </c>
      <c r="B364">
        <v>1996</v>
      </c>
      <c r="C364" s="2">
        <f t="shared" si="19"/>
        <v>177855546</v>
      </c>
      <c r="D364" s="1">
        <f>+[20]Output_1996!$B$3+[20]Output_1996!$C$3</f>
        <v>177855546</v>
      </c>
      <c r="E364" s="1">
        <f>+[20]Output_1996!$G$3+[20]Output_1996!$H$3</f>
        <v>11835404</v>
      </c>
      <c r="F364" s="1">
        <f>+[20]Output_1996!$D$3+[20]Output_1996!$E$3</f>
        <v>340742452</v>
      </c>
      <c r="G364" s="1">
        <f>+[20]Output_1996!$I$3+[20]Output_1996!$K$3</f>
        <v>248432447</v>
      </c>
      <c r="H364" s="1">
        <f>+[20]Output_1996!$F$3</f>
        <v>0</v>
      </c>
      <c r="I364" s="1">
        <f>+[20]Output_1996!$J$3</f>
        <v>26886503</v>
      </c>
      <c r="J364" s="1">
        <f t="shared" si="20"/>
        <v>778865849</v>
      </c>
    </row>
    <row r="365" spans="1:10" x14ac:dyDescent="0.25">
      <c r="A365" t="s">
        <v>4</v>
      </c>
      <c r="B365">
        <v>1995</v>
      </c>
      <c r="C365" s="2">
        <f t="shared" si="19"/>
        <v>159413791</v>
      </c>
      <c r="D365" s="1">
        <f>+[20]Output_1995!$B$3+[20]Output_1995!$C$3</f>
        <v>159413791</v>
      </c>
      <c r="E365" s="1">
        <f>+[20]Output_1995!$G$3+[20]Output_1995!$H$3</f>
        <v>10439746</v>
      </c>
      <c r="F365" s="1">
        <f>+[20]Output_1995!$D$3+[20]Output_1995!$E$3</f>
        <v>330099894</v>
      </c>
      <c r="G365" s="1">
        <f>+[20]Output_1995!$I$3+[20]Output_1995!$K$3</f>
        <v>231407856</v>
      </c>
      <c r="H365" s="1">
        <f>+[20]Output_1995!$F$3</f>
        <v>0</v>
      </c>
      <c r="I365" s="1">
        <f>+[20]Output_1995!$J$3</f>
        <v>26067995</v>
      </c>
      <c r="J365" s="1">
        <f t="shared" si="20"/>
        <v>731361287</v>
      </c>
    </row>
    <row r="366" spans="1:10" x14ac:dyDescent="0.25">
      <c r="A366" t="s">
        <v>9</v>
      </c>
      <c r="B366">
        <v>2022</v>
      </c>
      <c r="C366" s="2">
        <f t="shared" si="19"/>
        <v>188649842</v>
      </c>
      <c r="D366" s="1">
        <f>+[1]Output_Aux!B8+[1]Output_Aux!C8</f>
        <v>188640828</v>
      </c>
      <c r="E366" s="1">
        <f>+[1]Output_Aux!F8</f>
        <v>20866944</v>
      </c>
      <c r="F366" s="1">
        <f>+[1]Output_Aux!D8</f>
        <v>88689912</v>
      </c>
      <c r="G366" s="1">
        <f>+[1]Output_Aux!G8</f>
        <v>238090671</v>
      </c>
      <c r="H366" s="1">
        <f>+[1]Output_Aux!E8</f>
        <v>9014</v>
      </c>
      <c r="I366" s="1">
        <f>+[1]Output_Aux!$H$8</f>
        <v>0</v>
      </c>
      <c r="J366" s="1">
        <f t="shared" si="20"/>
        <v>536297369</v>
      </c>
    </row>
    <row r="367" spans="1:10" x14ac:dyDescent="0.25">
      <c r="A367" t="s">
        <v>9</v>
      </c>
      <c r="B367">
        <v>2021</v>
      </c>
      <c r="C367" s="2">
        <f t="shared" si="19"/>
        <v>176900210</v>
      </c>
      <c r="D367" s="1">
        <f>+[2]Output!C8+[2]Output!B8</f>
        <v>176892849</v>
      </c>
      <c r="E367" s="1">
        <f>+[2]Output!F8</f>
        <v>18977329</v>
      </c>
      <c r="F367" s="1">
        <f>+[2]Output!D8</f>
        <v>110836552</v>
      </c>
      <c r="G367" s="1">
        <f>+[2]Output!G8</f>
        <v>229825547</v>
      </c>
      <c r="H367" s="1">
        <f>+[2]Output!E8</f>
        <v>7361</v>
      </c>
      <c r="I367" s="1">
        <f>+[2]Output!$H$8</f>
        <v>28292953</v>
      </c>
      <c r="J367" s="1">
        <f t="shared" si="20"/>
        <v>536539638</v>
      </c>
    </row>
    <row r="368" spans="1:10" x14ac:dyDescent="0.25">
      <c r="A368" t="s">
        <v>9</v>
      </c>
      <c r="B368">
        <v>2020</v>
      </c>
      <c r="C368" s="2">
        <f t="shared" si="19"/>
        <v>185544794</v>
      </c>
      <c r="D368" s="1">
        <f>+[3]Output!C8+[3]Output!B8</f>
        <v>185538669</v>
      </c>
      <c r="E368" s="1">
        <f>+[3]Output!F8</f>
        <v>18863330</v>
      </c>
      <c r="F368" s="1">
        <f>+[3]Output!D8</f>
        <v>106609172</v>
      </c>
      <c r="G368" s="1">
        <f>+[3]Output!G8</f>
        <v>225177097</v>
      </c>
      <c r="H368" s="1">
        <f>+[3]Output!E8</f>
        <v>6125</v>
      </c>
      <c r="I368" s="1">
        <f>+[3]Output!$H$8</f>
        <v>36827111</v>
      </c>
      <c r="J368" s="1">
        <f t="shared" si="20"/>
        <v>536194393</v>
      </c>
    </row>
    <row r="369" spans="1:10" x14ac:dyDescent="0.25">
      <c r="A369" t="s">
        <v>9</v>
      </c>
      <c r="B369">
        <v>2019</v>
      </c>
      <c r="C369" s="2">
        <f t="shared" si="19"/>
        <v>199980908</v>
      </c>
      <c r="D369" s="1">
        <f>+[4]Output!C8+[4]Output!B8</f>
        <v>199971149</v>
      </c>
      <c r="E369" s="1">
        <f>+[4]Output!F8</f>
        <v>19358581</v>
      </c>
      <c r="F369" s="1">
        <f>+[4]Output!D8</f>
        <v>127314837</v>
      </c>
      <c r="G369" s="1">
        <f>+[4]Output!G8</f>
        <v>215579486</v>
      </c>
      <c r="H369" s="1">
        <f>+[4]Output!E8</f>
        <v>9759</v>
      </c>
      <c r="I369" s="1">
        <f>+[4]Output!$H$8</f>
        <v>40385601</v>
      </c>
      <c r="J369" s="1">
        <f t="shared" si="20"/>
        <v>562233812</v>
      </c>
    </row>
    <row r="370" spans="1:10" x14ac:dyDescent="0.25">
      <c r="A370" t="s">
        <v>9</v>
      </c>
      <c r="B370">
        <v>2018</v>
      </c>
      <c r="C370" s="2">
        <f t="shared" si="19"/>
        <v>204973406</v>
      </c>
      <c r="D370" s="1">
        <f>+[5]Output!$B8+[5]Output!$C8</f>
        <v>204965306</v>
      </c>
      <c r="E370" s="1">
        <f>+[5]Output!$G8+[5]Output!$H8</f>
        <v>20054218</v>
      </c>
      <c r="F370" s="1">
        <f>+[5]Output!$D8+[5]Output!$E8</f>
        <v>100296804</v>
      </c>
      <c r="G370" s="1">
        <f>+[5]Output!$I8+[5]Output!$K8</f>
        <v>216258748</v>
      </c>
      <c r="H370" s="1">
        <f>0*[5]Output!$I8+[5]Output!$F8</f>
        <v>8100</v>
      </c>
      <c r="I370" s="1">
        <f>+[5]Output!$J$8</f>
        <v>33376293</v>
      </c>
      <c r="J370" s="1">
        <f t="shared" si="20"/>
        <v>541583176</v>
      </c>
    </row>
    <row r="371" spans="1:10" x14ac:dyDescent="0.25">
      <c r="A371" t="s">
        <v>9</v>
      </c>
      <c r="B371">
        <v>2017</v>
      </c>
      <c r="C371" s="2">
        <f t="shared" si="19"/>
        <v>194654409</v>
      </c>
      <c r="D371" s="1">
        <f>+[6]Output!$B8+[6]Output!$C8</f>
        <v>194646125</v>
      </c>
      <c r="E371" s="1">
        <f>+[6]Output!$G8+[6]Output!$H8</f>
        <v>20013046</v>
      </c>
      <c r="F371" s="1">
        <f>+[6]Output!$D8+[6]Output!$E8</f>
        <v>87445808</v>
      </c>
      <c r="G371" s="1">
        <f>1*[6]Output!$I8+[6]Output!$K8</f>
        <v>212512666</v>
      </c>
      <c r="H371" s="1">
        <f>0*[6]Output!$I8+[6]Output!$F8</f>
        <v>8284</v>
      </c>
      <c r="I371" s="1">
        <f>+[6]Output!$J$8</f>
        <v>38729814</v>
      </c>
      <c r="J371" s="1">
        <f t="shared" si="20"/>
        <v>514625929</v>
      </c>
    </row>
    <row r="372" spans="1:10" x14ac:dyDescent="0.25">
      <c r="A372" t="s">
        <v>9</v>
      </c>
      <c r="B372">
        <v>2016</v>
      </c>
      <c r="C372" s="2">
        <f t="shared" si="19"/>
        <v>193425332</v>
      </c>
      <c r="D372" s="1">
        <f>+[7]Output!$B8+[7]Output!$C8</f>
        <v>193408739</v>
      </c>
      <c r="E372" s="1">
        <f>+[7]Output!$G8+[7]Output!$H8</f>
        <v>19453372</v>
      </c>
      <c r="F372" s="1">
        <f>+[7]Output!$D8+[7]Output!$E8</f>
        <v>82672539</v>
      </c>
      <c r="G372" s="1">
        <f>1*[7]Output!$I8+[7]Output!$K8</f>
        <v>220568625</v>
      </c>
      <c r="H372" s="1">
        <f>0*[7]Output!$I8+[7]Output!$F8</f>
        <v>16593</v>
      </c>
      <c r="I372" s="1">
        <f>+[7]Output!$J$8</f>
        <v>38566662</v>
      </c>
      <c r="J372" s="1">
        <f t="shared" si="20"/>
        <v>516119868</v>
      </c>
    </row>
    <row r="373" spans="1:10" x14ac:dyDescent="0.25">
      <c r="A373" t="s">
        <v>9</v>
      </c>
      <c r="B373">
        <v>2015</v>
      </c>
      <c r="C373" s="2">
        <f t="shared" si="19"/>
        <v>187821649</v>
      </c>
      <c r="D373" s="1">
        <f>+[8]Output!$B8+[8]Output!$C8</f>
        <v>187802350</v>
      </c>
      <c r="E373" s="1">
        <f>+[8]Output!$G8+[8]Output!$H8</f>
        <v>19786414</v>
      </c>
      <c r="F373" s="1">
        <f>+[8]Output!$D8+[8]Output!$E8</f>
        <v>90822646</v>
      </c>
      <c r="G373" s="1">
        <f>1*[8]Output!$I8+[8]Output!$K8</f>
        <v>215406021</v>
      </c>
      <c r="H373" s="1">
        <f>0*[8]Output!$I8+[8]Output!$F8</f>
        <v>19299</v>
      </c>
      <c r="I373" s="1">
        <f>+[8]Output!$J$8</f>
        <v>40262615</v>
      </c>
      <c r="J373" s="1">
        <f t="shared" si="20"/>
        <v>513836730</v>
      </c>
    </row>
    <row r="374" spans="1:10" x14ac:dyDescent="0.25">
      <c r="A374" t="s">
        <v>9</v>
      </c>
      <c r="B374">
        <v>2014</v>
      </c>
      <c r="C374" s="2">
        <f t="shared" si="19"/>
        <v>182789432</v>
      </c>
      <c r="D374" s="1">
        <f>+[9]Output!$B8+[9]Output!$C8</f>
        <v>182767334</v>
      </c>
      <c r="E374" s="1">
        <f>+[9]Output!$G8+[9]Output!$H8</f>
        <v>19111415</v>
      </c>
      <c r="F374" s="1">
        <f>+[9]Output!$D8+[9]Output!$E8</f>
        <v>77628740</v>
      </c>
      <c r="G374" s="1">
        <f>1*[9]Output!$I8+[9]Output!$K8</f>
        <v>218629917</v>
      </c>
      <c r="H374" s="1">
        <f>0*[9]Output!$I8+[9]Output!$F8</f>
        <v>22098</v>
      </c>
      <c r="I374" s="1">
        <f>+[9]Output!$J$8</f>
        <v>38880578</v>
      </c>
      <c r="J374" s="1">
        <f t="shared" si="20"/>
        <v>498159504</v>
      </c>
    </row>
    <row r="375" spans="1:10" x14ac:dyDescent="0.25">
      <c r="A375" t="s">
        <v>9</v>
      </c>
      <c r="B375">
        <v>2013</v>
      </c>
      <c r="C375" s="2">
        <f t="shared" si="19"/>
        <v>207077847</v>
      </c>
      <c r="D375" s="1">
        <f>+[10]Output!$B8+[10]Output!$C8</f>
        <v>207077847</v>
      </c>
      <c r="E375" s="1">
        <f>+[10]Output!$G8+[10]Output!$H8</f>
        <v>14035058</v>
      </c>
      <c r="F375" s="1">
        <f>+[10]Output!$D8+[10]Output!$E8</f>
        <v>85814239</v>
      </c>
      <c r="G375" s="1">
        <f>1*[10]Output!$I8+[10]Output!$K8</f>
        <v>206720386</v>
      </c>
      <c r="H375" s="1">
        <f>0*[10]Output!$I8+[10]Output!$F8</f>
        <v>0</v>
      </c>
      <c r="I375" s="1">
        <f>+[10]Output!$J$8</f>
        <v>40077061</v>
      </c>
      <c r="J375" s="1">
        <f t="shared" si="20"/>
        <v>513647530</v>
      </c>
    </row>
    <row r="376" spans="1:10" x14ac:dyDescent="0.25">
      <c r="A376" t="s">
        <v>9</v>
      </c>
      <c r="B376">
        <v>2012</v>
      </c>
      <c r="C376" s="2">
        <f t="shared" si="19"/>
        <v>203055618</v>
      </c>
      <c r="D376" s="1">
        <f>+[11]Output!$B8+[11]Output!$C8</f>
        <v>203033234</v>
      </c>
      <c r="E376" s="1">
        <f>+[11]Output!$G8+[11]Output!$H8</f>
        <v>16048269</v>
      </c>
      <c r="F376" s="1">
        <f>+[11]Output!$D8+[11]Output!$E8</f>
        <v>96218476</v>
      </c>
      <c r="G376" s="1">
        <f>1*[11]Output!$I8+[11]Output!$K8</f>
        <v>214525345</v>
      </c>
      <c r="H376" s="1">
        <f>0*[11]Output!$I8+[11]Output!$F8</f>
        <v>22384</v>
      </c>
      <c r="I376" s="1">
        <f>+[11]Output!$J$8</f>
        <v>38882516</v>
      </c>
      <c r="J376" s="1">
        <f t="shared" si="20"/>
        <v>529847708</v>
      </c>
    </row>
    <row r="377" spans="1:10" x14ac:dyDescent="0.25">
      <c r="A377" t="s">
        <v>9</v>
      </c>
      <c r="B377">
        <v>2011</v>
      </c>
      <c r="C377" s="2">
        <f t="shared" si="19"/>
        <v>204737936</v>
      </c>
      <c r="D377" s="1">
        <f>+[12]Output!$B8+[12]Output!$C8</f>
        <v>204716407</v>
      </c>
      <c r="E377" s="1">
        <f>+[12]Output!$G8+[12]Output!$H8</f>
        <v>17394795</v>
      </c>
      <c r="F377" s="1">
        <f>+[12]Output!$D8+[12]Output!$E8</f>
        <v>91220988</v>
      </c>
      <c r="G377" s="1">
        <f>1*[12]Output!$I8+[12]Output!$K8</f>
        <v>226538722</v>
      </c>
      <c r="H377" s="1">
        <f>0*[12]Output!$I8+[12]Output!$F8</f>
        <v>21529</v>
      </c>
      <c r="I377" s="1">
        <f>+[12]Output!$J$8</f>
        <v>48054409</v>
      </c>
      <c r="J377" s="1">
        <f t="shared" si="20"/>
        <v>539892441</v>
      </c>
    </row>
    <row r="378" spans="1:10" x14ac:dyDescent="0.25">
      <c r="A378" t="s">
        <v>9</v>
      </c>
      <c r="B378">
        <v>2010</v>
      </c>
      <c r="C378" s="2">
        <f t="shared" si="19"/>
        <v>208454736</v>
      </c>
      <c r="D378" s="1">
        <f>+[13]Output!$B8+[13]Output!$C8</f>
        <v>208024157</v>
      </c>
      <c r="E378" s="1">
        <f>+[13]Output!$G8+[13]Output!$H8</f>
        <v>18024480</v>
      </c>
      <c r="F378" s="1">
        <f>+[13]Output!$D8+[13]Output!$E8</f>
        <v>86174648</v>
      </c>
      <c r="G378" s="1">
        <f>1*[13]Output!$I8+[13]Output!$K8</f>
        <v>235777712</v>
      </c>
      <c r="H378" s="1">
        <f>0*[13]Output!$I8+[13]Output!$F8</f>
        <v>430579</v>
      </c>
      <c r="I378" s="1">
        <f>+[13]Output!$J$8</f>
        <v>45410405</v>
      </c>
      <c r="J378" s="1">
        <f t="shared" si="20"/>
        <v>548431576</v>
      </c>
    </row>
    <row r="379" spans="1:10" x14ac:dyDescent="0.25">
      <c r="A379" t="s">
        <v>9</v>
      </c>
      <c r="B379">
        <v>2009</v>
      </c>
      <c r="C379" s="2">
        <f t="shared" si="19"/>
        <v>202825967</v>
      </c>
      <c r="D379" s="1">
        <f>+[14]Output!$B8+[14]Output!$C8</f>
        <v>202250554</v>
      </c>
      <c r="E379" s="1">
        <f>+[14]Output!$G8+[14]Output!$H8</f>
        <v>17268267</v>
      </c>
      <c r="F379" s="1">
        <f>+[14]Output!$D8+[14]Output!$E8</f>
        <v>82899959</v>
      </c>
      <c r="G379" s="1">
        <f>1*[14]Output!$I8+[14]Output!$K8</f>
        <v>227421642</v>
      </c>
      <c r="H379" s="1">
        <f>0*[14]Output!$I8+[14]Output!$F8</f>
        <v>575413</v>
      </c>
      <c r="I379" s="1">
        <f>+[14]Output!$J$8</f>
        <v>46245110</v>
      </c>
      <c r="J379" s="1">
        <f t="shared" si="20"/>
        <v>530415835</v>
      </c>
    </row>
    <row r="380" spans="1:10" x14ac:dyDescent="0.25">
      <c r="A380" t="s">
        <v>9</v>
      </c>
      <c r="B380">
        <v>2008</v>
      </c>
      <c r="C380" s="2">
        <f t="shared" si="19"/>
        <v>195726948</v>
      </c>
      <c r="D380" s="1">
        <f>+[15]Output!$B8+[15]Output!$C8</f>
        <v>195224489</v>
      </c>
      <c r="E380" s="1">
        <f>+[15]Output!$G8+[15]Output!$H8</f>
        <v>16195383</v>
      </c>
      <c r="F380" s="1">
        <f>+[15]Output!$D8+[15]Output!$E8</f>
        <v>85661977</v>
      </c>
      <c r="G380" s="1">
        <f>1*[15]Output!$I8+[15]Output!$K8</f>
        <v>220490350</v>
      </c>
      <c r="H380" s="1">
        <f>0*[15]Output!$I8+[15]Output!$F8</f>
        <v>502459</v>
      </c>
      <c r="I380" s="1">
        <f>+[15]Output!$J$8</f>
        <v>44755060</v>
      </c>
      <c r="J380" s="1">
        <f t="shared" si="20"/>
        <v>518074658</v>
      </c>
    </row>
    <row r="381" spans="1:10" x14ac:dyDescent="0.25">
      <c r="A381" t="s">
        <v>9</v>
      </c>
      <c r="B381">
        <v>2007</v>
      </c>
      <c r="C381" s="2">
        <f t="shared" si="19"/>
        <v>193481127</v>
      </c>
      <c r="D381" s="1">
        <f>+[16]Output!$B8+[16]Output!$C8</f>
        <v>192962352</v>
      </c>
      <c r="E381" s="1">
        <f>+[16]Output!$G8+[16]Output!$H8</f>
        <v>15399200</v>
      </c>
      <c r="F381" s="1">
        <f>+[16]Output!$D8+[16]Output!$E31</f>
        <v>79191400</v>
      </c>
      <c r="G381" s="1">
        <f>1*[16]Output!$I8+[16]Output!$K8</f>
        <v>228036388</v>
      </c>
      <c r="H381" s="1">
        <f>0*[16]Output!$I8+[16]Output!$F8</f>
        <v>518775</v>
      </c>
      <c r="I381" s="1">
        <f>+[16]Output!$J$8</f>
        <v>43349840</v>
      </c>
      <c r="J381" s="1">
        <f t="shared" si="20"/>
        <v>516108115</v>
      </c>
    </row>
    <row r="382" spans="1:10" x14ac:dyDescent="0.25">
      <c r="A382" t="s">
        <v>9</v>
      </c>
      <c r="B382">
        <v>2006</v>
      </c>
      <c r="C382" s="2">
        <f t="shared" si="19"/>
        <v>189187904</v>
      </c>
      <c r="D382" s="1">
        <f>+[17]Output_2006!B8+[17]Output_2006!C8</f>
        <v>188692220</v>
      </c>
      <c r="E382" s="1">
        <f>+[17]Output_2006!G8+[17]Output_2006!H8</f>
        <v>15430108</v>
      </c>
      <c r="F382" s="1">
        <f>+[17]Output_2006!D8+[17]Output_2006!E8</f>
        <v>80209663</v>
      </c>
      <c r="G382" s="1">
        <f>+[17]Output_2005!I8+[17]Output_2006!K8</f>
        <v>220857011</v>
      </c>
      <c r="H382" s="1">
        <f>+[17]Output_2006!F8</f>
        <v>495684</v>
      </c>
      <c r="I382" s="1">
        <f>+[17]Output_2006!$J$8</f>
        <v>41625258</v>
      </c>
      <c r="J382" s="1">
        <f t="shared" si="20"/>
        <v>505684686</v>
      </c>
    </row>
    <row r="383" spans="1:10" x14ac:dyDescent="0.25">
      <c r="A383" t="s">
        <v>9</v>
      </c>
      <c r="B383">
        <v>2005</v>
      </c>
      <c r="C383" s="2">
        <f t="shared" si="19"/>
        <v>183065305</v>
      </c>
      <c r="D383" s="1">
        <f>+[17]Output_2005!B8+[17]Output_2005!C8</f>
        <v>182621640</v>
      </c>
      <c r="E383" s="1">
        <f>+[17]Output_2005!G8+[17]Output_2005!H8</f>
        <v>15968518</v>
      </c>
      <c r="F383" s="1">
        <f>+[17]Output_2005!D8+[17]Output_2005!E8</f>
        <v>78350752</v>
      </c>
      <c r="G383" s="1">
        <f>+[17]Output_2005!I8+[17]Output_2005!K8</f>
        <v>220857011</v>
      </c>
      <c r="H383" s="1">
        <f>+[17]Output_2005!F8</f>
        <v>443665</v>
      </c>
      <c r="I383" s="1">
        <f>+[17]Output_2005!$J$8</f>
        <v>39063878</v>
      </c>
      <c r="J383" s="1">
        <f t="shared" si="20"/>
        <v>498241586</v>
      </c>
    </row>
    <row r="384" spans="1:10" x14ac:dyDescent="0.25">
      <c r="A384" t="s">
        <v>9</v>
      </c>
      <c r="B384">
        <v>2004</v>
      </c>
      <c r="C384" s="2">
        <f t="shared" si="19"/>
        <v>159581106</v>
      </c>
      <c r="D384" s="1">
        <f>+[17]Output_2004!B8+[17]Output_2004!C8</f>
        <v>159185539</v>
      </c>
      <c r="E384" s="1">
        <f>+[17]Output_2004!G8+[17]Output_2004!H8</f>
        <v>14682699</v>
      </c>
      <c r="F384" s="1">
        <f>+[17]Output_2004!D8+[17]Output_2004!E8</f>
        <v>75452578</v>
      </c>
      <c r="G384" s="1">
        <f>+[17]Output_2004!I8+[17]Output_2004!K8</f>
        <v>201936451</v>
      </c>
      <c r="H384" s="1">
        <f>+[17]Output_2004!F8</f>
        <v>395567</v>
      </c>
      <c r="I384" s="1">
        <f>+[17]Output_2004!$J$8</f>
        <v>39057819</v>
      </c>
      <c r="J384" s="1">
        <f t="shared" si="20"/>
        <v>451652834</v>
      </c>
    </row>
    <row r="385" spans="1:10" x14ac:dyDescent="0.25">
      <c r="A385" t="s">
        <v>9</v>
      </c>
      <c r="B385">
        <v>2003</v>
      </c>
      <c r="C385" s="2">
        <f t="shared" si="19"/>
        <v>147308987</v>
      </c>
      <c r="D385" s="1">
        <f>+[17]Output_2003!B8+[17]Output_2003!C8</f>
        <v>146951122</v>
      </c>
      <c r="E385" s="1">
        <f>+[17]Output_2003!G8+[17]Output_2003!H8</f>
        <v>13415900</v>
      </c>
      <c r="F385" s="1">
        <f>+[17]Output_2003!D8+[17]Output_2003!E8</f>
        <v>74266626</v>
      </c>
      <c r="G385" s="1">
        <f>+[17]Output_2003!I8+[17]Output_2003!K8</f>
        <v>187511971</v>
      </c>
      <c r="H385" s="1">
        <f>+[17]Output_2003!F8</f>
        <v>357865</v>
      </c>
      <c r="I385" s="1">
        <f>+[17]Output_2003!$J$8</f>
        <v>37674644</v>
      </c>
      <c r="J385" s="1">
        <f t="shared" si="20"/>
        <v>422503484</v>
      </c>
    </row>
    <row r="386" spans="1:10" x14ac:dyDescent="0.25">
      <c r="A386" t="s">
        <v>9</v>
      </c>
      <c r="B386">
        <v>2002</v>
      </c>
      <c r="C386" s="2">
        <f t="shared" si="19"/>
        <v>138761206</v>
      </c>
      <c r="D386" s="1">
        <f>+[18]Output_2002!$B$8+[18]Output_2002!$C$8</f>
        <v>138415390</v>
      </c>
      <c r="E386" s="1">
        <f>+[18]Output_2002!$G$8+[18]Output_2002!$H$8</f>
        <v>12566655</v>
      </c>
      <c r="F386" s="1">
        <f>+[18]Output_2002!$D$8+[18]Output_2002!$E$8</f>
        <v>69565528</v>
      </c>
      <c r="G386" s="1">
        <f>+[18]Output_2002!$I$8+[18]Output_2002!$K$8</f>
        <v>180500098</v>
      </c>
      <c r="H386" s="1">
        <f>+[18]Output_2002!$F$8</f>
        <v>345816</v>
      </c>
      <c r="I386" s="1">
        <f>+[18]Output_2002!$J$8</f>
        <v>34393855</v>
      </c>
      <c r="J386" s="1">
        <f t="shared" ref="J386:J393" si="21">+D386+E386+F386+G386+H386</f>
        <v>401393487</v>
      </c>
    </row>
    <row r="387" spans="1:10" x14ac:dyDescent="0.25">
      <c r="A387" t="s">
        <v>9</v>
      </c>
      <c r="B387">
        <v>2001</v>
      </c>
      <c r="C387" s="2">
        <f t="shared" ref="C387:C450" si="22">+D387+H387</f>
        <v>133205481</v>
      </c>
      <c r="D387" s="1">
        <f>+[18]Output_2001!$B$8+[18]Output_2001!$C$8</f>
        <v>133205481</v>
      </c>
      <c r="E387" s="1">
        <f>+[18]Output_2001!$G$8+[18]Output_2001!$H$8</f>
        <v>11045473</v>
      </c>
      <c r="F387" s="1">
        <f>+[18]Output_2001!$D$8+[18]Output_2001!$E$8</f>
        <v>66728475</v>
      </c>
      <c r="G387" s="1">
        <f>+[18]Output_2001!$I$8+[18]Output_2001!$K$8</f>
        <v>170408985</v>
      </c>
      <c r="H387" s="1">
        <f>+[18]Output_2001!$F$8</f>
        <v>0</v>
      </c>
      <c r="I387" s="1">
        <f>+[18]Output_2001!$J$8</f>
        <v>32456604</v>
      </c>
      <c r="J387" s="1">
        <f t="shared" si="21"/>
        <v>381388414</v>
      </c>
    </row>
    <row r="388" spans="1:10" x14ac:dyDescent="0.25">
      <c r="A388" t="s">
        <v>9</v>
      </c>
      <c r="B388">
        <v>2000</v>
      </c>
      <c r="C388" s="2">
        <f t="shared" si="22"/>
        <v>128550981</v>
      </c>
      <c r="D388" s="1">
        <f>+[18]Output_2000!$B$8+[18]Output_2000!$C$8</f>
        <v>128550981</v>
      </c>
      <c r="E388" s="1">
        <f>+[18]Output_2000!$G$8+[18]Output_2000!$H$8</f>
        <v>10362427</v>
      </c>
      <c r="F388" s="1">
        <f>+[18]Output_2000!$D$8+[18]Output_2000!$E$8</f>
        <v>60400603</v>
      </c>
      <c r="G388" s="1">
        <f>+[18]Output_2000!$I$8+[18]Output_2000!$K$8</f>
        <v>158359768</v>
      </c>
      <c r="H388" s="1">
        <f>+[18]Output_2000!$F$8</f>
        <v>0</v>
      </c>
      <c r="I388" s="1">
        <f>+[18]Output_2000!$J$8</f>
        <v>31402279</v>
      </c>
      <c r="J388" s="1">
        <f t="shared" si="21"/>
        <v>357673779</v>
      </c>
    </row>
    <row r="389" spans="1:10" x14ac:dyDescent="0.25">
      <c r="A389" t="s">
        <v>9</v>
      </c>
      <c r="B389">
        <v>1999</v>
      </c>
      <c r="C389" s="2">
        <f t="shared" si="22"/>
        <v>116960190</v>
      </c>
      <c r="D389" s="1">
        <f>+[19]Output_1999!$B$8+[19]Output_1999!$C$8</f>
        <v>116960190</v>
      </c>
      <c r="E389" s="1">
        <f>+[19]Output_1999!$G$8+[19]Output_1999!$H$8</f>
        <v>9637961</v>
      </c>
      <c r="F389" s="1">
        <f>+[19]Output_1999!$D$8+[19]Output_1999!$E$8</f>
        <v>54807714</v>
      </c>
      <c r="G389" s="1">
        <f>+[19]Output_1999!$I$8+[19]Output_1999!$K$8</f>
        <v>148189040</v>
      </c>
      <c r="H389" s="1">
        <f>+[19]Output_1999!$F$8</f>
        <v>0</v>
      </c>
      <c r="I389" s="1">
        <f>+[19]Output_1999!$J$8</f>
        <v>29626248</v>
      </c>
      <c r="J389" s="1">
        <f t="shared" si="21"/>
        <v>329594905</v>
      </c>
    </row>
    <row r="390" spans="1:10" x14ac:dyDescent="0.25">
      <c r="A390" t="s">
        <v>9</v>
      </c>
      <c r="B390">
        <v>1998</v>
      </c>
      <c r="C390" s="2">
        <f t="shared" si="22"/>
        <v>104606872</v>
      </c>
      <c r="D390" s="1">
        <f>+[19]Output_1998!$B$8+[19]Output_1998!$C$8</f>
        <v>104606872</v>
      </c>
      <c r="E390" s="1">
        <f>+[19]Output_1998!$G$8+[19]Output_1998!$H$8</f>
        <v>8450267</v>
      </c>
      <c r="F390" s="1">
        <f>+[19]Output_1998!$D$8+[19]Output_1998!$E$8</f>
        <v>51137309</v>
      </c>
      <c r="G390" s="1">
        <f>+[19]Output_1998!$I$8+[19]Output_1998!$K$8</f>
        <v>135897640</v>
      </c>
      <c r="H390" s="1">
        <f>+[19]Output_1998!$F$8</f>
        <v>0</v>
      </c>
      <c r="I390" s="1">
        <f>+[19]Output_1998!$J$8</f>
        <v>28007848</v>
      </c>
      <c r="J390" s="1">
        <f t="shared" si="21"/>
        <v>300092088</v>
      </c>
    </row>
    <row r="391" spans="1:10" x14ac:dyDescent="0.25">
      <c r="A391" t="s">
        <v>9</v>
      </c>
      <c r="B391">
        <v>1997</v>
      </c>
      <c r="C391" s="2">
        <f t="shared" si="22"/>
        <v>97027281</v>
      </c>
      <c r="D391" s="1">
        <f>+[19]Output_1997!$B$8+[19]Output_1997!$C$8</f>
        <v>97027281</v>
      </c>
      <c r="E391" s="1">
        <f>+[19]Output_1997!$G$8+[19]Output_1997!$H$8</f>
        <v>7694885</v>
      </c>
      <c r="F391" s="1">
        <f>+[19]Output_1997!$D$8+[19]Output_1997!$E$8</f>
        <v>51377842</v>
      </c>
      <c r="G391" s="1">
        <f>+[19]Output_1997!$I$8+[19]Output_1997!$K$8</f>
        <v>129686668</v>
      </c>
      <c r="H391" s="1">
        <f>+[19]Output_1997!$F$8</f>
        <v>0</v>
      </c>
      <c r="I391" s="1">
        <f>+[19]Output_1997!$J$8</f>
        <v>26188390</v>
      </c>
      <c r="J391" s="1">
        <f t="shared" si="21"/>
        <v>285786676</v>
      </c>
    </row>
    <row r="392" spans="1:10" x14ac:dyDescent="0.25">
      <c r="A392" t="s">
        <v>9</v>
      </c>
      <c r="B392">
        <v>1996</v>
      </c>
      <c r="C392" s="2">
        <f t="shared" si="22"/>
        <v>89450338</v>
      </c>
      <c r="D392" s="1">
        <f>+[20]Output_1996!$B$8+[20]Output_1996!$C$8</f>
        <v>89450338</v>
      </c>
      <c r="E392" s="1">
        <f>+[20]Output_1996!$G$8+[20]Output_1996!$H$8</f>
        <v>7454006</v>
      </c>
      <c r="F392" s="1">
        <f>+[20]Output_1996!$D$8+[20]Output_1996!$E$8</f>
        <v>48953867</v>
      </c>
      <c r="G392" s="1">
        <f>+[20]Output_1996!$I$8+[20]Output_1996!$K$8</f>
        <v>124621889</v>
      </c>
      <c r="H392" s="1">
        <f>+[20]Output_1996!$F$8</f>
        <v>0</v>
      </c>
      <c r="I392" s="1">
        <f>+[20]Output_1996!$J$8</f>
        <v>24742410</v>
      </c>
      <c r="J392" s="1">
        <f t="shared" si="21"/>
        <v>270480100</v>
      </c>
    </row>
    <row r="393" spans="1:10" x14ac:dyDescent="0.25">
      <c r="A393" t="s">
        <v>9</v>
      </c>
      <c r="B393">
        <v>1995</v>
      </c>
      <c r="C393" s="2">
        <f t="shared" si="22"/>
        <v>80905667</v>
      </c>
      <c r="D393" s="1">
        <f>+[20]Output_1995!$B$8+[20]Output_1995!$C$8</f>
        <v>80905667</v>
      </c>
      <c r="E393" s="1">
        <f>+[20]Output_1995!$G$8+[20]Output_1995!$H$8</f>
        <v>6876456</v>
      </c>
      <c r="F393" s="1">
        <f>+[20]Output_1995!$D$8+[20]Output_1995!$E$8</f>
        <v>44370249</v>
      </c>
      <c r="G393" s="1">
        <f>+[20]Output_1995!$I$8+[20]Output_1995!$K$8</f>
        <v>116990255</v>
      </c>
      <c r="H393" s="1">
        <f>+[20]Output_1995!$F$8</f>
        <v>0</v>
      </c>
      <c r="I393" s="1">
        <f>+[20]Output_1995!$J$8</f>
        <v>23207194</v>
      </c>
      <c r="J393" s="1">
        <f t="shared" si="21"/>
        <v>249142627</v>
      </c>
    </row>
    <row r="394" spans="1:10" x14ac:dyDescent="0.25">
      <c r="A394" t="s">
        <v>24</v>
      </c>
      <c r="B394">
        <v>2022</v>
      </c>
      <c r="C394" s="2">
        <f t="shared" si="22"/>
        <v>307444449</v>
      </c>
      <c r="D394" s="1">
        <f>+[1]Output_Aux!B23+[1]Output_Aux!C23</f>
        <v>301665128</v>
      </c>
      <c r="E394" s="1">
        <f>+[1]Output_Aux!F23</f>
        <v>113174230</v>
      </c>
      <c r="F394" s="1">
        <f>+[1]Output_Aux!D23</f>
        <v>496706829</v>
      </c>
      <c r="G394" s="1">
        <f>+[1]Output_Aux!G23</f>
        <v>331047013</v>
      </c>
      <c r="H394" s="1">
        <f>+[1]Output_Aux!E23</f>
        <v>5779321</v>
      </c>
      <c r="I394" s="1">
        <f>+[1]Output_Aux!$H$23</f>
        <v>0</v>
      </c>
      <c r="J394" s="1">
        <f t="shared" si="20"/>
        <v>1248372521</v>
      </c>
    </row>
    <row r="395" spans="1:10" x14ac:dyDescent="0.25">
      <c r="A395" t="s">
        <v>24</v>
      </c>
      <c r="B395">
        <v>2021</v>
      </c>
      <c r="C395" s="2">
        <f t="shared" si="22"/>
        <v>293047952</v>
      </c>
      <c r="D395" s="1">
        <f>+[2]Output!C23+[2]Output!B23</f>
        <v>283118434</v>
      </c>
      <c r="E395" s="1">
        <f>+[2]Output!F23</f>
        <v>111419620</v>
      </c>
      <c r="F395" s="1">
        <f>+[2]Output!D23</f>
        <v>487355463</v>
      </c>
      <c r="G395" s="1">
        <f>+[2]Output!G23</f>
        <v>347536012</v>
      </c>
      <c r="H395" s="1">
        <f>+[2]Output!E23</f>
        <v>9929518</v>
      </c>
      <c r="I395" s="1">
        <f>+[2]Output!$H$23</f>
        <v>17387610</v>
      </c>
      <c r="J395" s="1">
        <f t="shared" si="20"/>
        <v>1239359047</v>
      </c>
    </row>
    <row r="396" spans="1:10" x14ac:dyDescent="0.25">
      <c r="A396" t="s">
        <v>24</v>
      </c>
      <c r="B396">
        <v>2020</v>
      </c>
      <c r="C396" s="2">
        <f t="shared" si="22"/>
        <v>291680472</v>
      </c>
      <c r="D396" s="1">
        <f>+[3]Output!C23+[3]Output!B23</f>
        <v>285370353</v>
      </c>
      <c r="E396" s="1">
        <f>+[3]Output!F23</f>
        <v>103206768</v>
      </c>
      <c r="F396" s="1">
        <f>+[3]Output!D23</f>
        <v>475649227</v>
      </c>
      <c r="G396" s="1">
        <f>+[3]Output!G23</f>
        <v>326784745</v>
      </c>
      <c r="H396" s="1">
        <f>+[3]Output!E23</f>
        <v>6310119</v>
      </c>
      <c r="I396" s="1">
        <f>+[3]Output!$H$23</f>
        <v>21998500</v>
      </c>
      <c r="J396" s="1">
        <f t="shared" si="20"/>
        <v>1197321212</v>
      </c>
    </row>
    <row r="397" spans="1:10" x14ac:dyDescent="0.25">
      <c r="A397" t="s">
        <v>24</v>
      </c>
      <c r="B397">
        <v>2019</v>
      </c>
      <c r="C397" s="2">
        <f t="shared" si="22"/>
        <v>309060296</v>
      </c>
      <c r="D397" s="1">
        <f>+[4]Output!C23+[4]Output!B23</f>
        <v>302047876</v>
      </c>
      <c r="E397" s="1">
        <f>+[4]Output!F23</f>
        <v>123406452</v>
      </c>
      <c r="F397" s="1">
        <f>+[4]Output!D23</f>
        <v>463208489</v>
      </c>
      <c r="G397" s="1">
        <f>+[4]Output!G23</f>
        <v>314127672</v>
      </c>
      <c r="H397" s="1">
        <f>+[4]Output!E23</f>
        <v>7012420</v>
      </c>
      <c r="I397" s="1">
        <f>+[4]Output!$H$23</f>
        <v>26645931</v>
      </c>
      <c r="J397" s="1">
        <f t="shared" si="20"/>
        <v>1209802909</v>
      </c>
    </row>
    <row r="398" spans="1:10" x14ac:dyDescent="0.25">
      <c r="A398" t="s">
        <v>24</v>
      </c>
      <c r="B398">
        <v>2018</v>
      </c>
      <c r="C398" s="2">
        <f t="shared" si="22"/>
        <v>308835931</v>
      </c>
      <c r="D398" s="1">
        <f>+[5]Output!$B23+[5]Output!$C23</f>
        <v>300781345</v>
      </c>
      <c r="E398" s="1">
        <f>+[5]Output!$G23+[5]Output!$H23</f>
        <v>122931907</v>
      </c>
      <c r="F398" s="1">
        <f>+[5]Output!$D23+[5]Output!$E23</f>
        <v>442174083</v>
      </c>
      <c r="G398" s="1">
        <f>+[5]Output!$I23+[5]Output!$K23</f>
        <v>317641782</v>
      </c>
      <c r="H398" s="1">
        <f>0*[5]Output!$I23+[5]Output!$F23</f>
        <v>8054586</v>
      </c>
      <c r="I398" s="1">
        <f>+[5]Output!$J$23</f>
        <v>35994473</v>
      </c>
      <c r="J398" s="1">
        <f t="shared" si="20"/>
        <v>1191583703</v>
      </c>
    </row>
    <row r="399" spans="1:10" x14ac:dyDescent="0.25">
      <c r="A399" t="s">
        <v>24</v>
      </c>
      <c r="B399">
        <v>2017</v>
      </c>
      <c r="C399" s="2">
        <f t="shared" si="22"/>
        <v>301729774</v>
      </c>
      <c r="D399" s="1">
        <f>+[6]Output!$B23+[6]Output!$C23</f>
        <v>295938953</v>
      </c>
      <c r="E399" s="1">
        <f>+[6]Output!$G23+[6]Output!$H23</f>
        <v>129860312</v>
      </c>
      <c r="F399" s="1">
        <f>+[6]Output!$D23+[6]Output!$E23</f>
        <v>444352933</v>
      </c>
      <c r="G399" s="1">
        <f>1*[6]Output!$I23+[6]Output!$K23</f>
        <v>304761922</v>
      </c>
      <c r="H399" s="1">
        <f>0*[6]Output!$I23+[6]Output!$F23</f>
        <v>5790821</v>
      </c>
      <c r="I399" s="1">
        <f>+[6]Output!$J$23</f>
        <v>36069131</v>
      </c>
      <c r="J399" s="1">
        <f t="shared" si="20"/>
        <v>1180704941</v>
      </c>
    </row>
    <row r="400" spans="1:10" x14ac:dyDescent="0.25">
      <c r="A400" t="s">
        <v>24</v>
      </c>
      <c r="B400">
        <v>2016</v>
      </c>
      <c r="C400" s="2">
        <f t="shared" si="22"/>
        <v>299543604</v>
      </c>
      <c r="D400" s="1">
        <f>+[7]Output!$B23+[7]Output!$C23</f>
        <v>299523786</v>
      </c>
      <c r="E400" s="1">
        <f>+[7]Output!$G23+[7]Output!$H23</f>
        <v>114542740</v>
      </c>
      <c r="F400" s="1">
        <f>+[7]Output!$D23+[7]Output!$E23</f>
        <v>426641833</v>
      </c>
      <c r="G400" s="1">
        <f>1*[7]Output!$I23+[7]Output!$K23</f>
        <v>313313663</v>
      </c>
      <c r="H400" s="1">
        <f>0*[7]Output!$I23+[7]Output!$F23</f>
        <v>19818</v>
      </c>
      <c r="I400" s="1">
        <f>+[7]Output!$J$23</f>
        <v>36942780</v>
      </c>
      <c r="J400" s="1">
        <f t="shared" si="20"/>
        <v>1154041840</v>
      </c>
    </row>
    <row r="401" spans="1:10" x14ac:dyDescent="0.25">
      <c r="A401" t="s">
        <v>24</v>
      </c>
      <c r="B401">
        <v>2015</v>
      </c>
      <c r="C401" s="2">
        <f t="shared" si="22"/>
        <v>297888251</v>
      </c>
      <c r="D401" s="1">
        <f>+[8]Output!$B23+[8]Output!$C23</f>
        <v>297866491</v>
      </c>
      <c r="E401" s="1">
        <f>+[8]Output!$G23+[8]Output!$H23</f>
        <v>119448484</v>
      </c>
      <c r="F401" s="1">
        <f>+[8]Output!$D23+[8]Output!$E23</f>
        <v>432081558</v>
      </c>
      <c r="G401" s="1">
        <f>1*[8]Output!$I23+[8]Output!$K23</f>
        <v>312116855</v>
      </c>
      <c r="H401" s="1">
        <f>0*[8]Output!$I23+[8]Output!$F23</f>
        <v>21760</v>
      </c>
      <c r="I401" s="1">
        <f>+[8]Output!$J$23</f>
        <v>38682136</v>
      </c>
      <c r="J401" s="1">
        <f t="shared" si="20"/>
        <v>1161535148</v>
      </c>
    </row>
    <row r="402" spans="1:10" x14ac:dyDescent="0.25">
      <c r="A402" t="s">
        <v>24</v>
      </c>
      <c r="B402">
        <v>2014</v>
      </c>
      <c r="C402" s="2">
        <f t="shared" si="22"/>
        <v>301944299</v>
      </c>
      <c r="D402" s="1">
        <f>+[9]Output!$B23+[9]Output!$C23</f>
        <v>301922123</v>
      </c>
      <c r="E402" s="1">
        <f>+[9]Output!$G23+[9]Output!$H23</f>
        <v>101072756</v>
      </c>
      <c r="F402" s="1">
        <f>+[9]Output!$D23+[9]Output!$E23</f>
        <v>412094516</v>
      </c>
      <c r="G402" s="1">
        <f>1*[9]Output!$I23+[9]Output!$K23</f>
        <v>313271322</v>
      </c>
      <c r="H402" s="1">
        <f>0*[9]Output!$I23+[9]Output!$F23</f>
        <v>22176</v>
      </c>
      <c r="I402" s="1">
        <f>+[9]Output!$J$23</f>
        <v>35298766</v>
      </c>
      <c r="J402" s="1">
        <f t="shared" si="20"/>
        <v>1128382893</v>
      </c>
    </row>
    <row r="403" spans="1:10" x14ac:dyDescent="0.25">
      <c r="A403" t="s">
        <v>24</v>
      </c>
      <c r="B403">
        <v>2013</v>
      </c>
      <c r="C403" s="2">
        <f t="shared" si="22"/>
        <v>348560405</v>
      </c>
      <c r="D403" s="1">
        <f>+[10]Output!$B23+[10]Output!$C23</f>
        <v>348560405</v>
      </c>
      <c r="E403" s="1">
        <f>+[10]Output!$G23+[10]Output!$H23</f>
        <v>109034308</v>
      </c>
      <c r="F403" s="1">
        <f>+[10]Output!$D23+[10]Output!$E23</f>
        <v>374652158</v>
      </c>
      <c r="G403" s="1">
        <f>1*[10]Output!$I23+[10]Output!$K23</f>
        <v>298703932</v>
      </c>
      <c r="H403" s="1">
        <f>0*[10]Output!$I23+[10]Output!$F23</f>
        <v>0</v>
      </c>
      <c r="I403" s="1">
        <f>+[10]Output!$J$23</f>
        <v>37161482</v>
      </c>
      <c r="J403" s="1">
        <f t="shared" si="20"/>
        <v>1130950803</v>
      </c>
    </row>
    <row r="404" spans="1:10" x14ac:dyDescent="0.25">
      <c r="A404" t="s">
        <v>24</v>
      </c>
      <c r="B404">
        <v>2012</v>
      </c>
      <c r="C404" s="2">
        <f t="shared" si="22"/>
        <v>342996997</v>
      </c>
      <c r="D404" s="1">
        <f>+[11]Output!$B23+[11]Output!$C23</f>
        <v>335477647</v>
      </c>
      <c r="E404" s="1">
        <f>+[11]Output!$G23+[11]Output!$H23</f>
        <v>117849580</v>
      </c>
      <c r="F404" s="1">
        <f>+[11]Output!$D23+[11]Output!$E23</f>
        <v>396876585</v>
      </c>
      <c r="G404" s="1">
        <f>1*[11]Output!$I23+[11]Output!$K23</f>
        <v>314117974</v>
      </c>
      <c r="H404" s="1">
        <f>0*[11]Output!$I23+[11]Output!$F23</f>
        <v>7519350</v>
      </c>
      <c r="I404" s="1">
        <f>+[11]Output!$J$23</f>
        <v>40786955</v>
      </c>
      <c r="J404" s="1">
        <f t="shared" si="20"/>
        <v>1171841136</v>
      </c>
    </row>
    <row r="405" spans="1:10" x14ac:dyDescent="0.25">
      <c r="A405" t="s">
        <v>24</v>
      </c>
      <c r="B405">
        <v>2011</v>
      </c>
      <c r="C405" s="2">
        <f t="shared" si="22"/>
        <v>343464699</v>
      </c>
      <c r="D405" s="1">
        <f>+[12]Output!$B23+[12]Output!$C23</f>
        <v>336114469</v>
      </c>
      <c r="E405" s="1">
        <f>+[12]Output!$G23+[12]Output!$H23</f>
        <v>113418989</v>
      </c>
      <c r="F405" s="1">
        <f>+[12]Output!$D23+[12]Output!$E23</f>
        <v>422759396</v>
      </c>
      <c r="G405" s="1">
        <f>1*[12]Output!$I23+[12]Output!$K23</f>
        <v>332067788</v>
      </c>
      <c r="H405" s="1">
        <f>0*[12]Output!$I23+[12]Output!$F23</f>
        <v>7350230</v>
      </c>
      <c r="I405" s="1">
        <f>+[12]Output!$J$23</f>
        <v>46789039</v>
      </c>
      <c r="J405" s="1">
        <f t="shared" si="20"/>
        <v>1211710872</v>
      </c>
    </row>
    <row r="406" spans="1:10" x14ac:dyDescent="0.25">
      <c r="A406" t="s">
        <v>24</v>
      </c>
      <c r="B406">
        <v>2010</v>
      </c>
      <c r="C406" s="2">
        <f t="shared" si="22"/>
        <v>338773215</v>
      </c>
      <c r="D406" s="1">
        <f>+[13]Output!$B23+[13]Output!$C23</f>
        <v>331136468</v>
      </c>
      <c r="E406" s="1">
        <f>+[13]Output!$G23+[13]Output!$H23</f>
        <v>122019639</v>
      </c>
      <c r="F406" s="1">
        <f>+[13]Output!$D23+[13]Output!$E23</f>
        <v>432664056</v>
      </c>
      <c r="G406" s="1">
        <f>1*[13]Output!$I23+[13]Output!$K23</f>
        <v>356263804</v>
      </c>
      <c r="H406" s="1">
        <f>0*[13]Output!$I23+[13]Output!$F23</f>
        <v>7636747</v>
      </c>
      <c r="I406" s="1">
        <f>+[13]Output!$J$23</f>
        <v>36953673</v>
      </c>
      <c r="J406" s="1">
        <f t="shared" si="20"/>
        <v>1249720714</v>
      </c>
    </row>
    <row r="407" spans="1:10" x14ac:dyDescent="0.25">
      <c r="A407" t="s">
        <v>24</v>
      </c>
      <c r="B407">
        <v>2009</v>
      </c>
      <c r="C407" s="2">
        <f t="shared" si="22"/>
        <v>318344636</v>
      </c>
      <c r="D407" s="1">
        <f>+[14]Output!$B23+[14]Output!$C23</f>
        <v>310929434</v>
      </c>
      <c r="E407" s="1">
        <f>+[14]Output!$G23+[14]Output!$H23</f>
        <v>127909769</v>
      </c>
      <c r="F407" s="1">
        <f>+[14]Output!$D23+[14]Output!$E23</f>
        <v>431770758</v>
      </c>
      <c r="G407" s="1">
        <f>1*[14]Output!$I23+[14]Output!$K23</f>
        <v>349382406</v>
      </c>
      <c r="H407" s="1">
        <f>0*[14]Output!$I23+[14]Output!$F23</f>
        <v>7415202</v>
      </c>
      <c r="I407" s="1">
        <f>+[14]Output!$J$23</f>
        <v>39553202</v>
      </c>
      <c r="J407" s="1">
        <f t="shared" si="20"/>
        <v>1227407569</v>
      </c>
    </row>
    <row r="408" spans="1:10" x14ac:dyDescent="0.25">
      <c r="A408" t="s">
        <v>24</v>
      </c>
      <c r="B408">
        <v>2008</v>
      </c>
      <c r="C408" s="2">
        <f t="shared" si="22"/>
        <v>308879188</v>
      </c>
      <c r="D408" s="1">
        <f>+[15]Output!$B23+[15]Output!$C23</f>
        <v>300726591</v>
      </c>
      <c r="E408" s="1">
        <f>+[15]Output!$G23+[15]Output!$H23</f>
        <v>129836842</v>
      </c>
      <c r="F408" s="1">
        <f>+[15]Output!$D23+[15]Output!$E23</f>
        <v>431788062</v>
      </c>
      <c r="G408" s="1">
        <f>1*[15]Output!$I23+[15]Output!$K23</f>
        <v>331447683</v>
      </c>
      <c r="H408" s="1">
        <f>0*[15]Output!$I23+[15]Output!$F23</f>
        <v>8152597</v>
      </c>
      <c r="I408" s="1">
        <f>+[15]Output!$J$23</f>
        <v>40905303</v>
      </c>
      <c r="J408" s="1">
        <f t="shared" si="20"/>
        <v>1201951775</v>
      </c>
    </row>
    <row r="409" spans="1:10" x14ac:dyDescent="0.25">
      <c r="A409" t="s">
        <v>24</v>
      </c>
      <c r="B409">
        <v>2007</v>
      </c>
      <c r="C409" s="2">
        <f t="shared" si="22"/>
        <v>337762552</v>
      </c>
      <c r="D409" s="1">
        <f>+[16]Output!$B23+[16]Output!$C23</f>
        <v>329706922</v>
      </c>
      <c r="E409" s="1">
        <f>+[16]Output!$G23+[16]Output!$H23</f>
        <v>156123995</v>
      </c>
      <c r="F409" s="1">
        <f>+[16]Output!$D23+[16]Output!$E46</f>
        <v>424526614</v>
      </c>
      <c r="G409" s="1">
        <f>1*[16]Output!$I23+[16]Output!$K23</f>
        <v>343128797</v>
      </c>
      <c r="H409" s="1">
        <f>0*[16]Output!$I23+[16]Output!$F23</f>
        <v>8055630</v>
      </c>
      <c r="I409" s="1">
        <f>+[16]Output!$J$23</f>
        <v>38419976</v>
      </c>
      <c r="J409" s="1">
        <f t="shared" si="20"/>
        <v>1261541958</v>
      </c>
    </row>
    <row r="410" spans="1:10" x14ac:dyDescent="0.25">
      <c r="A410" t="s">
        <v>24</v>
      </c>
      <c r="B410">
        <v>2006</v>
      </c>
      <c r="C410" s="2">
        <f t="shared" si="22"/>
        <v>367799506</v>
      </c>
      <c r="D410" s="1">
        <f>+[17]Output_2006!B23+[17]Output_2006!C23</f>
        <v>358932252</v>
      </c>
      <c r="E410" s="1">
        <f>+[17]Output_2006!G23+[17]Output_2006!H23</f>
        <v>123060050</v>
      </c>
      <c r="F410" s="1">
        <f>+[17]Output_2006!D23+[17]Output_2006!E23</f>
        <v>420732352</v>
      </c>
      <c r="G410" s="1">
        <f>+[17]Output_2005!I23+[17]Output_2006!K23</f>
        <v>322400818</v>
      </c>
      <c r="H410" s="1">
        <f>+[17]Output_2006!F23</f>
        <v>8867254</v>
      </c>
      <c r="I410" s="1">
        <f>+[17]Output_2006!$J$23</f>
        <v>37885413</v>
      </c>
      <c r="J410" s="1">
        <f t="shared" si="20"/>
        <v>1233992726</v>
      </c>
    </row>
    <row r="411" spans="1:10" x14ac:dyDescent="0.25">
      <c r="A411" t="s">
        <v>24</v>
      </c>
      <c r="B411">
        <v>2005</v>
      </c>
      <c r="C411" s="2">
        <f t="shared" si="22"/>
        <v>345345423</v>
      </c>
      <c r="D411" s="1">
        <f>+[17]Output_2005!B23+[17]Output_2005!C23</f>
        <v>337429002</v>
      </c>
      <c r="E411" s="1">
        <f>+[17]Output_2005!G23+[17]Output_2005!H23</f>
        <v>140057990</v>
      </c>
      <c r="F411" s="1">
        <f>+[17]Output_2005!D23+[17]Output_2005!E23</f>
        <v>389287375</v>
      </c>
      <c r="G411" s="1">
        <f>+[17]Output_2005!I23+[17]Output_2005!K23</f>
        <v>322400818</v>
      </c>
      <c r="H411" s="1">
        <f>+[17]Output_2005!F23</f>
        <v>7916421</v>
      </c>
      <c r="I411" s="1">
        <f>+[17]Output_2005!$J$23</f>
        <v>34970163</v>
      </c>
      <c r="J411" s="1">
        <f t="shared" si="20"/>
        <v>1197091606</v>
      </c>
    </row>
    <row r="412" spans="1:10" x14ac:dyDescent="0.25">
      <c r="A412" t="s">
        <v>24</v>
      </c>
      <c r="B412">
        <v>2004</v>
      </c>
      <c r="C412" s="2">
        <f t="shared" si="22"/>
        <v>303907770</v>
      </c>
      <c r="D412" s="1">
        <f>+[17]Output_2004!B23+[17]Output_2004!C23</f>
        <v>296418744</v>
      </c>
      <c r="E412" s="1">
        <f>+[17]Output_2004!G23+[17]Output_2004!H23</f>
        <v>131197427</v>
      </c>
      <c r="F412" s="1">
        <f>+[17]Output_2004!D23+[17]Output_2004!E23</f>
        <v>371538504</v>
      </c>
      <c r="G412" s="1">
        <f>+[17]Output_2004!I23+[17]Output_2004!K23</f>
        <v>297070979</v>
      </c>
      <c r="H412" s="1">
        <f>+[17]Output_2004!F23</f>
        <v>7489026</v>
      </c>
      <c r="I412" s="1">
        <f>+[17]Output_2004!$J$23</f>
        <v>35312499</v>
      </c>
      <c r="J412" s="1">
        <f t="shared" si="20"/>
        <v>1103714680</v>
      </c>
    </row>
    <row r="413" spans="1:10" x14ac:dyDescent="0.25">
      <c r="A413" t="s">
        <v>24</v>
      </c>
      <c r="B413">
        <v>2003</v>
      </c>
      <c r="C413" s="2">
        <f t="shared" si="22"/>
        <v>301767607</v>
      </c>
      <c r="D413" s="1">
        <f>+[17]Output_2003!B23+[17]Output_2003!C23</f>
        <v>296203586</v>
      </c>
      <c r="E413" s="1">
        <f>+[17]Output_2003!G23+[17]Output_2003!H23</f>
        <v>116997861</v>
      </c>
      <c r="F413" s="1">
        <f>+[17]Output_2003!D23+[17]Output_2003!E23</f>
        <v>347454686</v>
      </c>
      <c r="G413" s="1">
        <f>+[17]Output_2003!I23+[17]Output_2003!K23</f>
        <v>273049472</v>
      </c>
      <c r="H413" s="1">
        <f>+[17]Output_2003!F23</f>
        <v>5564021</v>
      </c>
      <c r="I413" s="1">
        <f>+[17]Output_2003!$J$23</f>
        <v>34165170</v>
      </c>
      <c r="J413" s="1">
        <f t="shared" si="20"/>
        <v>1039269626</v>
      </c>
    </row>
    <row r="414" spans="1:10" x14ac:dyDescent="0.25">
      <c r="A414" t="s">
        <v>24</v>
      </c>
      <c r="B414">
        <v>2002</v>
      </c>
      <c r="C414" s="2">
        <f t="shared" si="22"/>
        <v>238370003</v>
      </c>
      <c r="D414" s="1">
        <f>+[18]Output_2002!$B$23+[18]Output_2002!$C$23</f>
        <v>232860409</v>
      </c>
      <c r="E414" s="1">
        <f>+[18]Output_2002!$G$23+[18]Output_2002!$H$23</f>
        <v>116552865</v>
      </c>
      <c r="F414" s="1">
        <f>+[18]Output_2002!$D$23+[18]Output_2002!$E$23</f>
        <v>324994117</v>
      </c>
      <c r="G414" s="1">
        <f>+[18]Output_2002!$I$23+[18]Output_2002!$K$23</f>
        <v>265235919</v>
      </c>
      <c r="H414" s="1">
        <f>+[18]Output_2002!$F$23</f>
        <v>5509594</v>
      </c>
      <c r="I414" s="1">
        <f>+[18]Output_2002!$J$23</f>
        <v>29961624</v>
      </c>
      <c r="J414" s="1">
        <f t="shared" si="20"/>
        <v>945152904</v>
      </c>
    </row>
    <row r="415" spans="1:10" x14ac:dyDescent="0.25">
      <c r="A415" t="s">
        <v>24</v>
      </c>
      <c r="B415">
        <v>2001</v>
      </c>
      <c r="C415" s="2">
        <f t="shared" si="22"/>
        <v>225915062</v>
      </c>
      <c r="D415" s="1">
        <f>+[18]Output_2001!$B$23+[18]Output_2001!$C$23</f>
        <v>221425252</v>
      </c>
      <c r="E415" s="1">
        <f>+[18]Output_2001!$G$23+[18]Output_2001!$H$23</f>
        <v>107013995</v>
      </c>
      <c r="F415" s="1">
        <f>+[18]Output_2001!$D$23+[18]Output_2001!$E$23</f>
        <v>310678288</v>
      </c>
      <c r="G415" s="1">
        <f>+[18]Output_2001!$I$23+[18]Output_2001!$K$23</f>
        <v>250029175</v>
      </c>
      <c r="H415" s="1">
        <f>+[18]Output_2001!$F$23</f>
        <v>4489810</v>
      </c>
      <c r="I415" s="1">
        <f>+[18]Output_2001!$J$23</f>
        <v>29026481</v>
      </c>
      <c r="J415" s="1">
        <f t="shared" si="20"/>
        <v>893636520</v>
      </c>
    </row>
    <row r="416" spans="1:10" x14ac:dyDescent="0.25">
      <c r="A416" t="s">
        <v>24</v>
      </c>
      <c r="B416">
        <v>2000</v>
      </c>
      <c r="C416" s="2">
        <f t="shared" si="22"/>
        <v>219894410</v>
      </c>
      <c r="D416" s="1">
        <f>+[18]Output_2000!$B$23+[18]Output_2000!$C$23</f>
        <v>215388915</v>
      </c>
      <c r="E416" s="1">
        <f>+[18]Output_2000!$G$23+[18]Output_2000!$H$23</f>
        <v>101951532</v>
      </c>
      <c r="F416" s="1">
        <f>+[18]Output_2000!$D$23+[18]Output_2000!$E$23</f>
        <v>305808191</v>
      </c>
      <c r="G416" s="1">
        <f>+[18]Output_2000!$I$23+[18]Output_2000!$K$23</f>
        <v>236944690</v>
      </c>
      <c r="H416" s="1">
        <f>+[18]Output_2000!$F$23</f>
        <v>4505495</v>
      </c>
      <c r="I416" s="1">
        <f>+[18]Output_2000!$J$23</f>
        <v>26975806</v>
      </c>
      <c r="J416" s="1">
        <f t="shared" si="20"/>
        <v>864598823</v>
      </c>
    </row>
    <row r="417" spans="1:10" x14ac:dyDescent="0.25">
      <c r="A417" t="s">
        <v>24</v>
      </c>
      <c r="B417">
        <v>1999</v>
      </c>
      <c r="C417" s="2">
        <f t="shared" si="22"/>
        <v>204405825</v>
      </c>
      <c r="D417" s="1">
        <f>+[19]Output_1999!$B$23+[19]Output_1999!$C$23</f>
        <v>199833615</v>
      </c>
      <c r="E417" s="1">
        <f>+[19]Output_1999!$G$23+[19]Output_1999!$H$23</f>
        <v>100608172</v>
      </c>
      <c r="F417" s="1">
        <f>+[19]Output_1999!$D$23+[19]Output_1999!$E$23</f>
        <v>291575271</v>
      </c>
      <c r="G417" s="1">
        <f>+[19]Output_1999!$I$23+[19]Output_1999!$K$23</f>
        <v>224122323</v>
      </c>
      <c r="H417" s="1">
        <f>+[19]Output_1999!$F$23</f>
        <v>4572210</v>
      </c>
      <c r="I417" s="1">
        <f>+[19]Output_1999!$J$23</f>
        <v>25692272</v>
      </c>
      <c r="J417" s="1">
        <f t="shared" si="20"/>
        <v>820711591</v>
      </c>
    </row>
    <row r="418" spans="1:10" x14ac:dyDescent="0.25">
      <c r="A418" t="s">
        <v>24</v>
      </c>
      <c r="B418">
        <v>1998</v>
      </c>
      <c r="C418" s="2">
        <f t="shared" si="22"/>
        <v>158063210</v>
      </c>
      <c r="D418" s="1">
        <f>+[19]Output_1998!$B$23+[19]Output_1998!$C$23</f>
        <v>155050445</v>
      </c>
      <c r="E418" s="1">
        <f>+[19]Output_1998!$G$23+[19]Output_1998!$H$23</f>
        <v>90702257</v>
      </c>
      <c r="F418" s="1">
        <f>+[19]Output_1998!$D$23+[19]Output_1998!$E$23</f>
        <v>302989613</v>
      </c>
      <c r="G418" s="1">
        <f>+[19]Output_1998!$I$23+[19]Output_1998!$K$23</f>
        <v>202461046</v>
      </c>
      <c r="H418" s="1">
        <f>+[19]Output_1998!$F$23</f>
        <v>3012765</v>
      </c>
      <c r="I418" s="1">
        <f>+[19]Output_1998!$J$23</f>
        <v>23823180</v>
      </c>
      <c r="J418" s="1">
        <f t="shared" si="20"/>
        <v>754216126</v>
      </c>
    </row>
    <row r="419" spans="1:10" x14ac:dyDescent="0.25">
      <c r="A419" t="s">
        <v>24</v>
      </c>
      <c r="B419">
        <v>1997</v>
      </c>
      <c r="C419" s="2">
        <f t="shared" si="22"/>
        <v>145269892</v>
      </c>
      <c r="D419" s="1">
        <f>+[19]Output_1997!$B$23+[19]Output_1997!$C$23</f>
        <v>145269892</v>
      </c>
      <c r="E419" s="1">
        <f>+[19]Output_1997!$G$23+[19]Output_1997!$H$23</f>
        <v>81498136</v>
      </c>
      <c r="F419" s="1">
        <f>+[19]Output_1997!$D$23+[19]Output_1997!$E$23</f>
        <v>286784554</v>
      </c>
      <c r="G419" s="1">
        <f>+[19]Output_1997!$I$23+[19]Output_1997!$K$23</f>
        <v>194359293</v>
      </c>
      <c r="H419" s="1">
        <f>+[19]Output_1997!$F$23</f>
        <v>0</v>
      </c>
      <c r="I419" s="1">
        <f>+[19]Output_1997!$J$23</f>
        <v>23603443</v>
      </c>
      <c r="J419" s="1">
        <f t="shared" si="20"/>
        <v>707911875</v>
      </c>
    </row>
    <row r="420" spans="1:10" x14ac:dyDescent="0.25">
      <c r="A420" t="s">
        <v>24</v>
      </c>
      <c r="B420">
        <v>1996</v>
      </c>
      <c r="C420" s="2">
        <f t="shared" si="22"/>
        <v>143400859</v>
      </c>
      <c r="D420" s="1">
        <f>+[20]Output_1996!$B$23+[20]Output_1996!$C$23</f>
        <v>143400859</v>
      </c>
      <c r="E420" s="1">
        <f>+[20]Output_1996!$G$23+[20]Output_1996!$H$23</f>
        <v>79498721</v>
      </c>
      <c r="F420" s="1">
        <f>+[20]Output_1996!$D$23+[20]Output_1996!$E$23</f>
        <v>258025141</v>
      </c>
      <c r="G420" s="1">
        <f>+[20]Output_1996!$I$23+[20]Output_1996!$K$23</f>
        <v>188046765</v>
      </c>
      <c r="H420" s="1">
        <f>+[20]Output_1996!$F$23</f>
        <v>0</v>
      </c>
      <c r="I420" s="1">
        <f>+[20]Output_1996!$J$23</f>
        <v>22306835</v>
      </c>
      <c r="J420" s="1">
        <f t="shared" si="20"/>
        <v>668971486</v>
      </c>
    </row>
    <row r="421" spans="1:10" x14ac:dyDescent="0.25">
      <c r="A421" t="s">
        <v>24</v>
      </c>
      <c r="B421">
        <v>1995</v>
      </c>
      <c r="C421" s="2">
        <f t="shared" si="22"/>
        <v>146527088</v>
      </c>
      <c r="D421" s="1">
        <f>+[20]Output_1995!$B$23+[20]Output_1995!$C$23</f>
        <v>146527088</v>
      </c>
      <c r="E421" s="1">
        <f>+[20]Output_1995!$G$23+[20]Output_1995!$H$23</f>
        <v>79347919</v>
      </c>
      <c r="F421" s="1">
        <f>+[20]Output_1995!$D$23+[20]Output_1995!$E$23</f>
        <v>244561966</v>
      </c>
      <c r="G421" s="1">
        <f>+[20]Output_1995!$I$23+[20]Output_1995!$K$23</f>
        <v>171377365</v>
      </c>
      <c r="H421" s="1">
        <f>+[20]Output_1995!$F$23</f>
        <v>0</v>
      </c>
      <c r="I421" s="1">
        <f>+[20]Output_1995!$J$23</f>
        <v>20713541</v>
      </c>
      <c r="J421" s="1">
        <f t="shared" si="20"/>
        <v>641814338</v>
      </c>
    </row>
    <row r="422" spans="1:10" x14ac:dyDescent="0.25">
      <c r="A422" t="s">
        <v>15</v>
      </c>
      <c r="B422">
        <v>2022</v>
      </c>
      <c r="C422" s="2">
        <f t="shared" si="22"/>
        <v>274604562</v>
      </c>
      <c r="D422" s="1">
        <f>+[1]Output_Aux!B14+[1]Output_Aux!C14</f>
        <v>243803197</v>
      </c>
      <c r="E422" s="1">
        <f>+[1]Output_Aux!F14</f>
        <v>42938607</v>
      </c>
      <c r="F422" s="1">
        <f>+[1]Output_Aux!D14</f>
        <v>452244683</v>
      </c>
      <c r="G422" s="1">
        <f>+[1]Output_Aux!G14</f>
        <v>309986838</v>
      </c>
      <c r="H422" s="1">
        <f>+[1]Output_Aux!E14</f>
        <v>30801365</v>
      </c>
      <c r="I422" s="1">
        <f>+[1]Output_Aux!$H$14</f>
        <v>0</v>
      </c>
      <c r="J422" s="1">
        <f t="shared" si="20"/>
        <v>1079774690</v>
      </c>
    </row>
    <row r="423" spans="1:10" x14ac:dyDescent="0.25">
      <c r="A423" t="s">
        <v>15</v>
      </c>
      <c r="B423">
        <v>2021</v>
      </c>
      <c r="C423" s="2">
        <f t="shared" si="22"/>
        <v>263361511</v>
      </c>
      <c r="D423" s="1">
        <f>+[2]Output!C14+[2]Output!B14</f>
        <v>226559835</v>
      </c>
      <c r="E423" s="1">
        <f>+[2]Output!F14</f>
        <v>42946036</v>
      </c>
      <c r="F423" s="1">
        <f>+[2]Output!D14</f>
        <v>486680279</v>
      </c>
      <c r="G423" s="1">
        <f>+[2]Output!G14</f>
        <v>317823148</v>
      </c>
      <c r="H423" s="1">
        <f>+[2]Output!E14</f>
        <v>36801676</v>
      </c>
      <c r="I423" s="1">
        <f>+[2]Output!$H$14</f>
        <v>35083030</v>
      </c>
      <c r="J423" s="1">
        <f t="shared" si="20"/>
        <v>1110810974</v>
      </c>
    </row>
    <row r="424" spans="1:10" x14ac:dyDescent="0.25">
      <c r="A424" t="s">
        <v>15</v>
      </c>
      <c r="B424">
        <v>2020</v>
      </c>
      <c r="C424" s="2">
        <f t="shared" si="22"/>
        <v>267875070</v>
      </c>
      <c r="D424" s="1">
        <f>+[3]Output!C14+[3]Output!B14</f>
        <v>239907354</v>
      </c>
      <c r="E424" s="1">
        <f>+[3]Output!F14</f>
        <v>43586619</v>
      </c>
      <c r="F424" s="1">
        <f>+[3]Output!D14</f>
        <v>483453239</v>
      </c>
      <c r="G424" s="1">
        <f>+[3]Output!G14</f>
        <v>302113765</v>
      </c>
      <c r="H424" s="1">
        <f>+[3]Output!E14</f>
        <v>27967716</v>
      </c>
      <c r="I424" s="1">
        <f>+[3]Output!$H$14</f>
        <v>37637839</v>
      </c>
      <c r="J424" s="1">
        <f t="shared" si="20"/>
        <v>1097028693</v>
      </c>
    </row>
    <row r="425" spans="1:10" x14ac:dyDescent="0.25">
      <c r="A425" t="s">
        <v>15</v>
      </c>
      <c r="B425">
        <v>2019</v>
      </c>
      <c r="C425" s="2">
        <f t="shared" si="22"/>
        <v>309333430</v>
      </c>
      <c r="D425" s="1">
        <f>+[4]Output!C14+[4]Output!B14</f>
        <v>275424433</v>
      </c>
      <c r="E425" s="1">
        <f>+[4]Output!F14</f>
        <v>45941210</v>
      </c>
      <c r="F425" s="1">
        <f>+[4]Output!D14</f>
        <v>484314744</v>
      </c>
      <c r="G425" s="1">
        <f>+[4]Output!G14</f>
        <v>287239413</v>
      </c>
      <c r="H425" s="1">
        <f>+[4]Output!E14</f>
        <v>33908997</v>
      </c>
      <c r="I425" s="1">
        <f>+[4]Output!$H$14</f>
        <v>41003688</v>
      </c>
      <c r="J425" s="1">
        <f t="shared" si="20"/>
        <v>1126828797</v>
      </c>
    </row>
    <row r="426" spans="1:10" x14ac:dyDescent="0.25">
      <c r="A426" t="s">
        <v>15</v>
      </c>
      <c r="B426">
        <v>2018</v>
      </c>
      <c r="C426" s="2">
        <f t="shared" si="22"/>
        <v>303662922</v>
      </c>
      <c r="D426" s="1">
        <f>+[5]Output!$B14+[5]Output!$C14</f>
        <v>268175111</v>
      </c>
      <c r="E426" s="1">
        <f>+[5]Output!$G14+[5]Output!$H14</f>
        <v>45200110</v>
      </c>
      <c r="F426" s="1">
        <f>+[5]Output!$D14+[5]Output!$E14</f>
        <v>482716359</v>
      </c>
      <c r="G426" s="1">
        <f>+[5]Output!$I14+[5]Output!$K14</f>
        <v>293908153</v>
      </c>
      <c r="H426" s="1">
        <f>0*[5]Output!$I14+[5]Output!$F14</f>
        <v>35487811</v>
      </c>
      <c r="I426" s="1">
        <f>+[5]Output!$J$14</f>
        <v>44023032</v>
      </c>
      <c r="J426" s="1">
        <f t="shared" si="20"/>
        <v>1125487544</v>
      </c>
    </row>
    <row r="427" spans="1:10" x14ac:dyDescent="0.25">
      <c r="A427" t="s">
        <v>15</v>
      </c>
      <c r="B427">
        <v>2017</v>
      </c>
      <c r="C427" s="2">
        <f t="shared" si="22"/>
        <v>245528370</v>
      </c>
      <c r="D427" s="1">
        <f>+[6]Output!$B14+[6]Output!$C14</f>
        <v>208286383</v>
      </c>
      <c r="E427" s="1">
        <f>+[6]Output!$G14+[6]Output!$H14</f>
        <v>41975356</v>
      </c>
      <c r="F427" s="1">
        <f>+[6]Output!$D14+[6]Output!$E14</f>
        <v>429360240</v>
      </c>
      <c r="G427" s="1">
        <f>1*[6]Output!$I14+[6]Output!$K14</f>
        <v>233015259</v>
      </c>
      <c r="H427" s="1">
        <f>0*[6]Output!$I14+[6]Output!$F14</f>
        <v>37241987</v>
      </c>
      <c r="I427" s="1">
        <f>+[6]Output!$J$14</f>
        <v>36431949</v>
      </c>
      <c r="J427" s="1">
        <f t="shared" si="20"/>
        <v>949879225</v>
      </c>
    </row>
    <row r="428" spans="1:10" x14ac:dyDescent="0.25">
      <c r="A428" t="s">
        <v>15</v>
      </c>
      <c r="B428">
        <v>2016</v>
      </c>
      <c r="C428" s="2">
        <f t="shared" si="22"/>
        <v>249117517</v>
      </c>
      <c r="D428" s="1">
        <f>+[7]Output!$B14+[7]Output!$C14</f>
        <v>213054122</v>
      </c>
      <c r="E428" s="1">
        <f>+[7]Output!$G14+[7]Output!$H14</f>
        <v>33757869</v>
      </c>
      <c r="F428" s="1">
        <f>+[7]Output!$D14+[7]Output!$E14</f>
        <v>404450568</v>
      </c>
      <c r="G428" s="1">
        <f>1*[7]Output!$I14+[7]Output!$K14</f>
        <v>242906519</v>
      </c>
      <c r="H428" s="1">
        <f>0*[7]Output!$I14+[7]Output!$F14</f>
        <v>36063395</v>
      </c>
      <c r="I428" s="1">
        <f>+[7]Output!$J$14</f>
        <v>37161277</v>
      </c>
      <c r="J428" s="1">
        <f t="shared" si="20"/>
        <v>930232473</v>
      </c>
    </row>
    <row r="429" spans="1:10" x14ac:dyDescent="0.25">
      <c r="A429" t="s">
        <v>15</v>
      </c>
      <c r="B429">
        <v>2015</v>
      </c>
      <c r="C429" s="2">
        <f t="shared" si="22"/>
        <v>242108421</v>
      </c>
      <c r="D429" s="1">
        <f>+[8]Output!$B14+[8]Output!$C14</f>
        <v>206764771</v>
      </c>
      <c r="E429" s="1">
        <f>+[8]Output!$G14+[8]Output!$H14</f>
        <v>37615961</v>
      </c>
      <c r="F429" s="1">
        <f>+[8]Output!$D14+[8]Output!$E14</f>
        <v>389732230</v>
      </c>
      <c r="G429" s="1">
        <f>1*[8]Output!$I14+[8]Output!$K14</f>
        <v>240155259</v>
      </c>
      <c r="H429" s="1">
        <f>0*[8]Output!$I14+[8]Output!$F14</f>
        <v>35343650</v>
      </c>
      <c r="I429" s="1">
        <f>+[8]Output!$J$14</f>
        <v>34430919</v>
      </c>
      <c r="J429" s="1">
        <f t="shared" si="20"/>
        <v>909611871</v>
      </c>
    </row>
    <row r="430" spans="1:10" x14ac:dyDescent="0.25">
      <c r="A430" t="s">
        <v>15</v>
      </c>
      <c r="B430">
        <v>2014</v>
      </c>
      <c r="C430" s="2">
        <f t="shared" si="22"/>
        <v>233862312</v>
      </c>
      <c r="D430" s="1">
        <f>+[9]Output!$B14+[9]Output!$C14</f>
        <v>200704992</v>
      </c>
      <c r="E430" s="1">
        <f>+[9]Output!$G14+[9]Output!$H14</f>
        <v>39130290</v>
      </c>
      <c r="F430" s="1">
        <f>+[9]Output!$D14+[9]Output!$E14</f>
        <v>380768514</v>
      </c>
      <c r="G430" s="1">
        <f>1*[9]Output!$I14+[9]Output!$K14</f>
        <v>242049846</v>
      </c>
      <c r="H430" s="1">
        <f>0*[9]Output!$I14+[9]Output!$F14</f>
        <v>33157320</v>
      </c>
      <c r="I430" s="1">
        <f>+[9]Output!$J$14</f>
        <v>36392937</v>
      </c>
      <c r="J430" s="1">
        <f t="shared" si="20"/>
        <v>895810962</v>
      </c>
    </row>
    <row r="431" spans="1:10" x14ac:dyDescent="0.25">
      <c r="A431" t="s">
        <v>15</v>
      </c>
      <c r="B431">
        <v>2013</v>
      </c>
      <c r="C431" s="2">
        <f t="shared" si="22"/>
        <v>273854759</v>
      </c>
      <c r="D431" s="1">
        <f>+[10]Output!$B14+[10]Output!$C14</f>
        <v>249705272</v>
      </c>
      <c r="E431" s="1">
        <f>+[10]Output!$G14+[10]Output!$H14</f>
        <v>30334696</v>
      </c>
      <c r="F431" s="1">
        <f>+[10]Output!$D14+[10]Output!$E14</f>
        <v>367361905</v>
      </c>
      <c r="G431" s="1">
        <f>1*[10]Output!$I14+[10]Output!$K14</f>
        <v>234413524</v>
      </c>
      <c r="H431" s="1">
        <f>0*[10]Output!$I14+[10]Output!$F14</f>
        <v>24149487</v>
      </c>
      <c r="I431" s="1">
        <f>+[10]Output!$J$14</f>
        <v>33921367</v>
      </c>
      <c r="J431" s="1">
        <f t="shared" si="20"/>
        <v>905964884</v>
      </c>
    </row>
    <row r="432" spans="1:10" x14ac:dyDescent="0.25">
      <c r="A432" t="s">
        <v>15</v>
      </c>
      <c r="B432">
        <v>2012</v>
      </c>
      <c r="C432" s="2">
        <f t="shared" si="22"/>
        <v>340258809</v>
      </c>
      <c r="D432" s="1">
        <f>+[11]Output!$B14+[11]Output!$C14</f>
        <v>306016619</v>
      </c>
      <c r="E432" s="1">
        <f>+[11]Output!$G14+[11]Output!$H14</f>
        <v>36517010</v>
      </c>
      <c r="F432" s="1">
        <f>+[11]Output!$D14+[11]Output!$E14</f>
        <v>403463469</v>
      </c>
      <c r="G432" s="1">
        <f>1*[11]Output!$I14+[11]Output!$K14</f>
        <v>297606899</v>
      </c>
      <c r="H432" s="1">
        <f>0*[11]Output!$I14+[11]Output!$F14</f>
        <v>34242190</v>
      </c>
      <c r="I432" s="1">
        <f>+[11]Output!$J$14</f>
        <v>49813925</v>
      </c>
      <c r="J432" s="1">
        <f t="shared" si="20"/>
        <v>1077846187</v>
      </c>
    </row>
    <row r="433" spans="1:10" x14ac:dyDescent="0.25">
      <c r="A433" t="s">
        <v>15</v>
      </c>
      <c r="B433">
        <v>2011</v>
      </c>
      <c r="C433" s="2">
        <f t="shared" si="22"/>
        <v>349050304</v>
      </c>
      <c r="D433" s="1">
        <f>+[12]Output!$B14+[12]Output!$C14</f>
        <v>314956774</v>
      </c>
      <c r="E433" s="1">
        <f>+[12]Output!$G14+[12]Output!$H14</f>
        <v>47444452</v>
      </c>
      <c r="F433" s="1">
        <f>+[12]Output!$D14+[12]Output!$E14</f>
        <v>424361216</v>
      </c>
      <c r="G433" s="1">
        <f>1*[12]Output!$I14+[12]Output!$K14</f>
        <v>319675132</v>
      </c>
      <c r="H433" s="1">
        <f>0*[12]Output!$I14+[12]Output!$F14</f>
        <v>34093530</v>
      </c>
      <c r="I433" s="1">
        <f>+[12]Output!$J$14</f>
        <v>54941810</v>
      </c>
      <c r="J433" s="1">
        <f t="shared" si="20"/>
        <v>1140531104</v>
      </c>
    </row>
    <row r="434" spans="1:10" x14ac:dyDescent="0.25">
      <c r="A434" t="s">
        <v>15</v>
      </c>
      <c r="B434">
        <v>2010</v>
      </c>
      <c r="C434" s="2">
        <f t="shared" si="22"/>
        <v>317954423</v>
      </c>
      <c r="D434" s="1">
        <f>+[13]Output!$B14+[13]Output!$C14</f>
        <v>283035302</v>
      </c>
      <c r="E434" s="1">
        <f>+[13]Output!$G14+[13]Output!$H14</f>
        <v>44973260</v>
      </c>
      <c r="F434" s="1">
        <f>+[13]Output!$D14+[13]Output!$E14</f>
        <v>431685160</v>
      </c>
      <c r="G434" s="1">
        <f>1*[13]Output!$I14+[13]Output!$K14</f>
        <v>340268112</v>
      </c>
      <c r="H434" s="1">
        <f>0*[13]Output!$I14+[13]Output!$F14</f>
        <v>34919121</v>
      </c>
      <c r="I434" s="1">
        <f>+[13]Output!$J$14</f>
        <v>46735684</v>
      </c>
      <c r="J434" s="1">
        <f t="shared" si="20"/>
        <v>1134880955</v>
      </c>
    </row>
    <row r="435" spans="1:10" x14ac:dyDescent="0.25">
      <c r="A435" t="s">
        <v>15</v>
      </c>
      <c r="B435">
        <v>2009</v>
      </c>
      <c r="C435" s="2">
        <f t="shared" si="22"/>
        <v>308866666</v>
      </c>
      <c r="D435" s="1">
        <f>+[14]Output!$B14+[14]Output!$C14</f>
        <v>272454785</v>
      </c>
      <c r="E435" s="1">
        <f>+[14]Output!$G14+[14]Output!$H14</f>
        <v>46341472</v>
      </c>
      <c r="F435" s="1">
        <f>+[14]Output!$D14+[14]Output!$E14</f>
        <v>455455725</v>
      </c>
      <c r="G435" s="1">
        <f>1*[14]Output!$I14+[14]Output!$K14</f>
        <v>328105026</v>
      </c>
      <c r="H435" s="1">
        <f>0*[14]Output!$I14+[14]Output!$F14</f>
        <v>36411881</v>
      </c>
      <c r="I435" s="1">
        <f>+[14]Output!$J$14</f>
        <v>47011604</v>
      </c>
      <c r="J435" s="1">
        <f t="shared" si="20"/>
        <v>1138768889</v>
      </c>
    </row>
    <row r="436" spans="1:10" x14ac:dyDescent="0.25">
      <c r="A436" t="s">
        <v>15</v>
      </c>
      <c r="B436">
        <v>2008</v>
      </c>
      <c r="C436" s="2">
        <f t="shared" si="22"/>
        <v>312278024</v>
      </c>
      <c r="D436" s="1">
        <f>+[15]Output!$B14+[15]Output!$C14</f>
        <v>272456836</v>
      </c>
      <c r="E436" s="1">
        <f>+[15]Output!$G14+[15]Output!$H14</f>
        <v>42198124</v>
      </c>
      <c r="F436" s="1">
        <f>+[15]Output!$D14+[15]Output!$E14</f>
        <v>500283174</v>
      </c>
      <c r="G436" s="1">
        <f>1*[15]Output!$I14+[15]Output!$K14</f>
        <v>315654673</v>
      </c>
      <c r="H436" s="1">
        <f>0*[15]Output!$I14+[15]Output!$F14</f>
        <v>39821188</v>
      </c>
      <c r="I436" s="1">
        <f>+[15]Output!$J$14</f>
        <v>46708281</v>
      </c>
      <c r="J436" s="1">
        <f t="shared" si="20"/>
        <v>1170413995</v>
      </c>
    </row>
    <row r="437" spans="1:10" x14ac:dyDescent="0.25">
      <c r="A437" t="s">
        <v>15</v>
      </c>
      <c r="B437">
        <v>2007</v>
      </c>
      <c r="C437" s="2">
        <f t="shared" si="22"/>
        <v>253545857</v>
      </c>
      <c r="D437" s="1">
        <f>+[16]Output!$B14+[16]Output!$C14</f>
        <v>211462103</v>
      </c>
      <c r="E437" s="1">
        <f>+[16]Output!$G14+[16]Output!$H14</f>
        <v>37255485</v>
      </c>
      <c r="F437" s="1">
        <f>+[16]Output!$D14+[16]Output!$E37</f>
        <v>438460570</v>
      </c>
      <c r="G437" s="1">
        <f>1*[16]Output!$I14+[16]Output!$K14</f>
        <v>269909176</v>
      </c>
      <c r="H437" s="1">
        <f>0*[16]Output!$I14+[16]Output!$F14</f>
        <v>42083754</v>
      </c>
      <c r="I437" s="1">
        <f>+[16]Output!$J$14</f>
        <v>36216675</v>
      </c>
      <c r="J437" s="1">
        <f t="shared" si="20"/>
        <v>999171088</v>
      </c>
    </row>
    <row r="438" spans="1:10" x14ac:dyDescent="0.25">
      <c r="A438" t="s">
        <v>15</v>
      </c>
      <c r="B438">
        <v>2006</v>
      </c>
      <c r="C438" s="2">
        <f t="shared" si="22"/>
        <v>304763911</v>
      </c>
      <c r="D438" s="1">
        <f>+[17]Output_2006!B14+[17]Output_2006!C14</f>
        <v>260917198</v>
      </c>
      <c r="E438" s="1">
        <f>+[17]Output_2006!G14+[17]Output_2006!H14</f>
        <v>40295468</v>
      </c>
      <c r="F438" s="1">
        <f>+[17]Output_2006!D14+[17]Output_2006!E14</f>
        <v>518226830</v>
      </c>
      <c r="G438" s="1">
        <f>+[17]Output_2005!I14+[17]Output_2006!K14</f>
        <v>260752154</v>
      </c>
      <c r="H438" s="1">
        <f>+[17]Output_2006!F14</f>
        <v>43846713</v>
      </c>
      <c r="I438" s="1">
        <f>+[17]Output_2006!$J$14</f>
        <v>41841534</v>
      </c>
      <c r="J438" s="1">
        <f t="shared" si="20"/>
        <v>1124038363</v>
      </c>
    </row>
    <row r="439" spans="1:10" x14ac:dyDescent="0.25">
      <c r="A439" t="s">
        <v>15</v>
      </c>
      <c r="B439">
        <v>2005</v>
      </c>
      <c r="C439" s="2">
        <f t="shared" si="22"/>
        <v>283447731</v>
      </c>
      <c r="D439" s="1">
        <f>+[17]Output_2005!B14+[17]Output_2005!C14</f>
        <v>246368024</v>
      </c>
      <c r="E439" s="1">
        <f>+[17]Output_2005!G14+[17]Output_2005!H14</f>
        <v>42482439</v>
      </c>
      <c r="F439" s="1">
        <f>+[17]Output_2005!D14+[17]Output_2005!E14</f>
        <v>495779717</v>
      </c>
      <c r="G439" s="1">
        <f>+[17]Output_2005!I14+[17]Output_2005!K14</f>
        <v>260752154</v>
      </c>
      <c r="H439" s="1">
        <f>+[17]Output_2005!F14</f>
        <v>37079707</v>
      </c>
      <c r="I439" s="1">
        <f>+[17]Output_2005!$J$14</f>
        <v>39379252</v>
      </c>
      <c r="J439" s="1">
        <f t="shared" si="20"/>
        <v>1082462041</v>
      </c>
    </row>
    <row r="440" spans="1:10" x14ac:dyDescent="0.25">
      <c r="A440" t="s">
        <v>15</v>
      </c>
      <c r="B440">
        <v>2004</v>
      </c>
      <c r="C440" s="2">
        <f t="shared" si="22"/>
        <v>272289264</v>
      </c>
      <c r="D440" s="1">
        <f>+[17]Output_2004!B14+[17]Output_2004!C14</f>
        <v>230840313</v>
      </c>
      <c r="E440" s="1">
        <f>+[17]Output_2004!G14+[17]Output_2004!H14</f>
        <v>40898860</v>
      </c>
      <c r="F440" s="1">
        <f>+[17]Output_2004!D14+[17]Output_2004!E14</f>
        <v>466240067</v>
      </c>
      <c r="G440" s="1">
        <f>+[17]Output_2004!I14+[17]Output_2004!K14</f>
        <v>285547096</v>
      </c>
      <c r="H440" s="1">
        <f>+[17]Output_2004!F14</f>
        <v>41448951</v>
      </c>
      <c r="I440" s="1">
        <f>+[17]Output_2004!$J$14</f>
        <v>36942844</v>
      </c>
      <c r="J440" s="1">
        <f t="shared" si="20"/>
        <v>1064975287</v>
      </c>
    </row>
    <row r="441" spans="1:10" x14ac:dyDescent="0.25">
      <c r="A441" t="s">
        <v>15</v>
      </c>
      <c r="B441">
        <v>2003</v>
      </c>
      <c r="C441" s="2">
        <f t="shared" si="22"/>
        <v>260438400</v>
      </c>
      <c r="D441" s="1">
        <f>+[17]Output_2003!B14+[17]Output_2003!C14</f>
        <v>218208375</v>
      </c>
      <c r="E441" s="1">
        <f>+[17]Output_2003!G14+[17]Output_2003!H14</f>
        <v>37396565</v>
      </c>
      <c r="F441" s="1">
        <f>+[17]Output_2003!D14+[17]Output_2003!E14</f>
        <v>410016993</v>
      </c>
      <c r="G441" s="1">
        <f>+[17]Output_2003!I14+[17]Output_2003!K14</f>
        <v>222798337</v>
      </c>
      <c r="H441" s="1">
        <f>+[17]Output_2003!F14</f>
        <v>42230025</v>
      </c>
      <c r="I441" s="1">
        <f>+[17]Output_2003!$J$14</f>
        <v>38321409</v>
      </c>
      <c r="J441" s="1">
        <f t="shared" si="20"/>
        <v>930650295</v>
      </c>
    </row>
    <row r="442" spans="1:10" x14ac:dyDescent="0.25">
      <c r="A442" t="s">
        <v>15</v>
      </c>
      <c r="B442">
        <v>2002</v>
      </c>
      <c r="C442" s="2">
        <f t="shared" si="22"/>
        <v>250216158</v>
      </c>
      <c r="D442" s="1">
        <f>+[18]Output_2002!$B$14+[18]Output_2002!$C$14</f>
        <v>206865205</v>
      </c>
      <c r="E442" s="1">
        <f>+[18]Output_2002!$G$14+[18]Output_2002!$H$14</f>
        <v>36860263</v>
      </c>
      <c r="F442" s="1">
        <f>+[18]Output_2002!$D$14+[18]Output_2002!$E$14</f>
        <v>407510016</v>
      </c>
      <c r="G442" s="1">
        <f>+[18]Output_2002!$I$14+[18]Output_2002!$K$14</f>
        <v>216416015</v>
      </c>
      <c r="H442" s="1">
        <f>+[18]Output_2002!$F$14</f>
        <v>43350953</v>
      </c>
      <c r="I442" s="1">
        <f>+[18]Output_2002!$J$14</f>
        <v>32287354</v>
      </c>
      <c r="J442" s="1">
        <f t="shared" ref="J442:J449" si="23">+D442+E442+F442+G442+H442</f>
        <v>911002452</v>
      </c>
    </row>
    <row r="443" spans="1:10" x14ac:dyDescent="0.25">
      <c r="A443" t="s">
        <v>15</v>
      </c>
      <c r="B443">
        <v>2001</v>
      </c>
      <c r="C443" s="2">
        <f t="shared" si="22"/>
        <v>238160511</v>
      </c>
      <c r="D443" s="1">
        <f>+[18]Output_2001!$B$14+[18]Output_2001!$C$14</f>
        <v>200251376</v>
      </c>
      <c r="E443" s="1">
        <f>+[18]Output_2001!$G$14+[18]Output_2001!$H$14</f>
        <v>32191810</v>
      </c>
      <c r="F443" s="1">
        <f>+[18]Output_2001!$D$14+[18]Output_2001!$E$14</f>
        <v>404849743</v>
      </c>
      <c r="G443" s="1">
        <f>+[18]Output_2001!$I$14+[18]Output_2001!$K$14</f>
        <v>205596596</v>
      </c>
      <c r="H443" s="1">
        <f>+[18]Output_2001!$F$14</f>
        <v>37909135</v>
      </c>
      <c r="I443" s="1">
        <f>+[18]Output_2001!$J$14</f>
        <v>32321148</v>
      </c>
      <c r="J443" s="1">
        <f t="shared" si="23"/>
        <v>880798660</v>
      </c>
    </row>
    <row r="444" spans="1:10" x14ac:dyDescent="0.25">
      <c r="A444" t="s">
        <v>15</v>
      </c>
      <c r="B444">
        <v>2000</v>
      </c>
      <c r="C444" s="2">
        <f t="shared" si="22"/>
        <v>227501027</v>
      </c>
      <c r="D444" s="1">
        <f>+[18]Output_2000!$B$14+[18]Output_2000!$C$14</f>
        <v>189819853</v>
      </c>
      <c r="E444" s="1">
        <f>+[18]Output_2000!$G$14+[18]Output_2000!$H$14</f>
        <v>27426486</v>
      </c>
      <c r="F444" s="1">
        <f>+[18]Output_2000!$D$14+[18]Output_2000!$E$14</f>
        <v>394824160</v>
      </c>
      <c r="G444" s="1">
        <f>+[18]Output_2000!$I$14+[18]Output_2000!$K$14</f>
        <v>193978805</v>
      </c>
      <c r="H444" s="1">
        <f>+[18]Output_2000!$F$14</f>
        <v>37681174</v>
      </c>
      <c r="I444" s="1">
        <f>+[18]Output_2000!$J$14</f>
        <v>29400878</v>
      </c>
      <c r="J444" s="1">
        <f t="shared" si="23"/>
        <v>843730478</v>
      </c>
    </row>
    <row r="445" spans="1:10" x14ac:dyDescent="0.25">
      <c r="A445" t="s">
        <v>15</v>
      </c>
      <c r="B445">
        <v>1999</v>
      </c>
      <c r="C445" s="2">
        <f t="shared" si="22"/>
        <v>212094430</v>
      </c>
      <c r="D445" s="1">
        <f>+[19]Output_1999!$B$14+[19]Output_1999!$C$14</f>
        <v>174002453</v>
      </c>
      <c r="E445" s="1">
        <f>+[19]Output_1999!$G$14+[19]Output_1999!$H$14</f>
        <v>25810637</v>
      </c>
      <c r="F445" s="1">
        <f>+[19]Output_1999!$D$14+[19]Output_1999!$E$14</f>
        <v>372741541</v>
      </c>
      <c r="G445" s="1">
        <f>+[19]Output_1999!$I$14+[19]Output_1999!$K$14</f>
        <v>219490230</v>
      </c>
      <c r="H445" s="1">
        <f>+[19]Output_1999!$F$14</f>
        <v>38091977</v>
      </c>
      <c r="I445" s="1">
        <f>+[19]Output_1999!$J$14</f>
        <v>28214735</v>
      </c>
      <c r="J445" s="1">
        <f t="shared" si="23"/>
        <v>830136838</v>
      </c>
    </row>
    <row r="446" spans="1:10" x14ac:dyDescent="0.25">
      <c r="A446" t="s">
        <v>15</v>
      </c>
      <c r="B446">
        <v>1998</v>
      </c>
      <c r="C446" s="2">
        <f t="shared" si="22"/>
        <v>199302844</v>
      </c>
      <c r="D446" s="1">
        <f>+[19]Output_1998!$B$14+[19]Output_1998!$C$14</f>
        <v>159227068</v>
      </c>
      <c r="E446" s="1">
        <f>+[19]Output_1998!$G$14+[19]Output_1998!$H$14</f>
        <v>24628058</v>
      </c>
      <c r="F446" s="1">
        <f>+[19]Output_1998!$D$14+[19]Output_1998!$E$14</f>
        <v>350688955</v>
      </c>
      <c r="G446" s="1">
        <f>+[19]Output_1998!$I$14+[19]Output_1998!$K$14</f>
        <v>201995711</v>
      </c>
      <c r="H446" s="1">
        <f>+[19]Output_1998!$F$14</f>
        <v>40075776</v>
      </c>
      <c r="I446" s="1">
        <f>+[19]Output_1998!$J$14</f>
        <v>26888180</v>
      </c>
      <c r="J446" s="1">
        <f t="shared" si="23"/>
        <v>776615568</v>
      </c>
    </row>
    <row r="447" spans="1:10" x14ac:dyDescent="0.25">
      <c r="A447" t="s">
        <v>15</v>
      </c>
      <c r="B447">
        <v>1997</v>
      </c>
      <c r="C447" s="2">
        <f t="shared" si="22"/>
        <v>185760597</v>
      </c>
      <c r="D447" s="1">
        <f>+[19]Output_1997!$B$14+[19]Output_1997!$C$14</f>
        <v>145573415</v>
      </c>
      <c r="E447" s="1">
        <f>+[19]Output_1997!$G$14+[19]Output_1997!$H$14</f>
        <v>22657618</v>
      </c>
      <c r="F447" s="1">
        <f>+[19]Output_1997!$D$14+[19]Output_1997!$E$14</f>
        <v>334823045</v>
      </c>
      <c r="G447" s="1">
        <f>+[19]Output_1997!$I$14+[19]Output_1997!$K$14</f>
        <v>192530524</v>
      </c>
      <c r="H447" s="1">
        <f>+[19]Output_1997!$F$14</f>
        <v>40187182</v>
      </c>
      <c r="I447" s="1">
        <f>+[19]Output_1997!$J$14</f>
        <v>26449362</v>
      </c>
      <c r="J447" s="1">
        <f t="shared" si="23"/>
        <v>735771784</v>
      </c>
    </row>
    <row r="448" spans="1:10" x14ac:dyDescent="0.25">
      <c r="A448" t="s">
        <v>15</v>
      </c>
      <c r="B448">
        <v>1996</v>
      </c>
      <c r="C448" s="2">
        <f t="shared" si="22"/>
        <v>180332225</v>
      </c>
      <c r="D448" s="1">
        <f>+[20]Output_1996!$B$14+[20]Output_1996!$C$14</f>
        <v>139852248</v>
      </c>
      <c r="E448" s="1">
        <f>+[20]Output_1996!$G$14+[20]Output_1996!$H$14</f>
        <v>22253492</v>
      </c>
      <c r="F448" s="1">
        <f>+[20]Output_1996!$D$14+[20]Output_1996!$E$14</f>
        <v>331289888</v>
      </c>
      <c r="G448" s="1">
        <f>+[20]Output_1996!$I$14+[20]Output_1996!$K$14</f>
        <v>186376332</v>
      </c>
      <c r="H448" s="1">
        <f>+[20]Output_1996!$F$14</f>
        <v>40479977</v>
      </c>
      <c r="I448" s="1">
        <f>+[20]Output_1996!$J$14</f>
        <v>25425383</v>
      </c>
      <c r="J448" s="1">
        <f t="shared" si="23"/>
        <v>720251937</v>
      </c>
    </row>
    <row r="449" spans="1:10" x14ac:dyDescent="0.25">
      <c r="A449" t="s">
        <v>15</v>
      </c>
      <c r="B449">
        <v>1995</v>
      </c>
      <c r="C449" s="2">
        <f t="shared" si="22"/>
        <v>166568184</v>
      </c>
      <c r="D449" s="1">
        <f>+[20]Output_1995!$B$14+[20]Output_1995!$C$14</f>
        <v>131166540</v>
      </c>
      <c r="E449" s="1">
        <f>+[20]Output_1995!$G$14+[20]Output_1995!$H$14</f>
        <v>21556948</v>
      </c>
      <c r="F449" s="1">
        <f>+[20]Output_1995!$D$14+[20]Output_1995!$E$14</f>
        <v>331384558</v>
      </c>
      <c r="G449" s="1">
        <f>+[20]Output_1995!$I$14+[20]Output_1995!$K$14</f>
        <v>173798678</v>
      </c>
      <c r="H449" s="1">
        <f>+[20]Output_1995!$F$14</f>
        <v>35401644</v>
      </c>
      <c r="I449" s="1">
        <f>+[20]Output_1995!$J$14</f>
        <v>24002249</v>
      </c>
      <c r="J449" s="1">
        <f t="shared" si="23"/>
        <v>693308368</v>
      </c>
    </row>
    <row r="450" spans="1:10" x14ac:dyDescent="0.25">
      <c r="A450" t="s">
        <v>18</v>
      </c>
      <c r="B450">
        <v>2022</v>
      </c>
      <c r="C450" s="2">
        <f t="shared" si="22"/>
        <v>442989470</v>
      </c>
      <c r="D450" s="1">
        <f>+[1]Output_Aux!B17+[1]Output_Aux!C17</f>
        <v>442988512</v>
      </c>
      <c r="E450" s="1">
        <f>+[1]Output_Aux!F17</f>
        <v>72877872</v>
      </c>
      <c r="F450" s="1">
        <f>+[1]Output_Aux!D17</f>
        <v>456491821</v>
      </c>
      <c r="G450" s="1">
        <f>+[1]Output_Aux!G17</f>
        <v>520948926</v>
      </c>
      <c r="H450" s="1">
        <f>+[1]Output_Aux!E17</f>
        <v>958</v>
      </c>
      <c r="I450" s="1">
        <f>+[1]Output_Aux!$H$17</f>
        <v>0</v>
      </c>
      <c r="J450" s="1">
        <f t="shared" si="20"/>
        <v>1493308089</v>
      </c>
    </row>
    <row r="451" spans="1:10" x14ac:dyDescent="0.25">
      <c r="A451" t="s">
        <v>18</v>
      </c>
      <c r="B451">
        <v>2021</v>
      </c>
      <c r="C451" s="2">
        <f t="shared" ref="C451:C514" si="24">+D451+H451</f>
        <v>413665048</v>
      </c>
      <c r="D451" s="1">
        <f>+[2]Output!C17+[2]Output!B17</f>
        <v>410243831</v>
      </c>
      <c r="E451" s="1">
        <f>+[2]Output!F17</f>
        <v>75342340</v>
      </c>
      <c r="F451" s="1">
        <f>+[2]Output!D17</f>
        <v>456099592</v>
      </c>
      <c r="G451" s="1">
        <f>+[2]Output!G17</f>
        <v>531789877</v>
      </c>
      <c r="H451" s="1">
        <f>+[2]Output!E17</f>
        <v>3421217</v>
      </c>
      <c r="I451" s="1">
        <f>+[2]Output!$H$17</f>
        <v>26672922</v>
      </c>
      <c r="J451" s="1">
        <f t="shared" ref="J451:J538" si="25">+D451+E451+F451+G451+H451</f>
        <v>1476896857</v>
      </c>
    </row>
    <row r="452" spans="1:10" x14ac:dyDescent="0.25">
      <c r="A452" t="s">
        <v>18</v>
      </c>
      <c r="B452">
        <v>2020</v>
      </c>
      <c r="C452" s="2">
        <f t="shared" si="24"/>
        <v>413117060</v>
      </c>
      <c r="D452" s="1">
        <f>+[3]Output!C17+[3]Output!B17</f>
        <v>413117060</v>
      </c>
      <c r="E452" s="1">
        <f>+[3]Output!F17</f>
        <v>75835842</v>
      </c>
      <c r="F452" s="1">
        <f>+[3]Output!D17</f>
        <v>469992372</v>
      </c>
      <c r="G452" s="1">
        <f>+[3]Output!G17</f>
        <v>499527329</v>
      </c>
      <c r="H452" s="1">
        <f>+[3]Output!E17</f>
        <v>0</v>
      </c>
      <c r="I452" s="1">
        <f>+[3]Output!$H$17</f>
        <v>27506435</v>
      </c>
      <c r="J452" s="1">
        <f t="shared" si="25"/>
        <v>1458472603</v>
      </c>
    </row>
    <row r="453" spans="1:10" x14ac:dyDescent="0.25">
      <c r="A453" t="s">
        <v>18</v>
      </c>
      <c r="B453">
        <v>2019</v>
      </c>
      <c r="C453" s="2">
        <f t="shared" si="24"/>
        <v>446309080</v>
      </c>
      <c r="D453" s="1">
        <f>+[4]Output!C17+[4]Output!B17</f>
        <v>446309080</v>
      </c>
      <c r="E453" s="1">
        <f>+[4]Output!F17</f>
        <v>82986209</v>
      </c>
      <c r="F453" s="1">
        <f>+[4]Output!D17</f>
        <v>515317793</v>
      </c>
      <c r="G453" s="1">
        <f>+[4]Output!G17</f>
        <v>471251188</v>
      </c>
      <c r="H453" s="1">
        <f>+[4]Output!E17</f>
        <v>0</v>
      </c>
      <c r="I453" s="1">
        <f>+[4]Output!$H$17</f>
        <v>43663802</v>
      </c>
      <c r="J453" s="1">
        <f t="shared" si="25"/>
        <v>1515864270</v>
      </c>
    </row>
    <row r="454" spans="1:10" x14ac:dyDescent="0.25">
      <c r="A454" t="s">
        <v>18</v>
      </c>
      <c r="B454">
        <v>2018</v>
      </c>
      <c r="C454" s="2">
        <f t="shared" si="24"/>
        <v>440731497</v>
      </c>
      <c r="D454" s="1">
        <f>+[5]Output!$B17+[5]Output!$C17</f>
        <v>440731497</v>
      </c>
      <c r="E454" s="1">
        <f>+[5]Output!$G17+[5]Output!$H17</f>
        <v>79432323</v>
      </c>
      <c r="F454" s="1">
        <f>+[5]Output!$D17+[5]Output!$E17</f>
        <v>506012711</v>
      </c>
      <c r="G454" s="1">
        <f>+[5]Output!$I17+[5]Output!$K17</f>
        <v>474167471</v>
      </c>
      <c r="H454" s="1">
        <f>0*[5]Output!$I17+[5]Output!$F17</f>
        <v>0</v>
      </c>
      <c r="I454" s="1">
        <f>+[5]Output!$J$17</f>
        <v>57306312</v>
      </c>
      <c r="J454" s="1">
        <f t="shared" si="25"/>
        <v>1500344002</v>
      </c>
    </row>
    <row r="455" spans="1:10" x14ac:dyDescent="0.25">
      <c r="A455" t="s">
        <v>18</v>
      </c>
      <c r="B455">
        <v>2017</v>
      </c>
      <c r="C455" s="2">
        <f t="shared" si="24"/>
        <v>430743057</v>
      </c>
      <c r="D455" s="1">
        <f>+[6]Output!$B17+[6]Output!$C17</f>
        <v>430743057</v>
      </c>
      <c r="E455" s="1">
        <f>+[6]Output!$G17+[6]Output!$H17</f>
        <v>81824670</v>
      </c>
      <c r="F455" s="1">
        <f>+[6]Output!$D17+[6]Output!$E17</f>
        <v>462356200</v>
      </c>
      <c r="G455" s="1">
        <f>1*[6]Output!$I17+[6]Output!$K17</f>
        <v>462537342</v>
      </c>
      <c r="H455" s="1">
        <f>0*[6]Output!$I17+[6]Output!$F17</f>
        <v>0</v>
      </c>
      <c r="I455" s="1">
        <f>+[6]Output!$J$17</f>
        <v>57594284</v>
      </c>
      <c r="J455" s="1">
        <f t="shared" si="25"/>
        <v>1437461269</v>
      </c>
    </row>
    <row r="456" spans="1:10" x14ac:dyDescent="0.25">
      <c r="A456" t="s">
        <v>18</v>
      </c>
      <c r="B456">
        <v>2016</v>
      </c>
      <c r="C456" s="2">
        <f t="shared" si="24"/>
        <v>424339971</v>
      </c>
      <c r="D456" s="1">
        <f>+[7]Output!$B17+[7]Output!$C17</f>
        <v>424308989</v>
      </c>
      <c r="E456" s="1">
        <f>+[7]Output!$G17+[7]Output!$H17</f>
        <v>67378409</v>
      </c>
      <c r="F456" s="1">
        <f>+[7]Output!$D17+[7]Output!$E17</f>
        <v>450342024</v>
      </c>
      <c r="G456" s="1">
        <f>1*[7]Output!$I17+[7]Output!$K17</f>
        <v>478601437</v>
      </c>
      <c r="H456" s="1">
        <f>0*[7]Output!$I17+[7]Output!$F17</f>
        <v>30982</v>
      </c>
      <c r="I456" s="1">
        <f>+[7]Output!$J$17</f>
        <v>59916529</v>
      </c>
      <c r="J456" s="1">
        <f t="shared" si="25"/>
        <v>1420661841</v>
      </c>
    </row>
    <row r="457" spans="1:10" x14ac:dyDescent="0.25">
      <c r="A457" t="s">
        <v>18</v>
      </c>
      <c r="B457">
        <v>2015</v>
      </c>
      <c r="C457" s="2">
        <f t="shared" si="24"/>
        <v>419637215</v>
      </c>
      <c r="D457" s="1">
        <f>+[8]Output!$B17+[8]Output!$C17</f>
        <v>419611852</v>
      </c>
      <c r="E457" s="1">
        <f>+[8]Output!$G17+[8]Output!$H17</f>
        <v>67583103</v>
      </c>
      <c r="F457" s="1">
        <f>+[8]Output!$D17+[8]Output!$E17</f>
        <v>429502903</v>
      </c>
      <c r="G457" s="1">
        <f>1*[8]Output!$I17+[8]Output!$K17</f>
        <v>482665078</v>
      </c>
      <c r="H457" s="1">
        <f>0*[8]Output!$I17+[8]Output!$F17</f>
        <v>25363</v>
      </c>
      <c r="I457" s="1">
        <f>+[8]Output!$J$17</f>
        <v>57491369</v>
      </c>
      <c r="J457" s="1">
        <f t="shared" si="25"/>
        <v>1399388299</v>
      </c>
    </row>
    <row r="458" spans="1:10" x14ac:dyDescent="0.25">
      <c r="A458" t="s">
        <v>18</v>
      </c>
      <c r="B458">
        <v>2014</v>
      </c>
      <c r="C458" s="2">
        <f t="shared" si="24"/>
        <v>415994888</v>
      </c>
      <c r="D458" s="1">
        <f>+[9]Output!$B17+[9]Output!$C17</f>
        <v>415961274</v>
      </c>
      <c r="E458" s="1">
        <f>+[9]Output!$G17+[9]Output!$H17</f>
        <v>64907159</v>
      </c>
      <c r="F458" s="1">
        <f>+[9]Output!$D17+[9]Output!$E17</f>
        <v>432781226</v>
      </c>
      <c r="G458" s="1">
        <f>1*[9]Output!$I17+[9]Output!$K17</f>
        <v>484625456</v>
      </c>
      <c r="H458" s="1">
        <f>0*[9]Output!$I17+[9]Output!$F17</f>
        <v>33614</v>
      </c>
      <c r="I458" s="1">
        <f>+[9]Output!$J$17</f>
        <v>58692410</v>
      </c>
      <c r="J458" s="1">
        <f t="shared" si="25"/>
        <v>1398308729</v>
      </c>
    </row>
    <row r="459" spans="1:10" x14ac:dyDescent="0.25">
      <c r="A459" t="s">
        <v>18</v>
      </c>
      <c r="B459">
        <v>2013</v>
      </c>
      <c r="C459" s="2">
        <f t="shared" si="24"/>
        <v>423071071</v>
      </c>
      <c r="D459" s="1">
        <f>+[10]Output!$B17+[10]Output!$C17</f>
        <v>423071071</v>
      </c>
      <c r="E459" s="1">
        <f>+[10]Output!$G17+[10]Output!$H17</f>
        <v>76222768</v>
      </c>
      <c r="F459" s="1">
        <f>+[10]Output!$D17+[10]Output!$E17</f>
        <v>442361307</v>
      </c>
      <c r="G459" s="1">
        <f>1*[10]Output!$I17+[10]Output!$K17</f>
        <v>434755446</v>
      </c>
      <c r="H459" s="1">
        <f>0*[10]Output!$I17+[10]Output!$F17</f>
        <v>0</v>
      </c>
      <c r="I459" s="1">
        <f>+[10]Output!$J$17</f>
        <v>57842764</v>
      </c>
      <c r="J459" s="1">
        <f t="shared" si="25"/>
        <v>1376410592</v>
      </c>
    </row>
    <row r="460" spans="1:10" x14ac:dyDescent="0.25">
      <c r="A460" t="s">
        <v>18</v>
      </c>
      <c r="B460">
        <v>2012</v>
      </c>
      <c r="C460" s="2">
        <f t="shared" si="24"/>
        <v>428340744</v>
      </c>
      <c r="D460" s="1">
        <f>+[11]Output!$B17+[11]Output!$C17</f>
        <v>428340744</v>
      </c>
      <c r="E460" s="1">
        <f>+[11]Output!$G17+[11]Output!$H17</f>
        <v>82711263</v>
      </c>
      <c r="F460" s="1">
        <f>+[11]Output!$D17+[11]Output!$E17</f>
        <v>460243377</v>
      </c>
      <c r="G460" s="1">
        <f>1*[11]Output!$I17+[11]Output!$K17</f>
        <v>456046029</v>
      </c>
      <c r="H460" s="1">
        <f>0*[11]Output!$I17+[11]Output!$F17</f>
        <v>0</v>
      </c>
      <c r="I460" s="1">
        <f>+[11]Output!$J$17</f>
        <v>57070838</v>
      </c>
      <c r="J460" s="1">
        <f t="shared" si="25"/>
        <v>1427341413</v>
      </c>
    </row>
    <row r="461" spans="1:10" x14ac:dyDescent="0.25">
      <c r="A461" t="s">
        <v>18</v>
      </c>
      <c r="B461">
        <v>2011</v>
      </c>
      <c r="C461" s="2">
        <f t="shared" si="24"/>
        <v>446983331</v>
      </c>
      <c r="D461" s="1">
        <f>+[12]Output!$B17+[12]Output!$C17</f>
        <v>446983331</v>
      </c>
      <c r="E461" s="1">
        <f>+[12]Output!$G17+[12]Output!$H17</f>
        <v>93002556</v>
      </c>
      <c r="F461" s="1">
        <f>+[12]Output!$D17+[12]Output!$E17</f>
        <v>502794928</v>
      </c>
      <c r="G461" s="1">
        <f>1*[12]Output!$I17+[12]Output!$K17</f>
        <v>488873444</v>
      </c>
      <c r="H461" s="1">
        <f>0*[12]Output!$I17+[12]Output!$F17</f>
        <v>0</v>
      </c>
      <c r="I461" s="1">
        <f>+[12]Output!$J$17</f>
        <v>64888019</v>
      </c>
      <c r="J461" s="1">
        <f t="shared" si="25"/>
        <v>1531654259</v>
      </c>
    </row>
    <row r="462" spans="1:10" x14ac:dyDescent="0.25">
      <c r="A462" t="s">
        <v>18</v>
      </c>
      <c r="B462">
        <v>2010</v>
      </c>
      <c r="C462" s="2">
        <f t="shared" si="24"/>
        <v>455460874</v>
      </c>
      <c r="D462" s="1">
        <f>+[13]Output!$B17+[13]Output!$C17</f>
        <v>455460874</v>
      </c>
      <c r="E462" s="1">
        <f>+[13]Output!$G17+[13]Output!$H17</f>
        <v>94289661</v>
      </c>
      <c r="F462" s="1">
        <f>+[13]Output!$D17+[13]Output!$E17</f>
        <v>534759277</v>
      </c>
      <c r="G462" s="1">
        <f>1*[13]Output!$I17+[13]Output!$K17</f>
        <v>514263378</v>
      </c>
      <c r="H462" s="1">
        <f>0*[13]Output!$I17+[13]Output!$F17</f>
        <v>0</v>
      </c>
      <c r="I462" s="1">
        <f>+[13]Output!$J$17</f>
        <v>65608591</v>
      </c>
      <c r="J462" s="1">
        <f t="shared" si="25"/>
        <v>1598773190</v>
      </c>
    </row>
    <row r="463" spans="1:10" x14ac:dyDescent="0.25">
      <c r="A463" t="s">
        <v>18</v>
      </c>
      <c r="B463">
        <v>2009</v>
      </c>
      <c r="C463" s="2">
        <f t="shared" si="24"/>
        <v>446087382</v>
      </c>
      <c r="D463" s="1">
        <f>+[14]Output!$B17+[14]Output!$C17</f>
        <v>446087382</v>
      </c>
      <c r="E463" s="1">
        <f>+[14]Output!$G17+[14]Output!$H17</f>
        <v>89302803</v>
      </c>
      <c r="F463" s="1">
        <f>+[14]Output!$D17+[14]Output!$E17</f>
        <v>521396357</v>
      </c>
      <c r="G463" s="1">
        <f>1*[14]Output!$I17+[14]Output!$K17</f>
        <v>505546369</v>
      </c>
      <c r="H463" s="1">
        <f>0*[14]Output!$I17+[14]Output!$F17</f>
        <v>0</v>
      </c>
      <c r="I463" s="1">
        <f>+[14]Output!$J$17</f>
        <v>68383107</v>
      </c>
      <c r="J463" s="1">
        <f t="shared" si="25"/>
        <v>1562332911</v>
      </c>
    </row>
    <row r="464" spans="1:10" x14ac:dyDescent="0.25">
      <c r="A464" t="s">
        <v>18</v>
      </c>
      <c r="B464">
        <v>2008</v>
      </c>
      <c r="C464" s="2">
        <f t="shared" si="24"/>
        <v>422897711</v>
      </c>
      <c r="D464" s="1">
        <f>+[15]Output!$B17+[15]Output!$C17</f>
        <v>422897711</v>
      </c>
      <c r="E464" s="1">
        <f>+[15]Output!$G17+[15]Output!$H17</f>
        <v>91164922</v>
      </c>
      <c r="F464" s="1">
        <f>+[15]Output!$D17+[15]Output!$E17</f>
        <v>567145808</v>
      </c>
      <c r="G464" s="1">
        <f>1*[15]Output!$I17+[15]Output!$K17</f>
        <v>478228916</v>
      </c>
      <c r="H464" s="1">
        <f>0*[15]Output!$I17+[15]Output!$F17</f>
        <v>0</v>
      </c>
      <c r="I464" s="1">
        <f>+[15]Output!$J$17</f>
        <v>61389455</v>
      </c>
      <c r="J464" s="1">
        <f t="shared" si="25"/>
        <v>1559437357</v>
      </c>
    </row>
    <row r="465" spans="1:10" x14ac:dyDescent="0.25">
      <c r="A465" t="s">
        <v>18</v>
      </c>
      <c r="B465">
        <v>2007</v>
      </c>
      <c r="C465" s="2">
        <f t="shared" si="24"/>
        <v>410635139</v>
      </c>
      <c r="D465" s="1">
        <f>+[16]Output!$B17+[16]Output!$C17</f>
        <v>410635139</v>
      </c>
      <c r="E465" s="1">
        <f>+[16]Output!$G17+[16]Output!$H17</f>
        <v>86090116</v>
      </c>
      <c r="F465" s="1">
        <f>+[16]Output!$D17+[16]Output!$E40</f>
        <v>561006712</v>
      </c>
      <c r="G465" s="1">
        <f>1*[16]Output!$I17+[16]Output!$K17</f>
        <v>491580908</v>
      </c>
      <c r="H465" s="1">
        <f>0*[16]Output!$I17+[16]Output!$F17</f>
        <v>0</v>
      </c>
      <c r="I465" s="1">
        <f>+[16]Output!$J$17</f>
        <v>59641753</v>
      </c>
      <c r="J465" s="1">
        <f t="shared" si="25"/>
        <v>1549312875</v>
      </c>
    </row>
    <row r="466" spans="1:10" x14ac:dyDescent="0.25">
      <c r="A466" t="s">
        <v>18</v>
      </c>
      <c r="B466">
        <v>2006</v>
      </c>
      <c r="C466" s="2">
        <f t="shared" si="24"/>
        <v>394801667</v>
      </c>
      <c r="D466" s="1">
        <f>+[17]Output_2006!B17+[17]Output_2006!C17</f>
        <v>394801667</v>
      </c>
      <c r="E466" s="1">
        <f>+[17]Output_2006!G17+[17]Output_2006!H17</f>
        <v>84922611</v>
      </c>
      <c r="F466" s="1">
        <f>+[17]Output_2006!D17+[17]Output_2006!E17</f>
        <v>559341858</v>
      </c>
      <c r="G466" s="1">
        <f>+[17]Output_2005!I17+[17]Output_2006!K17</f>
        <v>470092160</v>
      </c>
      <c r="H466" s="1">
        <f>+[17]Output_2006!F17</f>
        <v>0</v>
      </c>
      <c r="I466" s="1">
        <f>+[17]Output_2006!$J$17</f>
        <v>56579446</v>
      </c>
      <c r="J466" s="1">
        <f t="shared" si="25"/>
        <v>1509158296</v>
      </c>
    </row>
    <row r="467" spans="1:10" x14ac:dyDescent="0.25">
      <c r="A467" t="s">
        <v>18</v>
      </c>
      <c r="B467">
        <v>2005</v>
      </c>
      <c r="C467" s="2">
        <f t="shared" si="24"/>
        <v>375792616</v>
      </c>
      <c r="D467" s="1">
        <f>+[17]Output_2005!B17+[17]Output_2005!C17</f>
        <v>375792616</v>
      </c>
      <c r="E467" s="1">
        <f>+[17]Output_2005!G17+[17]Output_2005!H17</f>
        <v>89499906</v>
      </c>
      <c r="F467" s="1">
        <f>+[17]Output_2005!D17+[17]Output_2005!E17</f>
        <v>536632455</v>
      </c>
      <c r="G467" s="1">
        <f>+[17]Output_2005!I17+[17]Output_2005!K17</f>
        <v>470092160</v>
      </c>
      <c r="H467" s="1">
        <f>+[17]Output_2005!F17</f>
        <v>0</v>
      </c>
      <c r="I467" s="1">
        <f>+[17]Output_2005!$J$17</f>
        <v>50130176</v>
      </c>
      <c r="J467" s="1">
        <f t="shared" si="25"/>
        <v>1472017137</v>
      </c>
    </row>
    <row r="468" spans="1:10" x14ac:dyDescent="0.25">
      <c r="A468" t="s">
        <v>18</v>
      </c>
      <c r="B468">
        <v>2004</v>
      </c>
      <c r="C468" s="2">
        <f t="shared" si="24"/>
        <v>361772403</v>
      </c>
      <c r="D468" s="1">
        <f>+[17]Output_2004!B17+[17]Output_2004!C17</f>
        <v>361772403</v>
      </c>
      <c r="E468" s="1">
        <f>+[17]Output_2004!G17+[17]Output_2004!H17</f>
        <v>81853914</v>
      </c>
      <c r="F468" s="1">
        <f>+[17]Output_2004!D17+[17]Output_2004!E17</f>
        <v>534349116</v>
      </c>
      <c r="G468" s="1">
        <f>+[17]Output_2004!I17+[17]Output_2004!K17</f>
        <v>428944112</v>
      </c>
      <c r="H468" s="1">
        <f>+[17]Output_2004!F17</f>
        <v>0</v>
      </c>
      <c r="I468" s="1">
        <f>+[17]Output_2004!$J$17</f>
        <v>47504834</v>
      </c>
      <c r="J468" s="1">
        <f t="shared" si="25"/>
        <v>1406919545</v>
      </c>
    </row>
    <row r="469" spans="1:10" x14ac:dyDescent="0.25">
      <c r="A469" t="s">
        <v>18</v>
      </c>
      <c r="B469">
        <v>2003</v>
      </c>
      <c r="C469" s="2">
        <f t="shared" si="24"/>
        <v>339639900</v>
      </c>
      <c r="D469" s="1">
        <f>+[17]Output_2003!B17+[17]Output_2003!C17</f>
        <v>338825395</v>
      </c>
      <c r="E469" s="1">
        <f>+[17]Output_2003!G17+[17]Output_2003!H17</f>
        <v>74539987</v>
      </c>
      <c r="F469" s="1">
        <f>+[17]Output_2003!D17+[17]Output_2003!E17</f>
        <v>508756174</v>
      </c>
      <c r="G469" s="1">
        <f>+[17]Output_2003!I17+[17]Output_2003!K17</f>
        <v>400655158</v>
      </c>
      <c r="H469" s="1">
        <f>+[17]Output_2003!F17</f>
        <v>814505</v>
      </c>
      <c r="I469" s="1">
        <f>+[17]Output_2003!$J$17</f>
        <v>48445516</v>
      </c>
      <c r="J469" s="1">
        <f t="shared" si="25"/>
        <v>1323591219</v>
      </c>
    </row>
    <row r="470" spans="1:10" x14ac:dyDescent="0.25">
      <c r="A470" t="s">
        <v>18</v>
      </c>
      <c r="B470">
        <v>2002</v>
      </c>
      <c r="C470" s="2">
        <f t="shared" si="24"/>
        <v>325520158</v>
      </c>
      <c r="D470" s="1">
        <f>+[18]Output_2002!$B$17+[18]Output_2002!$C$17</f>
        <v>321803893</v>
      </c>
      <c r="E470" s="1">
        <f>+[18]Output_2002!$G$17+[18]Output_2002!$H$17</f>
        <v>73413007</v>
      </c>
      <c r="F470" s="1">
        <f>+[18]Output_2002!$D$17+[18]Output_2002!$E$17</f>
        <v>501863999</v>
      </c>
      <c r="G470" s="1">
        <f>+[18]Output_2002!$I$17+[18]Output_2002!$K$17</f>
        <v>382189196</v>
      </c>
      <c r="H470" s="1">
        <f>+[18]Output_2002!$F$17</f>
        <v>3716265</v>
      </c>
      <c r="I470" s="1">
        <f>+[18]Output_2002!$J$17</f>
        <v>43825592</v>
      </c>
      <c r="J470" s="1">
        <f t="shared" si="25"/>
        <v>1282986360</v>
      </c>
    </row>
    <row r="471" spans="1:10" x14ac:dyDescent="0.25">
      <c r="A471" t="s">
        <v>18</v>
      </c>
      <c r="B471">
        <v>2001</v>
      </c>
      <c r="C471" s="2">
        <f t="shared" si="24"/>
        <v>304353315</v>
      </c>
      <c r="D471" s="1">
        <f>+[18]Output_2001!$B$17+[18]Output_2001!$C$17</f>
        <v>304353315</v>
      </c>
      <c r="E471" s="1">
        <f>+[18]Output_2001!$G$17+[18]Output_2001!$H$17</f>
        <v>67424441</v>
      </c>
      <c r="F471" s="1">
        <f>+[18]Output_2001!$D$17+[18]Output_2001!$E$17</f>
        <v>492060128</v>
      </c>
      <c r="G471" s="1">
        <f>+[18]Output_2001!$I$17+[18]Output_2001!$K$17</f>
        <v>354908027</v>
      </c>
      <c r="H471" s="1">
        <f>+[18]Output_2001!$F$17</f>
        <v>0</v>
      </c>
      <c r="I471" s="1">
        <f>+[18]Output_2001!$J$17</f>
        <v>38879599</v>
      </c>
      <c r="J471" s="1">
        <f t="shared" si="25"/>
        <v>1218745911</v>
      </c>
    </row>
    <row r="472" spans="1:10" x14ac:dyDescent="0.25">
      <c r="A472" t="s">
        <v>18</v>
      </c>
      <c r="B472">
        <v>2000</v>
      </c>
      <c r="C472" s="2">
        <f t="shared" si="24"/>
        <v>281201208</v>
      </c>
      <c r="D472" s="1">
        <f>+[18]Output_2000!$B$17+[18]Output_2000!$C$17</f>
        <v>281201208</v>
      </c>
      <c r="E472" s="1">
        <f>+[18]Output_2000!$G$17+[18]Output_2000!$H$17</f>
        <v>63803596</v>
      </c>
      <c r="F472" s="1">
        <f>+[18]Output_2000!$D$17+[18]Output_2000!$E$17</f>
        <v>461183463</v>
      </c>
      <c r="G472" s="1">
        <f>+[18]Output_2000!$I$17+[18]Output_2000!$K$17</f>
        <v>317316869</v>
      </c>
      <c r="H472" s="1">
        <f>+[18]Output_2000!$F$17</f>
        <v>0</v>
      </c>
      <c r="I472" s="1">
        <f>+[18]Output_2000!$J$17</f>
        <v>36347806</v>
      </c>
      <c r="J472" s="1">
        <f t="shared" si="25"/>
        <v>1123505136</v>
      </c>
    </row>
    <row r="473" spans="1:10" x14ac:dyDescent="0.25">
      <c r="A473" t="s">
        <v>18</v>
      </c>
      <c r="B473">
        <v>1999</v>
      </c>
      <c r="C473" s="2">
        <f t="shared" si="24"/>
        <v>260287892</v>
      </c>
      <c r="D473" s="1">
        <f>+[19]Output_1999!$B$17+[19]Output_1999!$C$17</f>
        <v>260287892</v>
      </c>
      <c r="E473" s="1">
        <f>+[19]Output_1999!$G$17+[19]Output_1999!$H$17</f>
        <v>59068710</v>
      </c>
      <c r="F473" s="1">
        <f>+[19]Output_1999!$D$17+[19]Output_1999!$E$17</f>
        <v>421068981</v>
      </c>
      <c r="G473" s="1">
        <f>+[19]Output_1999!$I$17+[19]Output_1999!$K$17</f>
        <v>308797028</v>
      </c>
      <c r="H473" s="1">
        <f>+[19]Output_1999!$F$17</f>
        <v>0</v>
      </c>
      <c r="I473" s="1">
        <f>+[19]Output_1999!$J$17</f>
        <v>35750599</v>
      </c>
      <c r="J473" s="1">
        <f t="shared" si="25"/>
        <v>1049222611</v>
      </c>
    </row>
    <row r="474" spans="1:10" x14ac:dyDescent="0.25">
      <c r="A474" t="s">
        <v>18</v>
      </c>
      <c r="B474">
        <v>1998</v>
      </c>
      <c r="C474" s="2">
        <f t="shared" si="24"/>
        <v>230475434</v>
      </c>
      <c r="D474" s="1">
        <f>+[19]Output_1998!$B$17+[19]Output_1998!$C$17</f>
        <v>230475434</v>
      </c>
      <c r="E474" s="1">
        <f>+[19]Output_1998!$G$17+[19]Output_1998!$H$17</f>
        <v>52176760</v>
      </c>
      <c r="F474" s="1">
        <f>+[19]Output_1998!$D$17+[19]Output_1998!$E$17</f>
        <v>408395428</v>
      </c>
      <c r="G474" s="1">
        <f>+[19]Output_1998!$I$17+[19]Output_1998!$K$17</f>
        <v>281383702</v>
      </c>
      <c r="H474" s="1">
        <f>+[19]Output_1998!$F$17</f>
        <v>0</v>
      </c>
      <c r="I474" s="1">
        <f>+[19]Output_1998!$J$17</f>
        <v>32493624</v>
      </c>
      <c r="J474" s="1">
        <f t="shared" si="25"/>
        <v>972431324</v>
      </c>
    </row>
    <row r="475" spans="1:10" x14ac:dyDescent="0.25">
      <c r="A475" t="s">
        <v>18</v>
      </c>
      <c r="B475">
        <v>1997</v>
      </c>
      <c r="C475" s="2">
        <f t="shared" si="24"/>
        <v>213707939</v>
      </c>
      <c r="D475" s="1">
        <f>+[19]Output_1997!$B$17+[19]Output_1997!$C$17</f>
        <v>213707939</v>
      </c>
      <c r="E475" s="1">
        <f>+[19]Output_1997!$G$17+[19]Output_1997!$H$17</f>
        <v>52742777</v>
      </c>
      <c r="F475" s="1">
        <f>+[19]Output_1997!$D$17+[19]Output_1997!$E$17</f>
        <v>391554332</v>
      </c>
      <c r="G475" s="1">
        <f>+[19]Output_1997!$I$17+[19]Output_1997!$K$17</f>
        <v>265943894</v>
      </c>
      <c r="H475" s="1">
        <f>+[19]Output_1997!$F$17</f>
        <v>0</v>
      </c>
      <c r="I475" s="1">
        <f>+[19]Output_1997!$J$17</f>
        <v>31240819</v>
      </c>
      <c r="J475" s="1">
        <f t="shared" si="25"/>
        <v>923948942</v>
      </c>
    </row>
    <row r="476" spans="1:10" x14ac:dyDescent="0.25">
      <c r="A476" t="s">
        <v>18</v>
      </c>
      <c r="B476">
        <v>1996</v>
      </c>
      <c r="C476" s="2">
        <f t="shared" si="24"/>
        <v>194733907</v>
      </c>
      <c r="D476" s="1">
        <f>+[20]Output_1996!$B$17+[20]Output_1996!$C$17</f>
        <v>194733907</v>
      </c>
      <c r="E476" s="1">
        <f>+[20]Output_1996!$G$17+[20]Output_1996!$H$17</f>
        <v>47046985</v>
      </c>
      <c r="F476" s="1">
        <f>+[20]Output_1996!$D$17+[20]Output_1996!$E$17</f>
        <v>375519672</v>
      </c>
      <c r="G476" s="1">
        <f>+[20]Output_1996!$I$17+[20]Output_1996!$K$17</f>
        <v>255346929</v>
      </c>
      <c r="H476" s="1">
        <f>+[20]Output_1996!$F$17</f>
        <v>0</v>
      </c>
      <c r="I476" s="1">
        <f>+[20]Output_1996!$J$17</f>
        <v>29428951</v>
      </c>
      <c r="J476" s="1">
        <f t="shared" si="25"/>
        <v>872647493</v>
      </c>
    </row>
    <row r="477" spans="1:10" x14ac:dyDescent="0.25">
      <c r="A477" t="s">
        <v>18</v>
      </c>
      <c r="B477">
        <v>1995</v>
      </c>
      <c r="C477" s="2">
        <f t="shared" si="24"/>
        <v>178529225</v>
      </c>
      <c r="D477" s="1">
        <f>+[20]Output_1995!$B$17+[20]Output_1995!$C$17</f>
        <v>178529225</v>
      </c>
      <c r="E477" s="1">
        <f>+[20]Output_1995!$G$17+[20]Output_1995!$H$17</f>
        <v>44108761</v>
      </c>
      <c r="F477" s="1">
        <f>+[20]Output_1995!$D$17+[20]Output_1995!$E$17</f>
        <v>376497997</v>
      </c>
      <c r="G477" s="1">
        <f>+[20]Output_1995!$I$17+[20]Output_1995!$K$17</f>
        <v>236823177</v>
      </c>
      <c r="H477" s="1">
        <f>+[20]Output_1995!$F$17</f>
        <v>0</v>
      </c>
      <c r="I477" s="1">
        <f>+[20]Output_1995!$J$17</f>
        <v>27475195</v>
      </c>
      <c r="J477" s="1">
        <f t="shared" si="25"/>
        <v>835959160</v>
      </c>
    </row>
    <row r="478" spans="1:10" x14ac:dyDescent="0.25">
      <c r="A478" t="s">
        <v>11</v>
      </c>
      <c r="B478">
        <v>2022</v>
      </c>
      <c r="C478" s="2">
        <f t="shared" si="24"/>
        <v>400250435</v>
      </c>
      <c r="D478" s="1">
        <f>+[1]Output_Aux!B10+[1]Output_Aux!C10</f>
        <v>372432773</v>
      </c>
      <c r="E478" s="1">
        <f>+[1]Output_Aux!F10</f>
        <v>33824922</v>
      </c>
      <c r="F478" s="1">
        <f>+[1]Output_Aux!D10</f>
        <v>1902428889</v>
      </c>
      <c r="G478" s="1">
        <f>+[1]Output_Aux!G10</f>
        <v>471839538</v>
      </c>
      <c r="H478" s="1">
        <f>+[1]Output_Aux!E10</f>
        <v>27817662</v>
      </c>
      <c r="I478" s="1">
        <f>+[1]Output_Aux!$H$10</f>
        <v>0</v>
      </c>
      <c r="J478" s="1">
        <f t="shared" si="25"/>
        <v>2808343784</v>
      </c>
    </row>
    <row r="479" spans="1:10" x14ac:dyDescent="0.25">
      <c r="A479" t="s">
        <v>11</v>
      </c>
      <c r="B479">
        <v>2021</v>
      </c>
      <c r="C479" s="2">
        <f t="shared" si="24"/>
        <v>373588090</v>
      </c>
      <c r="D479" s="1">
        <f>+[2]Output!C10+[2]Output!B10</f>
        <v>348728649</v>
      </c>
      <c r="E479" s="1">
        <f>+[2]Output!F10</f>
        <v>52737147</v>
      </c>
      <c r="F479" s="1">
        <f>+[2]Output!D10</f>
        <v>1910836151</v>
      </c>
      <c r="G479" s="1">
        <f>+[2]Output!G10</f>
        <v>488569320</v>
      </c>
      <c r="H479" s="1">
        <f>+[2]Output!E10</f>
        <v>24859441</v>
      </c>
      <c r="I479" s="1">
        <f>+[2]Output!$H$10</f>
        <v>43009517</v>
      </c>
      <c r="J479" s="1">
        <f t="shared" si="25"/>
        <v>2825730708</v>
      </c>
    </row>
    <row r="480" spans="1:10" x14ac:dyDescent="0.25">
      <c r="A480" t="s">
        <v>11</v>
      </c>
      <c r="B480">
        <v>2020</v>
      </c>
      <c r="C480" s="2">
        <f t="shared" si="24"/>
        <v>362514898</v>
      </c>
      <c r="D480" s="1">
        <f>+[3]Output!C10+[3]Output!B10</f>
        <v>338189583</v>
      </c>
      <c r="E480" s="1">
        <f>+[3]Output!F10</f>
        <v>44460496</v>
      </c>
      <c r="F480" s="1">
        <f>+[3]Output!D10</f>
        <v>1761425157</v>
      </c>
      <c r="G480" s="1">
        <f>+[3]Output!G10</f>
        <v>484151887</v>
      </c>
      <c r="H480" s="1">
        <f>+[3]Output!E10</f>
        <v>24325315</v>
      </c>
      <c r="I480" s="1">
        <f>+[3]Output!$H$10</f>
        <v>50030682</v>
      </c>
      <c r="J480" s="1">
        <f t="shared" si="25"/>
        <v>2652552438</v>
      </c>
    </row>
    <row r="481" spans="1:10" x14ac:dyDescent="0.25">
      <c r="A481" t="s">
        <v>11</v>
      </c>
      <c r="B481">
        <v>2019</v>
      </c>
      <c r="C481" s="2">
        <f t="shared" si="24"/>
        <v>393398110</v>
      </c>
      <c r="D481" s="1">
        <f>+[4]Output!C10+[4]Output!B10</f>
        <v>363748944</v>
      </c>
      <c r="E481" s="1">
        <f>+[4]Output!F10</f>
        <v>54639021</v>
      </c>
      <c r="F481" s="1">
        <f>+[4]Output!D10</f>
        <v>1909083815</v>
      </c>
      <c r="G481" s="1">
        <f>+[4]Output!G10</f>
        <v>461785077</v>
      </c>
      <c r="H481" s="1">
        <f>+[4]Output!E10</f>
        <v>29649166</v>
      </c>
      <c r="I481" s="1">
        <f>+[4]Output!$H$10</f>
        <v>49084009</v>
      </c>
      <c r="J481" s="1">
        <f t="shared" si="25"/>
        <v>2818906023</v>
      </c>
    </row>
    <row r="482" spans="1:10" x14ac:dyDescent="0.25">
      <c r="A482" t="s">
        <v>11</v>
      </c>
      <c r="B482">
        <v>2018</v>
      </c>
      <c r="C482" s="2">
        <f t="shared" si="24"/>
        <v>388913482</v>
      </c>
      <c r="D482" s="1">
        <f>+[5]Output!$B10+[5]Output!$C10</f>
        <v>358466906</v>
      </c>
      <c r="E482" s="1">
        <f>+[5]Output!$G10+[5]Output!$H10</f>
        <v>61492179</v>
      </c>
      <c r="F482" s="1">
        <f>+[5]Output!$D10+[5]Output!$E10</f>
        <v>1898188123</v>
      </c>
      <c r="G482" s="1">
        <f>+[5]Output!$I10+[5]Output!$K10</f>
        <v>465593242</v>
      </c>
      <c r="H482" s="1">
        <f>0*[5]Output!$I10+[5]Output!$F10</f>
        <v>30446576</v>
      </c>
      <c r="I482" s="1">
        <f>+[5]Output!$J$10</f>
        <v>54069952</v>
      </c>
      <c r="J482" s="1">
        <f t="shared" si="25"/>
        <v>2814187026</v>
      </c>
    </row>
    <row r="483" spans="1:10" x14ac:dyDescent="0.25">
      <c r="A483" t="s">
        <v>11</v>
      </c>
      <c r="B483">
        <v>2017</v>
      </c>
      <c r="C483" s="2">
        <f t="shared" si="24"/>
        <v>380603270</v>
      </c>
      <c r="D483" s="1">
        <f>+[6]Output!$B10+[6]Output!$C10</f>
        <v>349966339</v>
      </c>
      <c r="E483" s="1">
        <f>+[6]Output!$G10+[6]Output!$H10</f>
        <v>47135517</v>
      </c>
      <c r="F483" s="1">
        <f>+[6]Output!$D10+[6]Output!$E10</f>
        <v>1737665662</v>
      </c>
      <c r="G483" s="1">
        <f>1*[6]Output!$I10+[6]Output!$K10</f>
        <v>439377857</v>
      </c>
      <c r="H483" s="1">
        <f>0*[6]Output!$I10+[6]Output!$F10</f>
        <v>30636931</v>
      </c>
      <c r="I483" s="1">
        <f>+[6]Output!$J$10</f>
        <v>55481558</v>
      </c>
      <c r="J483" s="1">
        <f t="shared" si="25"/>
        <v>2604782306</v>
      </c>
    </row>
    <row r="484" spans="1:10" x14ac:dyDescent="0.25">
      <c r="A484" t="s">
        <v>11</v>
      </c>
      <c r="B484">
        <v>2016</v>
      </c>
      <c r="C484" s="2">
        <f t="shared" si="24"/>
        <v>384652395</v>
      </c>
      <c r="D484" s="1">
        <f>+[7]Output!$B10+[7]Output!$C10</f>
        <v>355184095</v>
      </c>
      <c r="E484" s="1">
        <f>+[7]Output!$G10+[7]Output!$H10</f>
        <v>32046240</v>
      </c>
      <c r="F484" s="1">
        <f>+[7]Output!$D10+[7]Output!$E10</f>
        <v>1658812449</v>
      </c>
      <c r="G484" s="1">
        <f>1*[7]Output!$I10+[7]Output!$K10</f>
        <v>468891080</v>
      </c>
      <c r="H484" s="1">
        <f>0*[7]Output!$I10+[7]Output!$F10</f>
        <v>29468300</v>
      </c>
      <c r="I484" s="1">
        <f>+[7]Output!$J$10</f>
        <v>55257833</v>
      </c>
      <c r="J484" s="1">
        <f t="shared" si="25"/>
        <v>2544402164</v>
      </c>
    </row>
    <row r="485" spans="1:10" x14ac:dyDescent="0.25">
      <c r="A485" t="s">
        <v>11</v>
      </c>
      <c r="B485">
        <v>2015</v>
      </c>
      <c r="C485" s="2">
        <f t="shared" si="24"/>
        <v>376051019</v>
      </c>
      <c r="D485" s="1">
        <f>+[8]Output!$B10+[8]Output!$C10</f>
        <v>346101424</v>
      </c>
      <c r="E485" s="1">
        <f>+[8]Output!$G10+[8]Output!$H10</f>
        <v>41495806</v>
      </c>
      <c r="F485" s="1">
        <f>+[8]Output!$D10+[8]Output!$E10</f>
        <v>1546259385</v>
      </c>
      <c r="G485" s="1">
        <f>1*[8]Output!$I10+[8]Output!$K10</f>
        <v>465990058</v>
      </c>
      <c r="H485" s="1">
        <f>0*[8]Output!$I10+[8]Output!$F10</f>
        <v>29949595</v>
      </c>
      <c r="I485" s="1">
        <f>+[8]Output!$J$10</f>
        <v>54223294</v>
      </c>
      <c r="J485" s="1">
        <f t="shared" si="25"/>
        <v>2429796268</v>
      </c>
    </row>
    <row r="486" spans="1:10" x14ac:dyDescent="0.25">
      <c r="A486" t="s">
        <v>11</v>
      </c>
      <c r="B486">
        <v>2014</v>
      </c>
      <c r="C486" s="2">
        <f t="shared" si="24"/>
        <v>373525523</v>
      </c>
      <c r="D486" s="1">
        <f>+[9]Output!$B10+[9]Output!$C10</f>
        <v>345340015</v>
      </c>
      <c r="E486" s="1">
        <f>+[9]Output!$G10+[9]Output!$H10</f>
        <v>40599490</v>
      </c>
      <c r="F486" s="1">
        <f>+[9]Output!$D10+[9]Output!$E10</f>
        <v>1533889697</v>
      </c>
      <c r="G486" s="1">
        <f>1*[9]Output!$I10+[9]Output!$K10</f>
        <v>468113993</v>
      </c>
      <c r="H486" s="1">
        <f>0*[9]Output!$I10+[9]Output!$F10</f>
        <v>28185508</v>
      </c>
      <c r="I486" s="1">
        <f>+[9]Output!$J$10</f>
        <v>54925896</v>
      </c>
      <c r="J486" s="1">
        <f t="shared" si="25"/>
        <v>2416128703</v>
      </c>
    </row>
    <row r="487" spans="1:10" x14ac:dyDescent="0.25">
      <c r="A487" t="s">
        <v>11</v>
      </c>
      <c r="B487">
        <v>2013</v>
      </c>
      <c r="C487" s="2">
        <f t="shared" si="24"/>
        <v>422002701</v>
      </c>
      <c r="D487" s="1">
        <f>+[10]Output!$B10+[10]Output!$C10</f>
        <v>394416144</v>
      </c>
      <c r="E487" s="1">
        <f>+[10]Output!$G10+[10]Output!$H10</f>
        <v>27706885</v>
      </c>
      <c r="F487" s="1">
        <f>+[10]Output!$D10+[10]Output!$E10</f>
        <v>1476223367</v>
      </c>
      <c r="G487" s="1">
        <f>1*[10]Output!$I10+[10]Output!$K10</f>
        <v>419749957</v>
      </c>
      <c r="H487" s="1">
        <f>0*[10]Output!$I10+[10]Output!$F10</f>
        <v>27586557</v>
      </c>
      <c r="I487" s="1">
        <f>+[10]Output!$J$10</f>
        <v>53809836</v>
      </c>
      <c r="J487" s="1">
        <f t="shared" si="25"/>
        <v>2345682910</v>
      </c>
    </row>
    <row r="488" spans="1:10" x14ac:dyDescent="0.25">
      <c r="A488" t="s">
        <v>11</v>
      </c>
      <c r="B488">
        <v>2012</v>
      </c>
      <c r="C488" s="2">
        <f t="shared" si="24"/>
        <v>418547762</v>
      </c>
      <c r="D488" s="1">
        <f>+[11]Output!$B10+[11]Output!$C10</f>
        <v>391736915</v>
      </c>
      <c r="E488" s="1">
        <f>+[11]Output!$G10+[11]Output!$H10</f>
        <v>37239337</v>
      </c>
      <c r="F488" s="1">
        <f>+[11]Output!$D10+[11]Output!$E10</f>
        <v>1484331991</v>
      </c>
      <c r="G488" s="1">
        <f>1*[11]Output!$I10+[11]Output!$K10</f>
        <v>435669588</v>
      </c>
      <c r="H488" s="1">
        <f>0*[11]Output!$I10+[11]Output!$F10</f>
        <v>26810847</v>
      </c>
      <c r="I488" s="1">
        <f>+[11]Output!$J$10</f>
        <v>59900975</v>
      </c>
      <c r="J488" s="1">
        <f t="shared" si="25"/>
        <v>2375788678</v>
      </c>
    </row>
    <row r="489" spans="1:10" x14ac:dyDescent="0.25">
      <c r="A489" t="s">
        <v>11</v>
      </c>
      <c r="B489">
        <v>2011</v>
      </c>
      <c r="C489" s="2">
        <f t="shared" si="24"/>
        <v>436682457</v>
      </c>
      <c r="D489" s="1">
        <f>+[12]Output!$B10+[12]Output!$C10</f>
        <v>407664537</v>
      </c>
      <c r="E489" s="1">
        <f>+[12]Output!$G10+[12]Output!$H10</f>
        <v>36037742</v>
      </c>
      <c r="F489" s="1">
        <f>+[12]Output!$D10+[12]Output!$E10</f>
        <v>1506797979</v>
      </c>
      <c r="G489" s="1">
        <f>1*[12]Output!$I10+[12]Output!$K10</f>
        <v>458512059</v>
      </c>
      <c r="H489" s="1">
        <f>0*[12]Output!$I10+[12]Output!$F10</f>
        <v>29017920</v>
      </c>
      <c r="I489" s="1">
        <f>+[12]Output!$J$10</f>
        <v>61126186</v>
      </c>
      <c r="J489" s="1">
        <f t="shared" si="25"/>
        <v>2438030237</v>
      </c>
    </row>
    <row r="490" spans="1:10" x14ac:dyDescent="0.25">
      <c r="A490" t="s">
        <v>11</v>
      </c>
      <c r="B490">
        <v>2010</v>
      </c>
      <c r="C490" s="2">
        <f t="shared" si="24"/>
        <v>460128440</v>
      </c>
      <c r="D490" s="1">
        <f>+[13]Output!$B10+[13]Output!$C10</f>
        <v>428648113</v>
      </c>
      <c r="E490" s="1">
        <f>+[13]Output!$G10+[13]Output!$H10</f>
        <v>32680174</v>
      </c>
      <c r="F490" s="1">
        <f>+[13]Output!$D10+[13]Output!$E10</f>
        <v>1524596794</v>
      </c>
      <c r="G490" s="1">
        <f>1*[13]Output!$I10+[13]Output!$K10</f>
        <v>484625992</v>
      </c>
      <c r="H490" s="1">
        <f>0*[13]Output!$I10+[13]Output!$F10</f>
        <v>31480327</v>
      </c>
      <c r="I490" s="1">
        <f>+[13]Output!$J$10</f>
        <v>65086357</v>
      </c>
      <c r="J490" s="1">
        <f t="shared" si="25"/>
        <v>2502031400</v>
      </c>
    </row>
    <row r="491" spans="1:10" x14ac:dyDescent="0.25">
      <c r="A491" t="s">
        <v>11</v>
      </c>
      <c r="B491">
        <v>2009</v>
      </c>
      <c r="C491" s="2">
        <f t="shared" si="24"/>
        <v>453757810</v>
      </c>
      <c r="D491" s="1">
        <f>+[14]Output!$B10+[14]Output!$C10</f>
        <v>422494239</v>
      </c>
      <c r="E491" s="1">
        <f>+[14]Output!$G10+[14]Output!$H10</f>
        <v>33990879</v>
      </c>
      <c r="F491" s="1">
        <f>+[14]Output!$D10+[14]Output!$E10</f>
        <v>1324269980</v>
      </c>
      <c r="G491" s="1">
        <f>1*[14]Output!$I10+[14]Output!$K10</f>
        <v>475373266</v>
      </c>
      <c r="H491" s="1">
        <f>0*[14]Output!$I10+[14]Output!$F10</f>
        <v>31263571</v>
      </c>
      <c r="I491" s="1">
        <f>+[14]Output!$J$10</f>
        <v>58974288</v>
      </c>
      <c r="J491" s="1">
        <f t="shared" si="25"/>
        <v>2287391935</v>
      </c>
    </row>
    <row r="492" spans="1:10" x14ac:dyDescent="0.25">
      <c r="A492" t="s">
        <v>11</v>
      </c>
      <c r="B492">
        <v>2008</v>
      </c>
      <c r="C492" s="2">
        <f t="shared" si="24"/>
        <v>439263574</v>
      </c>
      <c r="D492" s="1">
        <f>+[15]Output!$B10+[15]Output!$C10</f>
        <v>407346986</v>
      </c>
      <c r="E492" s="1">
        <f>+[15]Output!$G10+[15]Output!$H10</f>
        <v>54143809</v>
      </c>
      <c r="F492" s="1">
        <f>+[15]Output!$D10+[15]Output!$E10</f>
        <v>1536298783</v>
      </c>
      <c r="G492" s="1">
        <f>1*[15]Output!$I10+[15]Output!$K10</f>
        <v>452597261</v>
      </c>
      <c r="H492" s="1">
        <f>0*[15]Output!$I10+[15]Output!$F10</f>
        <v>31916588</v>
      </c>
      <c r="I492" s="1">
        <f>+[15]Output!$J$10</f>
        <v>53087144</v>
      </c>
      <c r="J492" s="1">
        <f t="shared" si="25"/>
        <v>2482303427</v>
      </c>
    </row>
    <row r="493" spans="1:10" x14ac:dyDescent="0.25">
      <c r="A493" t="s">
        <v>11</v>
      </c>
      <c r="B493">
        <v>2007</v>
      </c>
      <c r="C493" s="2">
        <f t="shared" si="24"/>
        <v>399950315</v>
      </c>
      <c r="D493" s="1">
        <f>+[16]Output!$B10+[16]Output!$C10</f>
        <v>367659317</v>
      </c>
      <c r="E493" s="1">
        <f>+[16]Output!$G10+[16]Output!$H10</f>
        <v>19130103</v>
      </c>
      <c r="F493" s="1">
        <f>+[16]Output!$D10+[16]Output!$E33</f>
        <v>1459961316</v>
      </c>
      <c r="G493" s="1">
        <f>1*[16]Output!$I10+[16]Output!$K10</f>
        <v>418652955</v>
      </c>
      <c r="H493" s="1">
        <f>0*[16]Output!$I10+[16]Output!$F10</f>
        <v>32290998</v>
      </c>
      <c r="I493" s="1">
        <f>+[16]Output!$J$10</f>
        <v>54258821</v>
      </c>
      <c r="J493" s="1">
        <f t="shared" si="25"/>
        <v>2297694689</v>
      </c>
    </row>
    <row r="494" spans="1:10" x14ac:dyDescent="0.25">
      <c r="A494" t="s">
        <v>11</v>
      </c>
      <c r="B494">
        <v>2006</v>
      </c>
      <c r="C494" s="2">
        <f t="shared" si="24"/>
        <v>425939652</v>
      </c>
      <c r="D494" s="1">
        <f>+[17]Output_2006!B10+[17]Output_2006!C10</f>
        <v>396985396</v>
      </c>
      <c r="E494" s="1">
        <f>+[17]Output_2006!G10+[17]Output_2006!H10</f>
        <v>35841647</v>
      </c>
      <c r="F494" s="1">
        <f>+[17]Output_2006!D10+[17]Output_2006!E10</f>
        <v>1540533831</v>
      </c>
      <c r="G494" s="1">
        <f>+[17]Output_2005!I10+[17]Output_2006!K10</f>
        <v>397374656</v>
      </c>
      <c r="H494" s="1">
        <f>+[17]Output_2006!F10</f>
        <v>28954256</v>
      </c>
      <c r="I494" s="1">
        <f>+[17]Output_2006!$J$10</f>
        <v>52575802</v>
      </c>
      <c r="J494" s="1">
        <f t="shared" si="25"/>
        <v>2399689786</v>
      </c>
    </row>
    <row r="495" spans="1:10" x14ac:dyDescent="0.25">
      <c r="A495" t="s">
        <v>11</v>
      </c>
      <c r="B495">
        <v>2005</v>
      </c>
      <c r="C495" s="2">
        <f t="shared" si="24"/>
        <v>408312861</v>
      </c>
      <c r="D495" s="1">
        <f>+[17]Output_2005!B10+[17]Output_2005!C10</f>
        <v>379594250</v>
      </c>
      <c r="E495" s="1">
        <f>+[17]Output_2005!G10+[17]Output_2005!H10</f>
        <v>35237767</v>
      </c>
      <c r="F495" s="1">
        <f>+[17]Output_2005!D10+[17]Output_2005!E10</f>
        <v>1463394921</v>
      </c>
      <c r="G495" s="1">
        <f>+[17]Output_2005!I10+[17]Output_2005!K10</f>
        <v>397374656</v>
      </c>
      <c r="H495" s="1">
        <f>+[17]Output_2005!F10</f>
        <v>28718611</v>
      </c>
      <c r="I495" s="1">
        <f>+[17]Output_2005!$J$10</f>
        <v>51785404</v>
      </c>
      <c r="J495" s="1">
        <f t="shared" si="25"/>
        <v>2304320205</v>
      </c>
    </row>
    <row r="496" spans="1:10" x14ac:dyDescent="0.25">
      <c r="A496" t="s">
        <v>11</v>
      </c>
      <c r="B496">
        <v>2004</v>
      </c>
      <c r="C496" s="2">
        <f t="shared" si="24"/>
        <v>395880991</v>
      </c>
      <c r="D496" s="1">
        <f>+[17]Output_2004!B10+[17]Output_2004!C10</f>
        <v>367174674</v>
      </c>
      <c r="E496" s="1">
        <f>+[17]Output_2004!G10+[17]Output_2004!H10</f>
        <v>35207661</v>
      </c>
      <c r="F496" s="1">
        <f>+[17]Output_2004!D10+[17]Output_2004!E10</f>
        <v>1295554191</v>
      </c>
      <c r="G496" s="1">
        <f>+[17]Output_2004!I10+[17]Output_2004!K10</f>
        <v>419309576</v>
      </c>
      <c r="H496" s="1">
        <f>+[17]Output_2004!F10</f>
        <v>28706317</v>
      </c>
      <c r="I496" s="1">
        <f>+[17]Output_2004!$J$10</f>
        <v>45820927</v>
      </c>
      <c r="J496" s="1">
        <f t="shared" si="25"/>
        <v>2145952419</v>
      </c>
    </row>
    <row r="497" spans="1:10" x14ac:dyDescent="0.25">
      <c r="A497" t="s">
        <v>11</v>
      </c>
      <c r="B497">
        <v>2003</v>
      </c>
      <c r="C497" s="2">
        <f t="shared" si="24"/>
        <v>387893691</v>
      </c>
      <c r="D497" s="1">
        <f>+[17]Output_2003!B10+[17]Output_2003!C10</f>
        <v>356368288</v>
      </c>
      <c r="E497" s="1">
        <f>+[17]Output_2003!G10+[17]Output_2003!H10</f>
        <v>31296733</v>
      </c>
      <c r="F497" s="1">
        <f>+[17]Output_2003!D10+[17]Output_2003!E10</f>
        <v>1286596203</v>
      </c>
      <c r="G497" s="1">
        <f>+[17]Output_2003!I10+[17]Output_2003!K10</f>
        <v>398997086</v>
      </c>
      <c r="H497" s="1">
        <f>+[17]Output_2003!F10</f>
        <v>31525403</v>
      </c>
      <c r="I497" s="1">
        <f>+[17]Output_2003!$J$10</f>
        <v>46400834</v>
      </c>
      <c r="J497" s="1">
        <f t="shared" si="25"/>
        <v>2104783713</v>
      </c>
    </row>
    <row r="498" spans="1:10" x14ac:dyDescent="0.25">
      <c r="A498" t="s">
        <v>11</v>
      </c>
      <c r="B498">
        <v>2002</v>
      </c>
      <c r="C498" s="2">
        <f t="shared" si="24"/>
        <v>381364942</v>
      </c>
      <c r="D498" s="1">
        <f>+[18]Output_2002!$B$10+[18]Output_2002!$C$10</f>
        <v>348081548</v>
      </c>
      <c r="E498" s="1">
        <f>+[18]Output_2002!$G$10+[18]Output_2002!$H$10</f>
        <v>14191143</v>
      </c>
      <c r="F498" s="1">
        <f>+[18]Output_2002!$D$10+[18]Output_2002!$E$10</f>
        <v>1299512210</v>
      </c>
      <c r="G498" s="1">
        <f>+[18]Output_2002!$I$10+[18]Output_2002!$K$10</f>
        <v>337130936</v>
      </c>
      <c r="H498" s="1">
        <f>+[18]Output_2002!$F$10</f>
        <v>33283394</v>
      </c>
      <c r="I498" s="1">
        <f>+[18]Output_2002!$J$10</f>
        <v>43882990</v>
      </c>
      <c r="J498" s="1">
        <f t="shared" ref="J498:J505" si="26">+D498+E498+F498+G498+H498</f>
        <v>2032199231</v>
      </c>
    </row>
    <row r="499" spans="1:10" x14ac:dyDescent="0.25">
      <c r="A499" t="s">
        <v>11</v>
      </c>
      <c r="B499">
        <v>2001</v>
      </c>
      <c r="C499" s="2">
        <f t="shared" si="24"/>
        <v>319325159</v>
      </c>
      <c r="D499" s="1">
        <f>+[18]Output_2001!$B$10+[18]Output_2001!$C$10</f>
        <v>284898233</v>
      </c>
      <c r="E499" s="1">
        <f>+[18]Output_2001!$G$10+[18]Output_2001!$H$10</f>
        <v>12695364</v>
      </c>
      <c r="F499" s="1">
        <f>+[18]Output_2001!$D$10+[18]Output_2001!$E$10</f>
        <v>1095842101</v>
      </c>
      <c r="G499" s="1">
        <f>+[18]Output_2001!$I$10+[18]Output_2001!$K$10</f>
        <v>277061759</v>
      </c>
      <c r="H499" s="1">
        <f>+[18]Output_2001!$F$10</f>
        <v>34426926</v>
      </c>
      <c r="I499" s="1">
        <f>+[18]Output_2001!$J$10</f>
        <v>36840515</v>
      </c>
      <c r="J499" s="1">
        <f t="shared" si="26"/>
        <v>1704924383</v>
      </c>
    </row>
    <row r="500" spans="1:10" x14ac:dyDescent="0.25">
      <c r="A500" t="s">
        <v>11</v>
      </c>
      <c r="B500">
        <v>2000</v>
      </c>
      <c r="C500" s="2">
        <f t="shared" si="24"/>
        <v>350256965</v>
      </c>
      <c r="D500" s="1">
        <f>+[18]Output_2000!$B$10+[18]Output_2000!$C$10</f>
        <v>313685146</v>
      </c>
      <c r="E500" s="1">
        <f>+[18]Output_2000!$G$10+[18]Output_2000!$H$10</f>
        <v>12425804</v>
      </c>
      <c r="F500" s="1">
        <f>+[18]Output_2000!$D$10+[18]Output_2000!$E$10</f>
        <v>1140233649</v>
      </c>
      <c r="G500" s="1">
        <f>+[18]Output_2000!$I$10+[18]Output_2000!$K$10</f>
        <v>300785738</v>
      </c>
      <c r="H500" s="1">
        <f>+[18]Output_2000!$F$10</f>
        <v>36571819</v>
      </c>
      <c r="I500" s="1">
        <f>+[18]Output_2000!$J$10</f>
        <v>37841949</v>
      </c>
      <c r="J500" s="1">
        <f t="shared" si="26"/>
        <v>1803702156</v>
      </c>
    </row>
    <row r="501" spans="1:10" x14ac:dyDescent="0.25">
      <c r="A501" t="s">
        <v>11</v>
      </c>
      <c r="B501">
        <v>1999</v>
      </c>
      <c r="C501" s="2">
        <f t="shared" si="24"/>
        <v>319722608</v>
      </c>
      <c r="D501" s="1">
        <f>+[19]Output_1999!$B$10+[19]Output_1999!$C$10</f>
        <v>282340858</v>
      </c>
      <c r="E501" s="1">
        <f>+[19]Output_1999!$G$10+[19]Output_1999!$H$10</f>
        <v>12034200</v>
      </c>
      <c r="F501" s="1">
        <f>+[19]Output_1999!$D$10+[19]Output_1999!$E$10</f>
        <v>1066056430</v>
      </c>
      <c r="G501" s="1">
        <f>+[19]Output_1999!$I$10+[19]Output_1999!$K$10</f>
        <v>319196315</v>
      </c>
      <c r="H501" s="1">
        <f>+[19]Output_1999!$F$10</f>
        <v>37381750</v>
      </c>
      <c r="I501" s="1">
        <f>+[19]Output_1999!$J$10</f>
        <v>36047392</v>
      </c>
      <c r="J501" s="1">
        <f t="shared" si="26"/>
        <v>1717009553</v>
      </c>
    </row>
    <row r="502" spans="1:10" x14ac:dyDescent="0.25">
      <c r="A502" t="s">
        <v>11</v>
      </c>
      <c r="B502">
        <v>1998</v>
      </c>
      <c r="C502" s="2">
        <f t="shared" si="24"/>
        <v>290230620</v>
      </c>
      <c r="D502" s="1">
        <f>+[19]Output_1998!$B$10+[19]Output_1998!$C$10</f>
        <v>249711070</v>
      </c>
      <c r="E502" s="1">
        <f>+[19]Output_1998!$G$10+[19]Output_1998!$H$10</f>
        <v>11997981</v>
      </c>
      <c r="F502" s="1">
        <f>+[19]Output_1998!$D$10+[19]Output_1998!$E$10</f>
        <v>1018037770</v>
      </c>
      <c r="G502" s="1">
        <f>+[19]Output_1998!$I$10+[19]Output_1998!$K$10</f>
        <v>296583814</v>
      </c>
      <c r="H502" s="1">
        <f>+[19]Output_1998!$F$10</f>
        <v>40519550</v>
      </c>
      <c r="I502" s="1">
        <f>+[19]Output_1998!$J$10</f>
        <v>34015121</v>
      </c>
      <c r="J502" s="1">
        <f t="shared" si="26"/>
        <v>1616850185</v>
      </c>
    </row>
    <row r="503" spans="1:10" x14ac:dyDescent="0.25">
      <c r="A503" t="s">
        <v>11</v>
      </c>
      <c r="B503">
        <v>1997</v>
      </c>
      <c r="C503" s="2">
        <f t="shared" si="24"/>
        <v>271563915</v>
      </c>
      <c r="D503" s="1">
        <f>+[19]Output_1997!$B$10+[19]Output_1997!$C$10</f>
        <v>229487915</v>
      </c>
      <c r="E503" s="1">
        <f>+[19]Output_1997!$G$10+[19]Output_1997!$H$10</f>
        <v>10823214</v>
      </c>
      <c r="F503" s="1">
        <f>+[19]Output_1997!$D$10+[19]Output_1997!$E$10</f>
        <v>962576552</v>
      </c>
      <c r="G503" s="1">
        <f>+[19]Output_1997!$I$10+[19]Output_1997!$K$10</f>
        <v>282712946</v>
      </c>
      <c r="H503" s="1">
        <f>+[19]Output_1997!$F$10</f>
        <v>42076000</v>
      </c>
      <c r="I503" s="1">
        <f>+[19]Output_1997!$J$10</f>
        <v>32199476</v>
      </c>
      <c r="J503" s="1">
        <f t="shared" si="26"/>
        <v>1527676627</v>
      </c>
    </row>
    <row r="504" spans="1:10" x14ac:dyDescent="0.25">
      <c r="A504" t="s">
        <v>11</v>
      </c>
      <c r="B504">
        <v>1996</v>
      </c>
      <c r="C504" s="2">
        <f t="shared" si="24"/>
        <v>249878369</v>
      </c>
      <c r="D504" s="1">
        <f>+[20]Output_1996!$B$10+[20]Output_1996!$C$10</f>
        <v>207022269</v>
      </c>
      <c r="E504" s="1">
        <f>+[20]Output_1996!$G$10+[20]Output_1996!$H$10</f>
        <v>10621270</v>
      </c>
      <c r="F504" s="1">
        <f>+[20]Output_1996!$D$10+[20]Output_1996!$E$10</f>
        <v>932497141</v>
      </c>
      <c r="G504" s="1">
        <f>+[20]Output_1996!$I$10+[20]Output_1996!$K$10</f>
        <v>268209951</v>
      </c>
      <c r="H504" s="1">
        <f>+[20]Output_1996!$F$10</f>
        <v>42856100</v>
      </c>
      <c r="I504" s="1">
        <f>+[20]Output_1996!$J$10</f>
        <v>30975074</v>
      </c>
      <c r="J504" s="1">
        <f t="shared" si="26"/>
        <v>1461206731</v>
      </c>
    </row>
    <row r="505" spans="1:10" x14ac:dyDescent="0.25">
      <c r="A505" t="s">
        <v>11</v>
      </c>
      <c r="B505">
        <v>1995</v>
      </c>
      <c r="C505" s="2">
        <f t="shared" si="24"/>
        <v>227808209</v>
      </c>
      <c r="D505" s="1">
        <f>+[20]Output_1995!$B$10+[20]Output_1995!$C$10</f>
        <v>188187359</v>
      </c>
      <c r="E505" s="1">
        <f>+[20]Output_1995!$G$10+[20]Output_1995!$H$10</f>
        <v>10515536</v>
      </c>
      <c r="F505" s="1">
        <f>+[20]Output_1995!$D$10+[20]Output_1995!$E$10</f>
        <v>921041026</v>
      </c>
      <c r="G505" s="1">
        <f>+[20]Output_1995!$I$10+[20]Output_1995!$K$10</f>
        <v>252658821</v>
      </c>
      <c r="H505" s="1">
        <f>+[20]Output_1995!$F$10</f>
        <v>39620850</v>
      </c>
      <c r="I505" s="1">
        <f>+[20]Output_1995!$J$10</f>
        <v>28135050</v>
      </c>
      <c r="J505" s="1">
        <f t="shared" si="26"/>
        <v>1412023592</v>
      </c>
    </row>
    <row r="506" spans="1:10" x14ac:dyDescent="0.25">
      <c r="A506" t="s">
        <v>12</v>
      </c>
      <c r="B506">
        <v>2022</v>
      </c>
      <c r="C506" s="2">
        <f t="shared" si="24"/>
        <v>503783619</v>
      </c>
      <c r="D506" s="1">
        <f>+[1]Output_Aux!B11+[1]Output_Aux!C11</f>
        <v>479249328</v>
      </c>
      <c r="E506" s="1">
        <f>+[1]Output_Aux!F11</f>
        <v>75479391</v>
      </c>
      <c r="F506" s="1">
        <f>+[1]Output_Aux!D11</f>
        <v>1568252482</v>
      </c>
      <c r="G506" s="1">
        <f>+[1]Output_Aux!G11</f>
        <v>558516937</v>
      </c>
      <c r="H506" s="1">
        <f>+[1]Output_Aux!E11</f>
        <v>24534291</v>
      </c>
      <c r="I506" s="1">
        <f>+[1]Output_Aux!$H$11</f>
        <v>0</v>
      </c>
      <c r="J506" s="1">
        <f t="shared" si="25"/>
        <v>2706032429</v>
      </c>
    </row>
    <row r="507" spans="1:10" x14ac:dyDescent="0.25">
      <c r="A507" t="s">
        <v>12</v>
      </c>
      <c r="B507">
        <v>2021</v>
      </c>
      <c r="C507" s="2">
        <f t="shared" si="24"/>
        <v>491622370</v>
      </c>
      <c r="D507" s="1">
        <f>+[2]Output!C11+[2]Output!B11</f>
        <v>467590264</v>
      </c>
      <c r="E507" s="1">
        <f>+[2]Output!F11</f>
        <v>68192827</v>
      </c>
      <c r="F507" s="1">
        <f>+[2]Output!D11</f>
        <v>1639121595</v>
      </c>
      <c r="G507" s="1">
        <f>+[2]Output!G11</f>
        <v>582855750</v>
      </c>
      <c r="H507" s="1">
        <f>+[2]Output!E11</f>
        <v>24032106</v>
      </c>
      <c r="I507" s="1">
        <f>+[2]Output!$H$11</f>
        <v>63007592</v>
      </c>
      <c r="J507" s="1">
        <f t="shared" si="25"/>
        <v>2781792542</v>
      </c>
    </row>
    <row r="508" spans="1:10" x14ac:dyDescent="0.25">
      <c r="A508" t="s">
        <v>12</v>
      </c>
      <c r="B508">
        <v>2020</v>
      </c>
      <c r="C508" s="2">
        <f t="shared" si="24"/>
        <v>516314818</v>
      </c>
      <c r="D508" s="1">
        <f>+[3]Output!C11+[3]Output!B11</f>
        <v>492609772</v>
      </c>
      <c r="E508" s="1">
        <f>+[3]Output!F11</f>
        <v>53781639</v>
      </c>
      <c r="F508" s="1">
        <f>+[3]Output!D11</f>
        <v>1459517983</v>
      </c>
      <c r="G508" s="1">
        <f>+[3]Output!G11</f>
        <v>559795227</v>
      </c>
      <c r="H508" s="1">
        <f>+[3]Output!E11</f>
        <v>23705046</v>
      </c>
      <c r="I508" s="1">
        <f>+[3]Output!$H$11</f>
        <v>69262451</v>
      </c>
      <c r="J508" s="1">
        <f t="shared" si="25"/>
        <v>2589409667</v>
      </c>
    </row>
    <row r="509" spans="1:10" x14ac:dyDescent="0.25">
      <c r="A509" t="s">
        <v>12</v>
      </c>
      <c r="B509">
        <v>2019</v>
      </c>
      <c r="C509" s="2">
        <f t="shared" si="24"/>
        <v>561802919</v>
      </c>
      <c r="D509" s="1">
        <f>+[4]Output!C11+[4]Output!B11</f>
        <v>533513398</v>
      </c>
      <c r="E509" s="1">
        <f>+[4]Output!F11</f>
        <v>46460792</v>
      </c>
      <c r="F509" s="1">
        <f>+[4]Output!D11</f>
        <v>1468503528</v>
      </c>
      <c r="G509" s="1">
        <f>+[4]Output!G11</f>
        <v>540840656</v>
      </c>
      <c r="H509" s="1">
        <f>+[4]Output!E11</f>
        <v>28289521</v>
      </c>
      <c r="I509" s="1">
        <f>+[4]Output!$H$11</f>
        <v>65668293</v>
      </c>
      <c r="J509" s="1">
        <f t="shared" si="25"/>
        <v>2617607895</v>
      </c>
    </row>
    <row r="510" spans="1:10" x14ac:dyDescent="0.25">
      <c r="A510" t="s">
        <v>12</v>
      </c>
      <c r="B510">
        <v>2018</v>
      </c>
      <c r="C510" s="2">
        <f t="shared" si="24"/>
        <v>551469054</v>
      </c>
      <c r="D510" s="1">
        <f>+[5]Output!$B11+[5]Output!$C11</f>
        <v>522812215</v>
      </c>
      <c r="E510" s="1">
        <f>+[5]Output!$G11+[5]Output!$H11</f>
        <v>55884711</v>
      </c>
      <c r="F510" s="1">
        <f>+[5]Output!$D11+[5]Output!$E11</f>
        <v>1438340313</v>
      </c>
      <c r="G510" s="1">
        <f>+[5]Output!$I11+[5]Output!$K11</f>
        <v>555159744</v>
      </c>
      <c r="H510" s="1">
        <f>0*[5]Output!$I11+[5]Output!$F11</f>
        <v>28656839</v>
      </c>
      <c r="I510" s="1">
        <f>+[5]Output!$J$11</f>
        <v>69592440</v>
      </c>
      <c r="J510" s="1">
        <f t="shared" si="25"/>
        <v>2600853822</v>
      </c>
    </row>
    <row r="511" spans="1:10" x14ac:dyDescent="0.25">
      <c r="A511" t="s">
        <v>12</v>
      </c>
      <c r="B511">
        <v>2017</v>
      </c>
      <c r="C511" s="2">
        <f t="shared" si="24"/>
        <v>553281628</v>
      </c>
      <c r="D511" s="1">
        <f>+[6]Output!$B11+[6]Output!$C11</f>
        <v>522800153</v>
      </c>
      <c r="E511" s="1">
        <f>+[6]Output!$G11+[6]Output!$H11</f>
        <v>58449322</v>
      </c>
      <c r="F511" s="1">
        <f>+[6]Output!$D11+[6]Output!$E11</f>
        <v>1418562923</v>
      </c>
      <c r="G511" s="1">
        <f>1*[6]Output!$I11+[6]Output!$K11</f>
        <v>534371731</v>
      </c>
      <c r="H511" s="1">
        <f>0*[6]Output!$I11+[6]Output!$F11</f>
        <v>30481475</v>
      </c>
      <c r="I511" s="1">
        <f>+[6]Output!$J$11</f>
        <v>72139794</v>
      </c>
      <c r="J511" s="1">
        <f t="shared" si="25"/>
        <v>2564665604</v>
      </c>
    </row>
    <row r="512" spans="1:10" x14ac:dyDescent="0.25">
      <c r="A512" t="s">
        <v>12</v>
      </c>
      <c r="B512">
        <v>2016</v>
      </c>
      <c r="C512" s="2">
        <f t="shared" si="24"/>
        <v>565027932</v>
      </c>
      <c r="D512" s="1">
        <f>+[7]Output!$B11+[7]Output!$C11</f>
        <v>536157822</v>
      </c>
      <c r="E512" s="1">
        <f>+[7]Output!$G11+[7]Output!$H11</f>
        <v>47002336</v>
      </c>
      <c r="F512" s="1">
        <f>+[7]Output!$D11+[7]Output!$E11</f>
        <v>1403402032</v>
      </c>
      <c r="G512" s="1">
        <f>1*[7]Output!$I11+[7]Output!$K11</f>
        <v>560112742</v>
      </c>
      <c r="H512" s="1">
        <f>0*[7]Output!$I11+[7]Output!$F11</f>
        <v>28870110</v>
      </c>
      <c r="I512" s="1">
        <f>+[7]Output!$J$11</f>
        <v>71770052</v>
      </c>
      <c r="J512" s="1">
        <f t="shared" si="25"/>
        <v>2575545042</v>
      </c>
    </row>
    <row r="513" spans="1:10" x14ac:dyDescent="0.25">
      <c r="A513" t="s">
        <v>12</v>
      </c>
      <c r="B513">
        <v>2015</v>
      </c>
      <c r="C513" s="2">
        <f t="shared" si="24"/>
        <v>551920489</v>
      </c>
      <c r="D513" s="1">
        <f>+[8]Output!$B11+[8]Output!$C11</f>
        <v>522714468</v>
      </c>
      <c r="E513" s="1">
        <f>+[8]Output!$G11+[8]Output!$H11</f>
        <v>48021823</v>
      </c>
      <c r="F513" s="1">
        <f>+[8]Output!$D11+[8]Output!$E11</f>
        <v>1679440399</v>
      </c>
      <c r="G513" s="1">
        <f>1*[8]Output!$I11+[8]Output!$K11</f>
        <v>557160001</v>
      </c>
      <c r="H513" s="1">
        <f>0*[8]Output!$I11+[8]Output!$F11</f>
        <v>29206021</v>
      </c>
      <c r="I513" s="1">
        <f>+[8]Output!$J$11</f>
        <v>72361506</v>
      </c>
      <c r="J513" s="1">
        <f t="shared" si="25"/>
        <v>2836542712</v>
      </c>
    </row>
    <row r="514" spans="1:10" x14ac:dyDescent="0.25">
      <c r="A514" t="s">
        <v>12</v>
      </c>
      <c r="B514">
        <v>2014</v>
      </c>
      <c r="C514" s="2">
        <f t="shared" si="24"/>
        <v>547750544</v>
      </c>
      <c r="D514" s="1">
        <f>+[9]Output!$B11+[9]Output!$C11</f>
        <v>517997024</v>
      </c>
      <c r="E514" s="1">
        <f>+[9]Output!$G11+[9]Output!$H11</f>
        <v>45082009</v>
      </c>
      <c r="F514" s="1">
        <f>+[9]Output!$D11+[9]Output!$E11</f>
        <v>1689457955</v>
      </c>
      <c r="G514" s="1">
        <f>1*[9]Output!$I11+[9]Output!$K11</f>
        <v>559163822</v>
      </c>
      <c r="H514" s="1">
        <f>0*[9]Output!$I11+[9]Output!$F11</f>
        <v>29753520</v>
      </c>
      <c r="I514" s="1">
        <f>+[9]Output!$J$11</f>
        <v>72647086</v>
      </c>
      <c r="J514" s="1">
        <f t="shared" si="25"/>
        <v>2841454330</v>
      </c>
    </row>
    <row r="515" spans="1:10" x14ac:dyDescent="0.25">
      <c r="A515" t="s">
        <v>12</v>
      </c>
      <c r="B515">
        <v>2013</v>
      </c>
      <c r="C515" s="2">
        <f t="shared" ref="C515:C578" si="27">+D515+H515</f>
        <v>557139017</v>
      </c>
      <c r="D515" s="1">
        <f>+[10]Output!$B11+[10]Output!$C11</f>
        <v>532996008</v>
      </c>
      <c r="E515" s="1">
        <f>+[10]Output!$G11+[10]Output!$H11</f>
        <v>44917976</v>
      </c>
      <c r="F515" s="1">
        <f>+[10]Output!$D11+[10]Output!$E11</f>
        <v>1668503875</v>
      </c>
      <c r="G515" s="1">
        <f>1*[10]Output!$I11+[10]Output!$K11</f>
        <v>535931494</v>
      </c>
      <c r="H515" s="1">
        <f>0*[10]Output!$I11+[10]Output!$F11</f>
        <v>24143009</v>
      </c>
      <c r="I515" s="1">
        <f>+[10]Output!$J$11</f>
        <v>70870392</v>
      </c>
      <c r="J515" s="1">
        <f t="shared" si="25"/>
        <v>2806492362</v>
      </c>
    </row>
    <row r="516" spans="1:10" x14ac:dyDescent="0.25">
      <c r="A516" t="s">
        <v>12</v>
      </c>
      <c r="B516">
        <v>2012</v>
      </c>
      <c r="C516" s="2">
        <f t="shared" si="27"/>
        <v>571067770</v>
      </c>
      <c r="D516" s="1">
        <f>+[11]Output!$B11+[11]Output!$C11</f>
        <v>543661587</v>
      </c>
      <c r="E516" s="1">
        <f>+[11]Output!$G11+[11]Output!$H11</f>
        <v>73012911</v>
      </c>
      <c r="F516" s="1">
        <f>+[11]Output!$D11+[11]Output!$E11</f>
        <v>1682877202</v>
      </c>
      <c r="G516" s="1">
        <f>1*[11]Output!$I11+[11]Output!$K11</f>
        <v>559892331</v>
      </c>
      <c r="H516" s="1">
        <f>0*[11]Output!$I11+[11]Output!$F11</f>
        <v>27406183</v>
      </c>
      <c r="I516" s="1">
        <f>+[11]Output!$J$11</f>
        <v>73707689</v>
      </c>
      <c r="J516" s="1">
        <f t="shared" si="25"/>
        <v>2886850214</v>
      </c>
    </row>
    <row r="517" spans="1:10" x14ac:dyDescent="0.25">
      <c r="A517" t="s">
        <v>12</v>
      </c>
      <c r="B517">
        <v>2011</v>
      </c>
      <c r="C517" s="2">
        <f t="shared" si="27"/>
        <v>583612961</v>
      </c>
      <c r="D517" s="1">
        <f>+[12]Output!$B11+[12]Output!$C11</f>
        <v>553037342</v>
      </c>
      <c r="E517" s="1">
        <f>+[12]Output!$G11+[12]Output!$H11</f>
        <v>71618396</v>
      </c>
      <c r="F517" s="1">
        <f>+[12]Output!$D11+[12]Output!$E11</f>
        <v>1703026262</v>
      </c>
      <c r="G517" s="1">
        <f>1*[12]Output!$I11+[12]Output!$K11</f>
        <v>583961349</v>
      </c>
      <c r="H517" s="1">
        <f>0*[12]Output!$I11+[12]Output!$F11</f>
        <v>30575619</v>
      </c>
      <c r="I517" s="1">
        <f>+[12]Output!$J$11</f>
        <v>87768001</v>
      </c>
      <c r="J517" s="1">
        <f t="shared" si="25"/>
        <v>2942218968</v>
      </c>
    </row>
    <row r="518" spans="1:10" x14ac:dyDescent="0.25">
      <c r="A518" t="s">
        <v>12</v>
      </c>
      <c r="B518">
        <v>2010</v>
      </c>
      <c r="C518" s="2">
        <f t="shared" si="27"/>
        <v>593435556</v>
      </c>
      <c r="D518" s="1">
        <f>+[13]Output!$B11+[13]Output!$C11</f>
        <v>558960128</v>
      </c>
      <c r="E518" s="1">
        <f>+[13]Output!$G11+[13]Output!$H11</f>
        <v>56885054</v>
      </c>
      <c r="F518" s="1">
        <f>+[13]Output!$D11+[13]Output!$E11</f>
        <v>1798295028</v>
      </c>
      <c r="G518" s="1">
        <f>1*[13]Output!$I11+[13]Output!$K11</f>
        <v>618387507</v>
      </c>
      <c r="H518" s="1">
        <f>0*[13]Output!$I11+[13]Output!$F11</f>
        <v>34475428</v>
      </c>
      <c r="I518" s="1">
        <f>+[13]Output!$J$11</f>
        <v>77633665</v>
      </c>
      <c r="J518" s="1">
        <f t="shared" si="25"/>
        <v>3067003145</v>
      </c>
    </row>
    <row r="519" spans="1:10" x14ac:dyDescent="0.25">
      <c r="A519" t="s">
        <v>12</v>
      </c>
      <c r="B519">
        <v>2009</v>
      </c>
      <c r="C519" s="2">
        <f t="shared" si="27"/>
        <v>585301529</v>
      </c>
      <c r="D519" s="1">
        <f>+[14]Output!$B11+[14]Output!$C11</f>
        <v>553534674</v>
      </c>
      <c r="E519" s="1">
        <f>+[14]Output!$G11+[14]Output!$H11</f>
        <v>44341012</v>
      </c>
      <c r="F519" s="1">
        <f>+[14]Output!$D11+[14]Output!$E11</f>
        <v>1685087999</v>
      </c>
      <c r="G519" s="1">
        <f>1*[14]Output!$I11+[14]Output!$K11</f>
        <v>610402505</v>
      </c>
      <c r="H519" s="1">
        <f>0*[14]Output!$I11+[14]Output!$F11</f>
        <v>31766855</v>
      </c>
      <c r="I519" s="1">
        <f>+[14]Output!$J$11</f>
        <v>78789122</v>
      </c>
      <c r="J519" s="1">
        <f t="shared" si="25"/>
        <v>2925133045</v>
      </c>
    </row>
    <row r="520" spans="1:10" x14ac:dyDescent="0.25">
      <c r="A520" t="s">
        <v>12</v>
      </c>
      <c r="B520">
        <v>2008</v>
      </c>
      <c r="C520" s="2">
        <f t="shared" si="27"/>
        <v>583544104</v>
      </c>
      <c r="D520" s="1">
        <f>+[15]Output!$B11+[15]Output!$C11</f>
        <v>548827419</v>
      </c>
      <c r="E520" s="1">
        <f>+[15]Output!$G11+[15]Output!$H11</f>
        <v>38297597</v>
      </c>
      <c r="F520" s="1">
        <f>+[15]Output!$D11+[15]Output!$E11</f>
        <v>1647055393</v>
      </c>
      <c r="G520" s="1">
        <f>1*[15]Output!$I11+[15]Output!$K11</f>
        <v>577920908</v>
      </c>
      <c r="H520" s="1">
        <f>0*[15]Output!$I11+[15]Output!$F11</f>
        <v>34716685</v>
      </c>
      <c r="I520" s="1">
        <f>+[15]Output!$J$11</f>
        <v>75424164</v>
      </c>
      <c r="J520" s="1">
        <f t="shared" si="25"/>
        <v>2846818002</v>
      </c>
    </row>
    <row r="521" spans="1:10" x14ac:dyDescent="0.25">
      <c r="A521" t="s">
        <v>12</v>
      </c>
      <c r="B521">
        <v>2007</v>
      </c>
      <c r="C521" s="2">
        <f t="shared" si="27"/>
        <v>591248181</v>
      </c>
      <c r="D521" s="1">
        <f>+[16]Output!$B11+[16]Output!$C11</f>
        <v>555060429</v>
      </c>
      <c r="E521" s="1">
        <f>+[16]Output!$G11+[16]Output!$H11</f>
        <v>32613530</v>
      </c>
      <c r="F521" s="1">
        <f>+[16]Output!$D11+[16]Output!$E34</f>
        <v>1670272222</v>
      </c>
      <c r="G521" s="1">
        <f>1*[16]Output!$I11+[16]Output!$K11</f>
        <v>597535200</v>
      </c>
      <c r="H521" s="1">
        <f>0*[16]Output!$I11+[16]Output!$F11</f>
        <v>36187752</v>
      </c>
      <c r="I521" s="1">
        <f>+[16]Output!$J$11</f>
        <v>73235849</v>
      </c>
      <c r="J521" s="1">
        <f t="shared" si="25"/>
        <v>2891669133</v>
      </c>
    </row>
    <row r="522" spans="1:10" x14ac:dyDescent="0.25">
      <c r="A522" t="s">
        <v>12</v>
      </c>
      <c r="B522">
        <v>2006</v>
      </c>
      <c r="C522" s="2">
        <f t="shared" si="27"/>
        <v>573528201</v>
      </c>
      <c r="D522" s="1">
        <f>+[17]Output_2006!B11+[17]Output_2006!C11</f>
        <v>540001087</v>
      </c>
      <c r="E522" s="1">
        <f>+[17]Output_2006!G11+[17]Output_2006!H11</f>
        <v>33446086</v>
      </c>
      <c r="F522" s="1">
        <f>+[17]Output_2006!D11+[17]Output_2006!E11</f>
        <v>1376909092</v>
      </c>
      <c r="G522" s="1">
        <f>+[17]Output_2005!I11+[17]Output_2006!K11</f>
        <v>576880532</v>
      </c>
      <c r="H522" s="1">
        <f>+[17]Output_2006!F11</f>
        <v>33527114</v>
      </c>
      <c r="I522" s="1">
        <f>+[17]Output_2006!$J$11</f>
        <v>71208819</v>
      </c>
      <c r="J522" s="1">
        <f t="shared" si="25"/>
        <v>2560763911</v>
      </c>
    </row>
    <row r="523" spans="1:10" x14ac:dyDescent="0.25">
      <c r="A523" t="s">
        <v>12</v>
      </c>
      <c r="B523">
        <v>2005</v>
      </c>
      <c r="C523" s="2">
        <f t="shared" si="27"/>
        <v>519644643</v>
      </c>
      <c r="D523" s="1">
        <f>+[17]Output_2005!B11+[17]Output_2005!C11</f>
        <v>485835204</v>
      </c>
      <c r="E523" s="1">
        <f>+[17]Output_2005!G11+[17]Output_2005!H11</f>
        <v>35438495</v>
      </c>
      <c r="F523" s="1">
        <f>+[17]Output_2005!D11+[17]Output_2005!E11</f>
        <v>1368209333</v>
      </c>
      <c r="G523" s="1">
        <f>+[17]Output_2005!I11+[17]Output_2005!K11</f>
        <v>576880532</v>
      </c>
      <c r="H523" s="1">
        <f>+[17]Output_2005!F11</f>
        <v>33809439</v>
      </c>
      <c r="I523" s="1">
        <f>+[17]Output_2005!$J$11</f>
        <v>63646514</v>
      </c>
      <c r="J523" s="1">
        <f t="shared" si="25"/>
        <v>2500173003</v>
      </c>
    </row>
    <row r="524" spans="1:10" x14ac:dyDescent="0.25">
      <c r="A524" t="s">
        <v>12</v>
      </c>
      <c r="B524">
        <v>2004</v>
      </c>
      <c r="C524" s="2">
        <f t="shared" si="27"/>
        <v>493484302</v>
      </c>
      <c r="D524" s="1">
        <f>+[17]Output_2004!B11+[17]Output_2004!C11</f>
        <v>457112728</v>
      </c>
      <c r="E524" s="1">
        <f>+[17]Output_2004!G11+[17]Output_2004!H11</f>
        <v>34051513</v>
      </c>
      <c r="F524" s="1">
        <f>+[17]Output_2004!D11+[17]Output_2004!E11</f>
        <v>1054239177</v>
      </c>
      <c r="G524" s="1">
        <f>+[17]Output_2004!I11+[17]Output_2004!K11</f>
        <v>547642512</v>
      </c>
      <c r="H524" s="1">
        <f>+[17]Output_2004!F11</f>
        <v>36371574</v>
      </c>
      <c r="I524" s="1">
        <f>+[17]Output_2004!$J$11</f>
        <v>59474636</v>
      </c>
      <c r="J524" s="1">
        <f t="shared" si="25"/>
        <v>2129417504</v>
      </c>
    </row>
    <row r="525" spans="1:10" x14ac:dyDescent="0.25">
      <c r="A525" t="s">
        <v>12</v>
      </c>
      <c r="B525">
        <v>2003</v>
      </c>
      <c r="C525" s="2">
        <f t="shared" si="27"/>
        <v>463437001</v>
      </c>
      <c r="D525" s="1">
        <f>+[17]Output_2003!B11+[17]Output_2003!C11</f>
        <v>425693536</v>
      </c>
      <c r="E525" s="1">
        <f>+[17]Output_2003!G11+[17]Output_2003!H11</f>
        <v>31872369</v>
      </c>
      <c r="F525" s="1">
        <f>+[17]Output_2003!D11+[17]Output_2003!E11</f>
        <v>784327101</v>
      </c>
      <c r="G525" s="1">
        <f>+[17]Output_2003!I11+[17]Output_2003!K11</f>
        <v>512374505</v>
      </c>
      <c r="H525" s="1">
        <f>+[17]Output_2003!F11</f>
        <v>37743465</v>
      </c>
      <c r="I525" s="1">
        <f>+[17]Output_2003!$J$11</f>
        <v>62606008</v>
      </c>
      <c r="J525" s="1">
        <f t="shared" si="25"/>
        <v>1792010976</v>
      </c>
    </row>
    <row r="526" spans="1:10" x14ac:dyDescent="0.25">
      <c r="A526" t="s">
        <v>12</v>
      </c>
      <c r="B526">
        <v>2002</v>
      </c>
      <c r="C526" s="2">
        <f t="shared" si="27"/>
        <v>446736190</v>
      </c>
      <c r="D526" s="1">
        <f>+[18]Output_2002!$B$11+[18]Output_2002!$C$11</f>
        <v>407861050</v>
      </c>
      <c r="E526" s="1">
        <f>+[18]Output_2002!$G$11+[18]Output_2002!$H$11</f>
        <v>25810925</v>
      </c>
      <c r="F526" s="1">
        <f>+[18]Output_2002!$D$11+[18]Output_2002!$E$11</f>
        <v>680810825</v>
      </c>
      <c r="G526" s="1">
        <f>+[18]Output_2002!$I$11+[18]Output_2002!$K$11</f>
        <v>497355611</v>
      </c>
      <c r="H526" s="1">
        <f>+[18]Output_2002!$F$11</f>
        <v>38875140</v>
      </c>
      <c r="I526" s="1">
        <f>+[18]Output_2002!$J$11</f>
        <v>56360290</v>
      </c>
      <c r="J526" s="1">
        <f t="shared" si="25"/>
        <v>1650713551</v>
      </c>
    </row>
    <row r="527" spans="1:10" x14ac:dyDescent="0.25">
      <c r="A527" t="s">
        <v>12</v>
      </c>
      <c r="B527">
        <v>2001</v>
      </c>
      <c r="C527" s="2">
        <f t="shared" si="27"/>
        <v>427557884</v>
      </c>
      <c r="D527" s="1">
        <f>+[18]Output_2001!$B$11+[18]Output_2001!$C$11</f>
        <v>390124417</v>
      </c>
      <c r="E527" s="1">
        <f>+[18]Output_2001!$G$11+[18]Output_2001!$H$11</f>
        <v>24776135</v>
      </c>
      <c r="F527" s="1">
        <f>+[18]Output_2001!$D$11+[18]Output_2001!$E$11</f>
        <v>748826246</v>
      </c>
      <c r="G527" s="1">
        <f>+[18]Output_2001!$I$11+[18]Output_2001!$K$11</f>
        <v>473739984</v>
      </c>
      <c r="H527" s="1">
        <f>+[18]Output_2001!$F$11</f>
        <v>37433467</v>
      </c>
      <c r="I527" s="1">
        <f>+[18]Output_2001!$J$11</f>
        <v>53818482</v>
      </c>
      <c r="J527" s="1">
        <f t="shared" si="25"/>
        <v>1674900249</v>
      </c>
    </row>
    <row r="528" spans="1:10" x14ac:dyDescent="0.25">
      <c r="A528" t="s">
        <v>12</v>
      </c>
      <c r="B528">
        <v>2000</v>
      </c>
      <c r="C528" s="2">
        <f t="shared" si="27"/>
        <v>408713965</v>
      </c>
      <c r="D528" s="1">
        <f>+[18]Output_2000!$B$11+[18]Output_2000!$C$11</f>
        <v>373471960</v>
      </c>
      <c r="E528" s="1">
        <f>+[18]Output_2000!$G$11+[18]Output_2000!$H$11</f>
        <v>23246403</v>
      </c>
      <c r="F528" s="1">
        <f>+[18]Output_2000!$D$11+[18]Output_2000!$E$11</f>
        <v>802494383</v>
      </c>
      <c r="G528" s="1">
        <f>+[18]Output_2000!$I$11+[18]Output_2000!$K$11</f>
        <v>454911332</v>
      </c>
      <c r="H528" s="1">
        <f>+[18]Output_2000!$F$11</f>
        <v>35242005</v>
      </c>
      <c r="I528" s="1">
        <f>+[18]Output_2000!$J$11</f>
        <v>51598179</v>
      </c>
      <c r="J528" s="1">
        <f t="shared" si="25"/>
        <v>1689366083</v>
      </c>
    </row>
    <row r="529" spans="1:10" x14ac:dyDescent="0.25">
      <c r="A529" t="s">
        <v>12</v>
      </c>
      <c r="B529">
        <v>1999</v>
      </c>
      <c r="C529" s="2">
        <f t="shared" si="27"/>
        <v>384110645</v>
      </c>
      <c r="D529" s="1">
        <f>+[19]Output_1999!$B$11+[19]Output_1999!$C$11</f>
        <v>347419804</v>
      </c>
      <c r="E529" s="1">
        <f>+[19]Output_1999!$G$11+[19]Output_1999!$H$11</f>
        <v>22692646</v>
      </c>
      <c r="F529" s="1">
        <f>+[19]Output_1999!$D$11+[19]Output_1999!$E$11</f>
        <v>751994284</v>
      </c>
      <c r="G529" s="1">
        <f>+[19]Output_1999!$I$11+[19]Output_1999!$K$11</f>
        <v>430008289</v>
      </c>
      <c r="H529" s="1">
        <f>+[19]Output_1999!$F$11</f>
        <v>36690841</v>
      </c>
      <c r="I529" s="1">
        <f>+[19]Output_1999!$J$11</f>
        <v>48475583</v>
      </c>
      <c r="J529" s="1">
        <f t="shared" si="25"/>
        <v>1588805864</v>
      </c>
    </row>
    <row r="530" spans="1:10" x14ac:dyDescent="0.25">
      <c r="A530" t="s">
        <v>12</v>
      </c>
      <c r="B530">
        <v>1998</v>
      </c>
      <c r="C530" s="2">
        <f t="shared" si="27"/>
        <v>353628709</v>
      </c>
      <c r="D530" s="1">
        <f>+[19]Output_1998!$B$11+[19]Output_1998!$C$11</f>
        <v>313647555</v>
      </c>
      <c r="E530" s="1">
        <f>+[19]Output_1998!$G$11+[19]Output_1998!$H$11</f>
        <v>20709476</v>
      </c>
      <c r="F530" s="1">
        <f>+[19]Output_1998!$D$11+[19]Output_1998!$E$11</f>
        <v>711579516</v>
      </c>
      <c r="G530" s="1">
        <f>+[19]Output_1998!$I$11+[19]Output_1998!$K$11</f>
        <v>397899811</v>
      </c>
      <c r="H530" s="1">
        <f>+[19]Output_1998!$F$11</f>
        <v>39981154</v>
      </c>
      <c r="I530" s="1">
        <f>+[19]Output_1998!$J$11</f>
        <v>46850416</v>
      </c>
      <c r="J530" s="1">
        <f t="shared" si="25"/>
        <v>1483817512</v>
      </c>
    </row>
    <row r="531" spans="1:10" x14ac:dyDescent="0.25">
      <c r="A531" t="s">
        <v>12</v>
      </c>
      <c r="B531">
        <v>1997</v>
      </c>
      <c r="C531" s="2">
        <f t="shared" si="27"/>
        <v>329089318</v>
      </c>
      <c r="D531" s="1">
        <f>+[19]Output_1997!$B$11+[19]Output_1997!$C$11</f>
        <v>289138320</v>
      </c>
      <c r="E531" s="1">
        <f>+[19]Output_1997!$G$11+[19]Output_1997!$H$11</f>
        <v>19020076</v>
      </c>
      <c r="F531" s="1">
        <f>+[19]Output_1997!$D$11+[19]Output_1997!$E$11</f>
        <v>684796283</v>
      </c>
      <c r="G531" s="1">
        <f>+[19]Output_1997!$I$11+[19]Output_1997!$K$11</f>
        <v>385999332</v>
      </c>
      <c r="H531" s="1">
        <f>+[19]Output_1997!$F$11</f>
        <v>39950998</v>
      </c>
      <c r="I531" s="1">
        <f>+[19]Output_1997!$J$11</f>
        <v>44192693</v>
      </c>
      <c r="J531" s="1">
        <f t="shared" si="25"/>
        <v>1418905009</v>
      </c>
    </row>
    <row r="532" spans="1:10" x14ac:dyDescent="0.25">
      <c r="A532" t="s">
        <v>12</v>
      </c>
      <c r="B532">
        <v>1996</v>
      </c>
      <c r="C532" s="2">
        <f t="shared" si="27"/>
        <v>315059642</v>
      </c>
      <c r="D532" s="1">
        <f>+[20]Output_1996!$B$11+[20]Output_1996!$C$11</f>
        <v>280307059</v>
      </c>
      <c r="E532" s="1">
        <f>+[20]Output_1996!$G$11+[20]Output_1996!$H$11</f>
        <v>17443351</v>
      </c>
      <c r="F532" s="1">
        <f>+[20]Output_1996!$D$11+[20]Output_1996!$E$11</f>
        <v>626585420</v>
      </c>
      <c r="G532" s="1">
        <f>+[20]Output_1996!$I$11+[20]Output_1996!$K$11</f>
        <v>376009715</v>
      </c>
      <c r="H532" s="1">
        <f>+[20]Output_1996!$F$11</f>
        <v>34752583</v>
      </c>
      <c r="I532" s="1">
        <f>+[20]Output_1996!$J$11</f>
        <v>40944136</v>
      </c>
      <c r="J532" s="1">
        <f t="shared" si="25"/>
        <v>1335098128</v>
      </c>
    </row>
    <row r="533" spans="1:10" x14ac:dyDescent="0.25">
      <c r="A533" t="s">
        <v>12</v>
      </c>
      <c r="B533">
        <v>1995</v>
      </c>
      <c r="C533" s="2">
        <f t="shared" si="27"/>
        <v>288068427</v>
      </c>
      <c r="D533" s="1">
        <f>+[20]Output_1995!$B$11+[20]Output_1995!$C$11</f>
        <v>257643895</v>
      </c>
      <c r="E533" s="1">
        <f>+[20]Output_1995!$G$11+[20]Output_1995!$H$11</f>
        <v>16899671</v>
      </c>
      <c r="F533" s="1">
        <f>+[20]Output_1995!$D$11+[20]Output_1995!$E$11</f>
        <v>598130368</v>
      </c>
      <c r="G533" s="1">
        <f>+[20]Output_1995!$I$11+[20]Output_1995!$K$11</f>
        <v>352227839</v>
      </c>
      <c r="H533" s="1">
        <f>+[20]Output_1995!$F$11</f>
        <v>30424532</v>
      </c>
      <c r="I533" s="1">
        <f>+[20]Output_1995!$J$11</f>
        <v>38102786</v>
      </c>
      <c r="J533" s="1">
        <f t="shared" si="25"/>
        <v>1255326305</v>
      </c>
    </row>
    <row r="534" spans="1:10" x14ac:dyDescent="0.25">
      <c r="A534" t="s">
        <v>13</v>
      </c>
      <c r="B534">
        <v>2022</v>
      </c>
      <c r="C534" s="2">
        <f t="shared" si="27"/>
        <v>320820118</v>
      </c>
      <c r="D534" s="1">
        <f>+[1]Output_Aux!B12+[1]Output_Aux!C12</f>
        <v>308777982</v>
      </c>
      <c r="E534" s="1">
        <f>+[1]Output_Aux!F12</f>
        <v>22861607</v>
      </c>
      <c r="F534" s="1">
        <f>+[1]Output_Aux!D12</f>
        <v>1025237471</v>
      </c>
      <c r="G534" s="1">
        <f>+[1]Output_Aux!G12</f>
        <v>381735557</v>
      </c>
      <c r="H534" s="1">
        <f>+[1]Output_Aux!E12</f>
        <v>12042136</v>
      </c>
      <c r="I534" s="1">
        <f>+[1]Output_Aux!$H$12</f>
        <v>0</v>
      </c>
      <c r="J534" s="1">
        <f t="shared" si="25"/>
        <v>1750654753</v>
      </c>
    </row>
    <row r="535" spans="1:10" x14ac:dyDescent="0.25">
      <c r="A535" t="s">
        <v>13</v>
      </c>
      <c r="B535">
        <v>2021</v>
      </c>
      <c r="C535" s="2">
        <f t="shared" si="27"/>
        <v>301871779</v>
      </c>
      <c r="D535" s="1">
        <f>+[2]Output!C12+[2]Output!B12</f>
        <v>290779917</v>
      </c>
      <c r="E535" s="1">
        <f>+[2]Output!F12</f>
        <v>30707155</v>
      </c>
      <c r="F535" s="1">
        <f>+[2]Output!D12</f>
        <v>996948650</v>
      </c>
      <c r="G535" s="1">
        <f>+[2]Output!G12</f>
        <v>406814153</v>
      </c>
      <c r="H535" s="1">
        <f>+[2]Output!E12</f>
        <v>11091862</v>
      </c>
      <c r="I535" s="1">
        <f>+[2]Output!$H$12</f>
        <v>39158023</v>
      </c>
      <c r="J535" s="1">
        <f t="shared" si="25"/>
        <v>1736341737</v>
      </c>
    </row>
    <row r="536" spans="1:10" x14ac:dyDescent="0.25">
      <c r="A536" t="s">
        <v>13</v>
      </c>
      <c r="B536">
        <v>2020</v>
      </c>
      <c r="C536" s="2">
        <f t="shared" si="27"/>
        <v>328003539</v>
      </c>
      <c r="D536" s="1">
        <f>+[3]Output!C12+[3]Output!B12</f>
        <v>317488202</v>
      </c>
      <c r="E536" s="1">
        <f>+[3]Output!F12</f>
        <v>28195082</v>
      </c>
      <c r="F536" s="1">
        <f>+[3]Output!D12</f>
        <v>895018010</v>
      </c>
      <c r="G536" s="1">
        <f>+[3]Output!G12</f>
        <v>392043853</v>
      </c>
      <c r="H536" s="1">
        <f>+[3]Output!E12</f>
        <v>10515337</v>
      </c>
      <c r="I536" s="1">
        <f>+[3]Output!$H$12</f>
        <v>40103298</v>
      </c>
      <c r="J536" s="1">
        <f t="shared" si="25"/>
        <v>1643260484</v>
      </c>
    </row>
    <row r="537" spans="1:10" x14ac:dyDescent="0.25">
      <c r="A537" t="s">
        <v>13</v>
      </c>
      <c r="B537">
        <v>2019</v>
      </c>
      <c r="C537" s="2">
        <f t="shared" si="27"/>
        <v>348465560</v>
      </c>
      <c r="D537" s="1">
        <f>+[4]Output!C12+[4]Output!B12</f>
        <v>335210813</v>
      </c>
      <c r="E537" s="1">
        <f>+[4]Output!F12</f>
        <v>21934763</v>
      </c>
      <c r="F537" s="1">
        <f>+[4]Output!D12</f>
        <v>954766245</v>
      </c>
      <c r="G537" s="1">
        <f>+[4]Output!G12</f>
        <v>376691165</v>
      </c>
      <c r="H537" s="1">
        <f>+[4]Output!E12</f>
        <v>13254747</v>
      </c>
      <c r="I537" s="1">
        <f>+[4]Output!$H$12</f>
        <v>41751077</v>
      </c>
      <c r="J537" s="1">
        <f t="shared" si="25"/>
        <v>1701857733</v>
      </c>
    </row>
    <row r="538" spans="1:10" x14ac:dyDescent="0.25">
      <c r="A538" t="s">
        <v>13</v>
      </c>
      <c r="B538">
        <v>2018</v>
      </c>
      <c r="C538" s="2">
        <f t="shared" si="27"/>
        <v>330545879</v>
      </c>
      <c r="D538" s="1">
        <f>+[5]Output!$B12+[5]Output!$C12</f>
        <v>317428038</v>
      </c>
      <c r="E538" s="1">
        <f>+[5]Output!$G12+[5]Output!$H12</f>
        <v>31984981</v>
      </c>
      <c r="F538" s="1">
        <f>+[5]Output!$D12+[5]Output!$E12</f>
        <v>965083620</v>
      </c>
      <c r="G538" s="1">
        <f>+[5]Output!$I12+[5]Output!$K12</f>
        <v>381400558</v>
      </c>
      <c r="H538" s="1">
        <f>0*[5]Output!$I12+[5]Output!$F12</f>
        <v>13117841</v>
      </c>
      <c r="I538" s="1">
        <f>+[5]Output!$J$12</f>
        <v>45918157</v>
      </c>
      <c r="J538" s="1">
        <f t="shared" si="25"/>
        <v>1709015038</v>
      </c>
    </row>
    <row r="539" spans="1:10" x14ac:dyDescent="0.25">
      <c r="A539" t="s">
        <v>13</v>
      </c>
      <c r="B539">
        <v>2017</v>
      </c>
      <c r="C539" s="2">
        <f t="shared" si="27"/>
        <v>296501871</v>
      </c>
      <c r="D539" s="1">
        <f>+[6]Output!$B12+[6]Output!$C12</f>
        <v>283193315</v>
      </c>
      <c r="E539" s="1">
        <f>+[6]Output!$G12+[6]Output!$H12</f>
        <v>22722188</v>
      </c>
      <c r="F539" s="1">
        <f>+[6]Output!$D12+[6]Output!$E12</f>
        <v>981676845</v>
      </c>
      <c r="G539" s="1">
        <f>1*[6]Output!$I12+[6]Output!$K12</f>
        <v>353665944</v>
      </c>
      <c r="H539" s="1">
        <f>0*[6]Output!$I12+[6]Output!$F12</f>
        <v>13308556</v>
      </c>
      <c r="I539" s="1">
        <f>+[6]Output!$J$12</f>
        <v>47807080</v>
      </c>
      <c r="J539" s="1">
        <f t="shared" ref="J539:J626" si="28">+D539+E539+F539+G539+H539</f>
        <v>1654566848</v>
      </c>
    </row>
    <row r="540" spans="1:10" x14ac:dyDescent="0.25">
      <c r="A540" t="s">
        <v>13</v>
      </c>
      <c r="B540">
        <v>2016</v>
      </c>
      <c r="C540" s="2">
        <f t="shared" si="27"/>
        <v>306979582</v>
      </c>
      <c r="D540" s="1">
        <f>+[7]Output!$B12+[7]Output!$C12</f>
        <v>294364560</v>
      </c>
      <c r="E540" s="1">
        <f>+[7]Output!$G12+[7]Output!$H12</f>
        <v>19442829</v>
      </c>
      <c r="F540" s="1">
        <f>+[7]Output!$D12+[7]Output!$E12</f>
        <v>937840209</v>
      </c>
      <c r="G540" s="1">
        <f>1*[7]Output!$I12+[7]Output!$K12</f>
        <v>367583885</v>
      </c>
      <c r="H540" s="1">
        <f>0*[7]Output!$I12+[7]Output!$F12</f>
        <v>12615022</v>
      </c>
      <c r="I540" s="1">
        <f>+[7]Output!$J$12</f>
        <v>47747863</v>
      </c>
      <c r="J540" s="1">
        <f t="shared" si="28"/>
        <v>1631846505</v>
      </c>
    </row>
    <row r="541" spans="1:10" x14ac:dyDescent="0.25">
      <c r="A541" t="s">
        <v>13</v>
      </c>
      <c r="B541">
        <v>2015</v>
      </c>
      <c r="C541" s="2">
        <f t="shared" si="27"/>
        <v>296942361</v>
      </c>
      <c r="D541" s="1">
        <f>+[8]Output!$B12+[8]Output!$C12</f>
        <v>284564729</v>
      </c>
      <c r="E541" s="1">
        <f>+[8]Output!$G12+[8]Output!$H12</f>
        <v>18940880</v>
      </c>
      <c r="F541" s="1">
        <f>+[8]Output!$D12+[8]Output!$E12</f>
        <v>921736717</v>
      </c>
      <c r="G541" s="1">
        <f>1*[8]Output!$I12+[8]Output!$K12</f>
        <v>364528269</v>
      </c>
      <c r="H541" s="1">
        <f>0*[8]Output!$I12+[8]Output!$F12</f>
        <v>12377632</v>
      </c>
      <c r="I541" s="1">
        <f>+[8]Output!$J$12</f>
        <v>47037491</v>
      </c>
      <c r="J541" s="1">
        <f t="shared" si="28"/>
        <v>1602148227</v>
      </c>
    </row>
    <row r="542" spans="1:10" x14ac:dyDescent="0.25">
      <c r="A542" t="s">
        <v>13</v>
      </c>
      <c r="B542">
        <v>2014</v>
      </c>
      <c r="C542" s="2">
        <f t="shared" si="27"/>
        <v>291952616</v>
      </c>
      <c r="D542" s="1">
        <f>+[9]Output!$B12+[9]Output!$C12</f>
        <v>279881455</v>
      </c>
      <c r="E542" s="1">
        <f>+[9]Output!$G12+[9]Output!$H12</f>
        <v>18855599</v>
      </c>
      <c r="F542" s="1">
        <f>+[9]Output!$D12+[9]Output!$E12</f>
        <v>888978188</v>
      </c>
      <c r="G542" s="1">
        <f>1*[9]Output!$I12+[9]Output!$K12</f>
        <v>365806818</v>
      </c>
      <c r="H542" s="1">
        <f>0*[9]Output!$I12+[9]Output!$F12</f>
        <v>12071161</v>
      </c>
      <c r="I542" s="1">
        <f>+[9]Output!$J$12</f>
        <v>48571193</v>
      </c>
      <c r="J542" s="1">
        <f t="shared" si="28"/>
        <v>1565593221</v>
      </c>
    </row>
    <row r="543" spans="1:10" x14ac:dyDescent="0.25">
      <c r="A543" t="s">
        <v>13</v>
      </c>
      <c r="B543">
        <v>2013</v>
      </c>
      <c r="C543" s="2">
        <f t="shared" si="27"/>
        <v>347398144</v>
      </c>
      <c r="D543" s="1">
        <f>+[10]Output!$B12+[10]Output!$C12</f>
        <v>347398144</v>
      </c>
      <c r="E543" s="1">
        <f>+[10]Output!$G12+[10]Output!$H12</f>
        <v>19687058</v>
      </c>
      <c r="F543" s="1">
        <f>+[10]Output!$D12+[10]Output!$E12</f>
        <v>853012841</v>
      </c>
      <c r="G543" s="1">
        <f>1*[10]Output!$I12+[10]Output!$K12</f>
        <v>327615818</v>
      </c>
      <c r="H543" s="1">
        <f>0*[10]Output!$I12+[10]Output!$F12</f>
        <v>0</v>
      </c>
      <c r="I543" s="1">
        <f>+[10]Output!$J$12</f>
        <v>47069035</v>
      </c>
      <c r="J543" s="1">
        <f t="shared" si="28"/>
        <v>1547713861</v>
      </c>
    </row>
    <row r="544" spans="1:10" x14ac:dyDescent="0.25">
      <c r="A544" t="s">
        <v>13</v>
      </c>
      <c r="B544">
        <v>2012</v>
      </c>
      <c r="C544" s="2">
        <f t="shared" si="27"/>
        <v>349671832</v>
      </c>
      <c r="D544" s="1">
        <f>+[11]Output!$B12+[11]Output!$C12</f>
        <v>338465001</v>
      </c>
      <c r="E544" s="1">
        <f>+[11]Output!$G12+[11]Output!$H12</f>
        <v>23947663</v>
      </c>
      <c r="F544" s="1">
        <f>+[11]Output!$D12+[11]Output!$E12</f>
        <v>896401033</v>
      </c>
      <c r="G544" s="1">
        <f>1*[11]Output!$I12+[11]Output!$K12</f>
        <v>349473723</v>
      </c>
      <c r="H544" s="1">
        <f>0*[11]Output!$I12+[11]Output!$F12</f>
        <v>11206831</v>
      </c>
      <c r="I544" s="1">
        <f>+[11]Output!$J$12</f>
        <v>49850848</v>
      </c>
      <c r="J544" s="1">
        <f t="shared" si="28"/>
        <v>1619494251</v>
      </c>
    </row>
    <row r="545" spans="1:10" x14ac:dyDescent="0.25">
      <c r="A545" t="s">
        <v>13</v>
      </c>
      <c r="B545">
        <v>2011</v>
      </c>
      <c r="C545" s="2">
        <f t="shared" si="27"/>
        <v>367490902</v>
      </c>
      <c r="D545" s="1">
        <f>+[12]Output!$B12+[12]Output!$C12</f>
        <v>355333396</v>
      </c>
      <c r="E545" s="1">
        <f>+[12]Output!$G12+[12]Output!$H12</f>
        <v>30548170</v>
      </c>
      <c r="F545" s="1">
        <f>+[12]Output!$D12+[12]Output!$E12</f>
        <v>935820708</v>
      </c>
      <c r="G545" s="1">
        <f>1*[12]Output!$I12+[12]Output!$K12</f>
        <v>369978904</v>
      </c>
      <c r="H545" s="1">
        <f>0*[12]Output!$I12+[12]Output!$F12</f>
        <v>12157506</v>
      </c>
      <c r="I545" s="1">
        <f>+[12]Output!$J$12</f>
        <v>51311699</v>
      </c>
      <c r="J545" s="1">
        <f t="shared" si="28"/>
        <v>1703838684</v>
      </c>
    </row>
    <row r="546" spans="1:10" x14ac:dyDescent="0.25">
      <c r="A546" t="s">
        <v>13</v>
      </c>
      <c r="B546">
        <v>2010</v>
      </c>
      <c r="C546" s="2">
        <f t="shared" si="27"/>
        <v>359827368</v>
      </c>
      <c r="D546" s="1">
        <f>+[13]Output!$B12+[13]Output!$C12</f>
        <v>347092026</v>
      </c>
      <c r="E546" s="1">
        <f>+[13]Output!$G12+[13]Output!$H12</f>
        <v>35024724</v>
      </c>
      <c r="F546" s="1">
        <f>+[13]Output!$D12+[13]Output!$E12</f>
        <v>972417248</v>
      </c>
      <c r="G546" s="1">
        <f>1*[13]Output!$I12+[13]Output!$K12</f>
        <v>390659461</v>
      </c>
      <c r="H546" s="1">
        <f>0*[13]Output!$I12+[13]Output!$F12</f>
        <v>12735342</v>
      </c>
      <c r="I546" s="1">
        <f>+[13]Output!$J$12</f>
        <v>51836862</v>
      </c>
      <c r="J546" s="1">
        <f t="shared" si="28"/>
        <v>1757928801</v>
      </c>
    </row>
    <row r="547" spans="1:10" x14ac:dyDescent="0.25">
      <c r="A547" t="s">
        <v>13</v>
      </c>
      <c r="B547">
        <v>2009</v>
      </c>
      <c r="C547" s="2">
        <f t="shared" si="27"/>
        <v>329832340</v>
      </c>
      <c r="D547" s="1">
        <f>+[14]Output!$B12+[14]Output!$C12</f>
        <v>316548234</v>
      </c>
      <c r="E547" s="1">
        <f>+[14]Output!$G12+[14]Output!$H12</f>
        <v>31798929</v>
      </c>
      <c r="F547" s="1">
        <f>+[14]Output!$D12+[14]Output!$E12</f>
        <v>953042069</v>
      </c>
      <c r="G547" s="1">
        <f>1*[14]Output!$I12+[14]Output!$K12</f>
        <v>387815225</v>
      </c>
      <c r="H547" s="1">
        <f>0*[14]Output!$I12+[14]Output!$F12</f>
        <v>13284106</v>
      </c>
      <c r="I547" s="1">
        <f>+[14]Output!$J$12</f>
        <v>51399229</v>
      </c>
      <c r="J547" s="1">
        <f t="shared" si="28"/>
        <v>1702488563</v>
      </c>
    </row>
    <row r="548" spans="1:10" x14ac:dyDescent="0.25">
      <c r="A548" t="s">
        <v>13</v>
      </c>
      <c r="B548">
        <v>2008</v>
      </c>
      <c r="C548" s="2">
        <f t="shared" si="27"/>
        <v>319654321</v>
      </c>
      <c r="D548" s="1">
        <f>+[15]Output!$B12+[15]Output!$C12</f>
        <v>304696967</v>
      </c>
      <c r="E548" s="1">
        <f>+[15]Output!$G12+[15]Output!$H12</f>
        <v>32038365</v>
      </c>
      <c r="F548" s="1">
        <f>+[15]Output!$D12+[15]Output!$E12</f>
        <v>1006063188</v>
      </c>
      <c r="G548" s="1">
        <f>1*[15]Output!$I12+[15]Output!$K12</f>
        <v>370641535</v>
      </c>
      <c r="H548" s="1">
        <f>0*[15]Output!$I12+[15]Output!$F12</f>
        <v>14957354</v>
      </c>
      <c r="I548" s="1">
        <f>+[15]Output!$J$12</f>
        <v>49768234</v>
      </c>
      <c r="J548" s="1">
        <f t="shared" si="28"/>
        <v>1728397409</v>
      </c>
    </row>
    <row r="549" spans="1:10" x14ac:dyDescent="0.25">
      <c r="A549" t="s">
        <v>13</v>
      </c>
      <c r="B549">
        <v>2007</v>
      </c>
      <c r="C549" s="2">
        <f t="shared" si="27"/>
        <v>312833443</v>
      </c>
      <c r="D549" s="1">
        <f>+[16]Output!$B12+[16]Output!$C12</f>
        <v>297572005</v>
      </c>
      <c r="E549" s="1">
        <f>+[16]Output!$G12+[16]Output!$H12</f>
        <v>33037527</v>
      </c>
      <c r="F549" s="1">
        <f>+[16]Output!$D12+[16]Output!$E35</f>
        <v>1002790335</v>
      </c>
      <c r="G549" s="1">
        <f>1*[16]Output!$I12+[16]Output!$K12</f>
        <v>378058609</v>
      </c>
      <c r="H549" s="1">
        <f>0*[16]Output!$I12+[16]Output!$F12</f>
        <v>15261438</v>
      </c>
      <c r="I549" s="1">
        <f>+[16]Output!$J$12</f>
        <v>46846968</v>
      </c>
      <c r="J549" s="1">
        <f t="shared" si="28"/>
        <v>1726719914</v>
      </c>
    </row>
    <row r="550" spans="1:10" x14ac:dyDescent="0.25">
      <c r="A550" t="s">
        <v>13</v>
      </c>
      <c r="B550">
        <v>2006</v>
      </c>
      <c r="C550" s="2">
        <f t="shared" si="27"/>
        <v>309680691</v>
      </c>
      <c r="D550" s="1">
        <f>+[17]Output_2006!B12+[17]Output_2006!C12</f>
        <v>294768240</v>
      </c>
      <c r="E550" s="1">
        <f>+[17]Output_2006!G12+[17]Output_2006!H12</f>
        <v>30807524</v>
      </c>
      <c r="F550" s="1">
        <f>+[17]Output_2006!D12+[17]Output_2006!E12</f>
        <v>991309179</v>
      </c>
      <c r="G550" s="1">
        <f>+[17]Output_2005!I12+[17]Output_2006!K12</f>
        <v>364741443</v>
      </c>
      <c r="H550" s="1">
        <f>+[17]Output_2006!F12</f>
        <v>14912451</v>
      </c>
      <c r="I550" s="1">
        <f>+[17]Output_2006!$J$12</f>
        <v>44713310</v>
      </c>
      <c r="J550" s="1">
        <f t="shared" si="28"/>
        <v>1696538837</v>
      </c>
    </row>
    <row r="551" spans="1:10" x14ac:dyDescent="0.25">
      <c r="A551" t="s">
        <v>13</v>
      </c>
      <c r="B551">
        <v>2005</v>
      </c>
      <c r="C551" s="2">
        <f t="shared" si="27"/>
        <v>292956543</v>
      </c>
      <c r="D551" s="1">
        <f>+[17]Output_2005!B12+[17]Output_2005!C12</f>
        <v>277755055</v>
      </c>
      <c r="E551" s="1">
        <f>+[17]Output_2005!G12+[17]Output_2005!H12</f>
        <v>31073272</v>
      </c>
      <c r="F551" s="1">
        <f>+[17]Output_2005!D12+[17]Output_2005!E12</f>
        <v>901906251</v>
      </c>
      <c r="G551" s="1">
        <f>+[17]Output_2005!I12+[17]Output_2005!K12</f>
        <v>364741443</v>
      </c>
      <c r="H551" s="1">
        <f>+[17]Output_2005!F12</f>
        <v>15201488</v>
      </c>
      <c r="I551" s="1">
        <f>+[17]Output_2005!$J$12</f>
        <v>41797255</v>
      </c>
      <c r="J551" s="1">
        <f t="shared" si="28"/>
        <v>1590677509</v>
      </c>
    </row>
    <row r="552" spans="1:10" x14ac:dyDescent="0.25">
      <c r="A552" t="s">
        <v>13</v>
      </c>
      <c r="B552">
        <v>2004</v>
      </c>
      <c r="C552" s="2">
        <f t="shared" si="27"/>
        <v>284621168</v>
      </c>
      <c r="D552" s="1">
        <f>+[17]Output_2004!B12+[17]Output_2004!C12</f>
        <v>269319873</v>
      </c>
      <c r="E552" s="1">
        <f>+[17]Output_2004!G12+[17]Output_2004!H12</f>
        <v>30392953</v>
      </c>
      <c r="F552" s="1">
        <f>+[17]Output_2004!D12+[17]Output_2004!E12</f>
        <v>895941734</v>
      </c>
      <c r="G552" s="1">
        <f>+[17]Output_2004!I12+[17]Output_2004!K12</f>
        <v>339405344</v>
      </c>
      <c r="H552" s="1">
        <f>+[17]Output_2004!F12</f>
        <v>15301295</v>
      </c>
      <c r="I552" s="1">
        <f>+[17]Output_2004!$J$12</f>
        <v>39005640</v>
      </c>
      <c r="J552" s="1">
        <f t="shared" si="28"/>
        <v>1550361199</v>
      </c>
    </row>
    <row r="553" spans="1:10" x14ac:dyDescent="0.25">
      <c r="A553" t="s">
        <v>13</v>
      </c>
      <c r="B553">
        <v>2003</v>
      </c>
      <c r="C553" s="2">
        <f t="shared" si="27"/>
        <v>264548657</v>
      </c>
      <c r="D553" s="1">
        <f>+[17]Output_2003!B12+[17]Output_2003!C12</f>
        <v>247958191</v>
      </c>
      <c r="E553" s="1">
        <f>+[17]Output_2003!G12+[17]Output_2003!H12</f>
        <v>28354749</v>
      </c>
      <c r="F553" s="1">
        <f>+[17]Output_2003!D12+[17]Output_2003!E12</f>
        <v>856156197</v>
      </c>
      <c r="G553" s="1">
        <f>+[17]Output_2003!I12+[17]Output_2003!K12</f>
        <v>316923328</v>
      </c>
      <c r="H553" s="1">
        <f>+[17]Output_2003!F12</f>
        <v>16590466</v>
      </c>
      <c r="I553" s="1">
        <f>+[17]Output_2003!$J$12</f>
        <v>39950465</v>
      </c>
      <c r="J553" s="1">
        <f t="shared" si="28"/>
        <v>1465982931</v>
      </c>
    </row>
    <row r="554" spans="1:10" x14ac:dyDescent="0.25">
      <c r="A554" t="s">
        <v>13</v>
      </c>
      <c r="B554">
        <v>2002</v>
      </c>
      <c r="C554" s="2">
        <f t="shared" si="27"/>
        <v>249440535</v>
      </c>
      <c r="D554" s="1">
        <f>+[18]Output_2002!$B$12+[18]Output_2002!$C$12</f>
        <v>232119649</v>
      </c>
      <c r="E554" s="1">
        <f>+[18]Output_2002!$G$12+[18]Output_2002!$H$12</f>
        <v>27943832</v>
      </c>
      <c r="F554" s="1">
        <f>+[18]Output_2002!$D$12+[18]Output_2002!$E$12</f>
        <v>818919129</v>
      </c>
      <c r="G554" s="1">
        <f>+[18]Output_2002!$I$12+[18]Output_2002!$K$12</f>
        <v>306418279</v>
      </c>
      <c r="H554" s="1">
        <f>+[18]Output_2002!$F$12</f>
        <v>17320886</v>
      </c>
      <c r="I554" s="1">
        <f>+[18]Output_2002!$J$12</f>
        <v>35013422</v>
      </c>
      <c r="J554" s="1">
        <f t="shared" si="28"/>
        <v>1402721775</v>
      </c>
    </row>
    <row r="555" spans="1:10" x14ac:dyDescent="0.25">
      <c r="A555" t="s">
        <v>13</v>
      </c>
      <c r="B555">
        <v>2001</v>
      </c>
      <c r="C555" s="2">
        <f t="shared" si="27"/>
        <v>237157223</v>
      </c>
      <c r="D555" s="1">
        <f>+[18]Output_2001!$B$12+[18]Output_2001!$C$12</f>
        <v>219792745</v>
      </c>
      <c r="E555" s="1">
        <f>+[18]Output_2001!$G$12+[18]Output_2001!$H$12</f>
        <v>25206305</v>
      </c>
      <c r="F555" s="1">
        <f>+[18]Output_2001!$D$12+[18]Output_2001!$E$12</f>
        <v>816850884</v>
      </c>
      <c r="G555" s="1">
        <f>+[18]Output_2001!$I$12+[18]Output_2001!$K$12</f>
        <v>285606438</v>
      </c>
      <c r="H555" s="1">
        <f>+[18]Output_2001!$F$12</f>
        <v>17364478</v>
      </c>
      <c r="I555" s="1">
        <f>+[18]Output_2001!$J$12</f>
        <v>34770494</v>
      </c>
      <c r="J555" s="1">
        <f t="shared" si="28"/>
        <v>1364820850</v>
      </c>
    </row>
    <row r="556" spans="1:10" x14ac:dyDescent="0.25">
      <c r="A556" t="s">
        <v>13</v>
      </c>
      <c r="B556">
        <v>2000</v>
      </c>
      <c r="C556" s="2">
        <f t="shared" si="27"/>
        <v>226033679</v>
      </c>
      <c r="D556" s="1">
        <f>+[18]Output_2000!$B$12+[18]Output_2000!$C$12</f>
        <v>209086839</v>
      </c>
      <c r="E556" s="1">
        <f>+[18]Output_2000!$G$12+[18]Output_2000!$H$12</f>
        <v>23245065</v>
      </c>
      <c r="F556" s="1">
        <f>+[18]Output_2000!$D$12+[18]Output_2000!$E$12</f>
        <v>760316914</v>
      </c>
      <c r="G556" s="1">
        <f>+[18]Output_2000!$I$12+[18]Output_2000!$K$12</f>
        <v>271365271</v>
      </c>
      <c r="H556" s="1">
        <f>+[18]Output_2000!$F$12</f>
        <v>16946840</v>
      </c>
      <c r="I556" s="1">
        <f>+[18]Output_2000!$J$12</f>
        <v>33505860</v>
      </c>
      <c r="J556" s="1">
        <f t="shared" si="28"/>
        <v>1280960929</v>
      </c>
    </row>
    <row r="557" spans="1:10" x14ac:dyDescent="0.25">
      <c r="A557" t="s">
        <v>13</v>
      </c>
      <c r="B557">
        <v>1999</v>
      </c>
      <c r="C557" s="2">
        <f t="shared" si="27"/>
        <v>209577412</v>
      </c>
      <c r="D557" s="1">
        <f>+[19]Output_1999!$B$12+[19]Output_1999!$C$12</f>
        <v>193026787</v>
      </c>
      <c r="E557" s="1">
        <f>+[19]Output_1999!$G$12+[19]Output_1999!$H$12</f>
        <v>20877815</v>
      </c>
      <c r="F557" s="1">
        <f>+[19]Output_1999!$D$12+[19]Output_1999!$E$12</f>
        <v>716635589</v>
      </c>
      <c r="G557" s="1">
        <f>+[19]Output_1999!$I$12+[19]Output_1999!$K$12</f>
        <v>255707534</v>
      </c>
      <c r="H557" s="1">
        <f>+[19]Output_1999!$F$12</f>
        <v>16550625</v>
      </c>
      <c r="I557" s="1">
        <f>+[19]Output_1999!$J$12</f>
        <v>31953469</v>
      </c>
      <c r="J557" s="1">
        <f t="shared" si="28"/>
        <v>1202798350</v>
      </c>
    </row>
    <row r="558" spans="1:10" x14ac:dyDescent="0.25">
      <c r="A558" t="s">
        <v>13</v>
      </c>
      <c r="B558">
        <v>1998</v>
      </c>
      <c r="C558" s="2">
        <f t="shared" si="27"/>
        <v>192605092</v>
      </c>
      <c r="D558" s="1">
        <f>+[19]Output_1998!$B$12+[19]Output_1998!$C$12</f>
        <v>173921702</v>
      </c>
      <c r="E558" s="1">
        <f>+[19]Output_1998!$G$12+[19]Output_1998!$H$12</f>
        <v>19906901</v>
      </c>
      <c r="F558" s="1">
        <f>+[19]Output_1998!$D$12+[19]Output_1998!$E$12</f>
        <v>653809439</v>
      </c>
      <c r="G558" s="1">
        <f>+[19]Output_1998!$I$12+[19]Output_1998!$K$12</f>
        <v>232674546</v>
      </c>
      <c r="H558" s="1">
        <f>+[19]Output_1998!$F$12</f>
        <v>18683390</v>
      </c>
      <c r="I558" s="1">
        <f>+[19]Output_1998!$J$12</f>
        <v>30644875</v>
      </c>
      <c r="J558" s="1">
        <f t="shared" si="28"/>
        <v>1098995978</v>
      </c>
    </row>
    <row r="559" spans="1:10" x14ac:dyDescent="0.25">
      <c r="A559" t="s">
        <v>13</v>
      </c>
      <c r="B559">
        <v>1997</v>
      </c>
      <c r="C559" s="2">
        <f t="shared" si="27"/>
        <v>177698391</v>
      </c>
      <c r="D559" s="1">
        <f>+[19]Output_1997!$B$12+[19]Output_1997!$C$12</f>
        <v>159862291</v>
      </c>
      <c r="E559" s="1">
        <f>+[19]Output_1997!$G$12+[19]Output_1997!$H$12</f>
        <v>18351114</v>
      </c>
      <c r="F559" s="1">
        <f>+[19]Output_1997!$D$12+[19]Output_1997!$E$12</f>
        <v>636607805</v>
      </c>
      <c r="G559" s="1">
        <f>+[19]Output_1997!$I$12+[19]Output_1997!$K$12</f>
        <v>221950295</v>
      </c>
      <c r="H559" s="1">
        <f>+[19]Output_1997!$F$12</f>
        <v>17836100</v>
      </c>
      <c r="I559" s="1">
        <f>+[19]Output_1997!$J$12</f>
        <v>28705440</v>
      </c>
      <c r="J559" s="1">
        <f t="shared" si="28"/>
        <v>1054607605</v>
      </c>
    </row>
    <row r="560" spans="1:10" x14ac:dyDescent="0.25">
      <c r="A560" t="s">
        <v>13</v>
      </c>
      <c r="B560">
        <v>1996</v>
      </c>
      <c r="C560" s="2">
        <f t="shared" si="27"/>
        <v>167026165</v>
      </c>
      <c r="D560" s="1">
        <f>+[20]Output_1996!$B$12+[20]Output_1996!$C$12</f>
        <v>151027065</v>
      </c>
      <c r="E560" s="1">
        <f>+[20]Output_1996!$G$12+[20]Output_1996!$H$12</f>
        <v>16769279</v>
      </c>
      <c r="F560" s="1">
        <f>+[20]Output_1996!$D$12+[20]Output_1996!$E$12</f>
        <v>630652172</v>
      </c>
      <c r="G560" s="1">
        <f>+[20]Output_1996!$I$12+[20]Output_1996!$K$12</f>
        <v>212296205</v>
      </c>
      <c r="H560" s="1">
        <f>+[20]Output_1996!$F$12</f>
        <v>15999100</v>
      </c>
      <c r="I560" s="1">
        <f>+[20]Output_1996!$J$12</f>
        <v>27666699</v>
      </c>
      <c r="J560" s="1">
        <f t="shared" si="28"/>
        <v>1026743821</v>
      </c>
    </row>
    <row r="561" spans="1:10" x14ac:dyDescent="0.25">
      <c r="A561" t="s">
        <v>13</v>
      </c>
      <c r="B561">
        <v>1995</v>
      </c>
      <c r="C561" s="2">
        <f t="shared" si="27"/>
        <v>150262384</v>
      </c>
      <c r="D561" s="1">
        <f>+[20]Output_1995!$B$12+[20]Output_1995!$C$12</f>
        <v>133900384</v>
      </c>
      <c r="E561" s="1">
        <f>+[20]Output_1995!$G$12+[20]Output_1995!$H$12</f>
        <v>16095915</v>
      </c>
      <c r="F561" s="1">
        <f>+[20]Output_1995!$D$12+[20]Output_1995!$E$12</f>
        <v>589326904</v>
      </c>
      <c r="G561" s="1">
        <f>+[20]Output_1995!$I$12+[20]Output_1995!$K$12</f>
        <v>195463837</v>
      </c>
      <c r="H561" s="1">
        <f>+[20]Output_1995!$F$12</f>
        <v>16362000</v>
      </c>
      <c r="I561" s="1">
        <f>+[20]Output_1995!$J$12</f>
        <v>25035681</v>
      </c>
      <c r="J561" s="1">
        <f t="shared" si="28"/>
        <v>951149040</v>
      </c>
    </row>
    <row r="562" spans="1:10" x14ac:dyDescent="0.25">
      <c r="A562" t="s">
        <v>7</v>
      </c>
      <c r="B562">
        <v>2022</v>
      </c>
      <c r="C562" s="2">
        <f t="shared" si="27"/>
        <v>282717193</v>
      </c>
      <c r="D562" s="1">
        <f>+[1]Output_Aux!B6+[1]Output_Aux!C6</f>
        <v>282653225</v>
      </c>
      <c r="E562" s="1">
        <f>+[1]Output_Aux!F6</f>
        <v>12627770</v>
      </c>
      <c r="F562" s="1">
        <f>+[1]Output_Aux!D6</f>
        <v>344082136</v>
      </c>
      <c r="G562" s="1">
        <f>+[1]Output_Aux!G6</f>
        <v>500790802</v>
      </c>
      <c r="H562" s="1">
        <f>+[1]Output_Aux!E6</f>
        <v>63968</v>
      </c>
      <c r="I562" s="1">
        <f>+[1]Output_Aux!$H$6</f>
        <v>0</v>
      </c>
      <c r="J562" s="1">
        <f t="shared" si="28"/>
        <v>1140217901</v>
      </c>
    </row>
    <row r="563" spans="1:10" x14ac:dyDescent="0.25">
      <c r="A563" t="s">
        <v>7</v>
      </c>
      <c r="B563">
        <v>2021</v>
      </c>
      <c r="C563" s="2">
        <f t="shared" si="27"/>
        <v>260850299</v>
      </c>
      <c r="D563" s="1">
        <f>+[2]Output!C6+[2]Output!B6</f>
        <v>255013657</v>
      </c>
      <c r="E563" s="1">
        <f>+[2]Output!F6</f>
        <v>13639805</v>
      </c>
      <c r="F563" s="1">
        <f>+[2]Output!D6</f>
        <v>342792506</v>
      </c>
      <c r="G563" s="1">
        <f>+[2]Output!G6</f>
        <v>506898224</v>
      </c>
      <c r="H563" s="1">
        <f>+[2]Output!E6</f>
        <v>5836642</v>
      </c>
      <c r="I563" s="1">
        <f>+[2]Output!$H$6</f>
        <v>38449451</v>
      </c>
      <c r="J563" s="1">
        <f t="shared" si="28"/>
        <v>1124180834</v>
      </c>
    </row>
    <row r="564" spans="1:10" x14ac:dyDescent="0.25">
      <c r="A564" t="s">
        <v>7</v>
      </c>
      <c r="B564">
        <v>2020</v>
      </c>
      <c r="C564" s="2">
        <f t="shared" si="27"/>
        <v>256193887</v>
      </c>
      <c r="D564" s="1">
        <f>+[3]Output!C6+[3]Output!B6</f>
        <v>256117235</v>
      </c>
      <c r="E564" s="1">
        <f>+[3]Output!F6</f>
        <v>17211614</v>
      </c>
      <c r="F564" s="1">
        <f>+[3]Output!D6</f>
        <v>320219646</v>
      </c>
      <c r="G564" s="1">
        <f>+[3]Output!G6</f>
        <v>489375506</v>
      </c>
      <c r="H564" s="1">
        <f>+[3]Output!E6</f>
        <v>76652</v>
      </c>
      <c r="I564" s="1">
        <f>+[3]Output!$H$6</f>
        <v>46406205</v>
      </c>
      <c r="J564" s="1">
        <f t="shared" si="28"/>
        <v>1083000653</v>
      </c>
    </row>
    <row r="565" spans="1:10" x14ac:dyDescent="0.25">
      <c r="A565" t="s">
        <v>7</v>
      </c>
      <c r="B565">
        <v>2019</v>
      </c>
      <c r="C565" s="2">
        <f t="shared" si="27"/>
        <v>278220816</v>
      </c>
      <c r="D565" s="1">
        <f>+[4]Output!C6+[4]Output!B6</f>
        <v>278220816</v>
      </c>
      <c r="E565" s="1">
        <f>+[4]Output!F6</f>
        <v>19515430</v>
      </c>
      <c r="F565" s="1">
        <f>+[4]Output!D6</f>
        <v>341258806</v>
      </c>
      <c r="G565" s="1">
        <f>+[4]Output!G6</f>
        <v>460372212</v>
      </c>
      <c r="H565" s="1">
        <f>+[4]Output!E6</f>
        <v>0</v>
      </c>
      <c r="I565" s="1">
        <f>+[4]Output!$H$6</f>
        <v>46943117</v>
      </c>
      <c r="J565" s="1">
        <f t="shared" si="28"/>
        <v>1099367264</v>
      </c>
    </row>
    <row r="566" spans="1:10" x14ac:dyDescent="0.25">
      <c r="A566" t="s">
        <v>7</v>
      </c>
      <c r="B566">
        <v>2018</v>
      </c>
      <c r="C566" s="2">
        <f t="shared" si="27"/>
        <v>287876994</v>
      </c>
      <c r="D566" s="1">
        <f>+[5]Output!$B6+[5]Output!$C6</f>
        <v>287805032</v>
      </c>
      <c r="E566" s="1">
        <f>+[5]Output!$G6+[5]Output!$H6</f>
        <v>20422495</v>
      </c>
      <c r="F566" s="1">
        <f>+[5]Output!$D6+[5]Output!$E6</f>
        <v>340342482</v>
      </c>
      <c r="G566" s="1">
        <f>+[5]Output!$I6+[5]Output!$K6</f>
        <v>467357091</v>
      </c>
      <c r="H566" s="1">
        <f>0*[5]Output!$I6+[5]Output!$F6</f>
        <v>71962</v>
      </c>
      <c r="I566" s="1">
        <f>+[5]Output!$J$6</f>
        <v>50821900</v>
      </c>
      <c r="J566" s="1">
        <f t="shared" si="28"/>
        <v>1115999062</v>
      </c>
    </row>
    <row r="567" spans="1:10" x14ac:dyDescent="0.25">
      <c r="A567" t="s">
        <v>7</v>
      </c>
      <c r="B567">
        <v>2017</v>
      </c>
      <c r="C567" s="2">
        <f t="shared" si="27"/>
        <v>255796707</v>
      </c>
      <c r="D567" s="1">
        <f>+[6]Output!$B6+[6]Output!$C6</f>
        <v>255796707</v>
      </c>
      <c r="E567" s="1">
        <f>+[6]Output!$G6+[6]Output!$H6</f>
        <v>15754144</v>
      </c>
      <c r="F567" s="1">
        <f>+[6]Output!$D6+[6]Output!$E6</f>
        <v>299321551</v>
      </c>
      <c r="G567" s="1">
        <f>1*[6]Output!$I6+[6]Output!$K6</f>
        <v>383223941</v>
      </c>
      <c r="H567" s="1">
        <f>0*[6]Output!$I6+[6]Output!$F6</f>
        <v>0</v>
      </c>
      <c r="I567" s="1">
        <f>+[6]Output!$J$6</f>
        <v>45006800</v>
      </c>
      <c r="J567" s="1">
        <f t="shared" si="28"/>
        <v>954096343</v>
      </c>
    </row>
    <row r="568" spans="1:10" x14ac:dyDescent="0.25">
      <c r="A568" t="s">
        <v>7</v>
      </c>
      <c r="B568">
        <v>2016</v>
      </c>
      <c r="C568" s="2">
        <f t="shared" si="27"/>
        <v>258101699</v>
      </c>
      <c r="D568" s="1">
        <f>+[7]Output!$B6+[7]Output!$C6</f>
        <v>258034697</v>
      </c>
      <c r="E568" s="1">
        <f>+[7]Output!$G6+[7]Output!$H6</f>
        <v>14857713</v>
      </c>
      <c r="F568" s="1">
        <f>+[7]Output!$D6+[7]Output!$E6</f>
        <v>296643863</v>
      </c>
      <c r="G568" s="1">
        <f>1*[7]Output!$I6+[7]Output!$K6</f>
        <v>399385627</v>
      </c>
      <c r="H568" s="1">
        <f>0*[7]Output!$I6+[7]Output!$F6</f>
        <v>67002</v>
      </c>
      <c r="I568" s="1">
        <f>+[7]Output!$J$6</f>
        <v>46355178</v>
      </c>
      <c r="J568" s="1">
        <f t="shared" si="28"/>
        <v>968988902</v>
      </c>
    </row>
    <row r="569" spans="1:10" x14ac:dyDescent="0.25">
      <c r="A569" t="s">
        <v>7</v>
      </c>
      <c r="B569">
        <v>2015</v>
      </c>
      <c r="C569" s="2">
        <f t="shared" si="27"/>
        <v>247235174</v>
      </c>
      <c r="D569" s="1">
        <f>+[8]Output!$B6+[8]Output!$C6</f>
        <v>247168344</v>
      </c>
      <c r="E569" s="1">
        <f>+[8]Output!$G6+[8]Output!$H6</f>
        <v>15136174</v>
      </c>
      <c r="F569" s="1">
        <f>+[8]Output!$D6+[8]Output!$E6</f>
        <v>291134404</v>
      </c>
      <c r="G569" s="1">
        <f>1*[8]Output!$I6+[8]Output!$K6</f>
        <v>385380842</v>
      </c>
      <c r="H569" s="1">
        <f>0*[8]Output!$I6+[8]Output!$F6</f>
        <v>66830</v>
      </c>
      <c r="I569" s="1">
        <f>+[8]Output!$J$6</f>
        <v>47526709</v>
      </c>
      <c r="J569" s="1">
        <f t="shared" si="28"/>
        <v>938886594</v>
      </c>
    </row>
    <row r="570" spans="1:10" x14ac:dyDescent="0.25">
      <c r="A570" t="s">
        <v>7</v>
      </c>
      <c r="B570">
        <v>2014</v>
      </c>
      <c r="C570" s="2">
        <f t="shared" si="27"/>
        <v>236569347</v>
      </c>
      <c r="D570" s="1">
        <f>+[9]Output!$B6+[9]Output!$C6</f>
        <v>236509027</v>
      </c>
      <c r="E570" s="1">
        <f>+[9]Output!$G6+[9]Output!$H6</f>
        <v>14263859</v>
      </c>
      <c r="F570" s="1">
        <f>+[9]Output!$D6+[9]Output!$E6</f>
        <v>279858031</v>
      </c>
      <c r="G570" s="1">
        <f>1*[9]Output!$I6+[9]Output!$K6</f>
        <v>386941201</v>
      </c>
      <c r="H570" s="1">
        <f>0*[9]Output!$I6+[9]Output!$F6</f>
        <v>60320</v>
      </c>
      <c r="I570" s="1">
        <f>+[9]Output!$J$6</f>
        <v>45947606</v>
      </c>
      <c r="J570" s="1">
        <f t="shared" si="28"/>
        <v>917632438</v>
      </c>
    </row>
    <row r="571" spans="1:10" x14ac:dyDescent="0.25">
      <c r="A571" t="s">
        <v>7</v>
      </c>
      <c r="B571">
        <v>2013</v>
      </c>
      <c r="C571" s="2">
        <f t="shared" si="27"/>
        <v>272103658</v>
      </c>
      <c r="D571" s="1">
        <f>+[10]Output!$B6+[10]Output!$C6</f>
        <v>272103658</v>
      </c>
      <c r="E571" s="1">
        <f>+[10]Output!$G6+[10]Output!$H6</f>
        <v>16082190</v>
      </c>
      <c r="F571" s="1">
        <f>+[10]Output!$D6+[10]Output!$E6</f>
        <v>254862748</v>
      </c>
      <c r="G571" s="1">
        <f>1*[10]Output!$I6+[10]Output!$K6</f>
        <v>372149782</v>
      </c>
      <c r="H571" s="1">
        <f>0*[10]Output!$I6+[10]Output!$F6</f>
        <v>0</v>
      </c>
      <c r="I571" s="1">
        <f>+[10]Output!$J$6</f>
        <v>44594338</v>
      </c>
      <c r="J571" s="1">
        <f t="shared" si="28"/>
        <v>915198378</v>
      </c>
    </row>
    <row r="572" spans="1:10" x14ac:dyDescent="0.25">
      <c r="A572" t="s">
        <v>7</v>
      </c>
      <c r="B572">
        <v>2012</v>
      </c>
      <c r="C572" s="2">
        <f t="shared" si="27"/>
        <v>287613106</v>
      </c>
      <c r="D572" s="1">
        <f>+[11]Output!$B6+[11]Output!$C6</f>
        <v>287613106</v>
      </c>
      <c r="E572" s="1">
        <f>+[11]Output!$G6+[11]Output!$H6</f>
        <v>16217031</v>
      </c>
      <c r="F572" s="1">
        <f>+[11]Output!$D6+[11]Output!$E6</f>
        <v>313810018</v>
      </c>
      <c r="G572" s="1">
        <f>1*[11]Output!$I6+[11]Output!$K6</f>
        <v>451156155</v>
      </c>
      <c r="H572" s="1">
        <f>0*[11]Output!$I6+[11]Output!$F6</f>
        <v>0</v>
      </c>
      <c r="I572" s="1">
        <f>+[11]Output!$J$6</f>
        <v>57255138</v>
      </c>
      <c r="J572" s="1">
        <f t="shared" si="28"/>
        <v>1068796310</v>
      </c>
    </row>
    <row r="573" spans="1:10" x14ac:dyDescent="0.25">
      <c r="A573" t="s">
        <v>7</v>
      </c>
      <c r="B573">
        <v>2011</v>
      </c>
      <c r="C573" s="2">
        <f t="shared" si="27"/>
        <v>299119318</v>
      </c>
      <c r="D573" s="1">
        <f>+[12]Output!$B6+[12]Output!$C6</f>
        <v>299119318</v>
      </c>
      <c r="E573" s="1">
        <f>+[12]Output!$G6+[12]Output!$H6</f>
        <v>18086229</v>
      </c>
      <c r="F573" s="1">
        <f>+[12]Output!$D6+[12]Output!$E6</f>
        <v>336638960</v>
      </c>
      <c r="G573" s="1">
        <f>1*[12]Output!$I6+[12]Output!$K6</f>
        <v>480963150</v>
      </c>
      <c r="H573" s="1">
        <f>0*[12]Output!$I6+[12]Output!$F6</f>
        <v>0</v>
      </c>
      <c r="I573" s="1">
        <f>+[12]Output!$J$6</f>
        <v>70589011</v>
      </c>
      <c r="J573" s="1">
        <f t="shared" si="28"/>
        <v>1134807657</v>
      </c>
    </row>
    <row r="574" spans="1:10" x14ac:dyDescent="0.25">
      <c r="A574" t="s">
        <v>7</v>
      </c>
      <c r="B574">
        <v>2010</v>
      </c>
      <c r="C574" s="2">
        <f t="shared" si="27"/>
        <v>302315999</v>
      </c>
      <c r="D574" s="1">
        <f>+[13]Output!$B6+[13]Output!$C6</f>
        <v>302016151</v>
      </c>
      <c r="E574" s="1">
        <f>+[13]Output!$G6+[13]Output!$H6</f>
        <v>20803284</v>
      </c>
      <c r="F574" s="1">
        <f>+[13]Output!$D6+[13]Output!$E6</f>
        <v>337051791</v>
      </c>
      <c r="G574" s="1">
        <f>1*[13]Output!$I6+[13]Output!$K6</f>
        <v>508683868</v>
      </c>
      <c r="H574" s="1">
        <f>0*[13]Output!$I6+[13]Output!$F6</f>
        <v>299848</v>
      </c>
      <c r="I574" s="1">
        <f>+[13]Output!$J$6</f>
        <v>68403661</v>
      </c>
      <c r="J574" s="1">
        <f t="shared" si="28"/>
        <v>1168854942</v>
      </c>
    </row>
    <row r="575" spans="1:10" x14ac:dyDescent="0.25">
      <c r="A575" t="s">
        <v>7</v>
      </c>
      <c r="B575">
        <v>2009</v>
      </c>
      <c r="C575" s="2">
        <f t="shared" si="27"/>
        <v>286869116</v>
      </c>
      <c r="D575" s="1">
        <f>+[14]Output!$B6+[14]Output!$C6</f>
        <v>286386120</v>
      </c>
      <c r="E575" s="1">
        <f>+[14]Output!$G6+[14]Output!$H6</f>
        <v>21070426</v>
      </c>
      <c r="F575" s="1">
        <f>+[14]Output!$D6+[14]Output!$E6</f>
        <v>323225942</v>
      </c>
      <c r="G575" s="1">
        <f>1*[14]Output!$I6+[14]Output!$K6</f>
        <v>489555606</v>
      </c>
      <c r="H575" s="1">
        <f>0*[14]Output!$I6+[14]Output!$F6</f>
        <v>482996</v>
      </c>
      <c r="I575" s="1">
        <f>+[14]Output!$J$6</f>
        <v>68574269</v>
      </c>
      <c r="J575" s="1">
        <f t="shared" si="28"/>
        <v>1120721090</v>
      </c>
    </row>
    <row r="576" spans="1:10" x14ac:dyDescent="0.25">
      <c r="A576" t="s">
        <v>7</v>
      </c>
      <c r="B576">
        <v>2008</v>
      </c>
      <c r="C576" s="2">
        <f t="shared" si="27"/>
        <v>280849252</v>
      </c>
      <c r="D576" s="1">
        <f>+[15]Output!$B6+[15]Output!$C6</f>
        <v>280417156</v>
      </c>
      <c r="E576" s="1">
        <f>+[15]Output!$G6+[15]Output!$H6</f>
        <v>21550083</v>
      </c>
      <c r="F576" s="1">
        <f>+[15]Output!$D6+[15]Output!$E6</f>
        <v>327555900</v>
      </c>
      <c r="G576" s="1">
        <f>1*[15]Output!$I6+[15]Output!$K6</f>
        <v>461891558</v>
      </c>
      <c r="H576" s="1">
        <f>0*[15]Output!$I6+[15]Output!$F6</f>
        <v>432096</v>
      </c>
      <c r="I576" s="1">
        <f>+[15]Output!$J$6</f>
        <v>64551806</v>
      </c>
      <c r="J576" s="1">
        <f t="shared" si="28"/>
        <v>1091846793</v>
      </c>
    </row>
    <row r="577" spans="1:10" x14ac:dyDescent="0.25">
      <c r="A577" t="s">
        <v>7</v>
      </c>
      <c r="B577">
        <v>2007</v>
      </c>
      <c r="C577" s="2">
        <f t="shared" si="27"/>
        <v>246187981</v>
      </c>
      <c r="D577" s="1">
        <f>+[16]Output!$B6+[16]Output!$C6</f>
        <v>245709791</v>
      </c>
      <c r="E577" s="1">
        <f>+[16]Output!$G6+[16]Output!$H6</f>
        <v>20872832</v>
      </c>
      <c r="F577" s="1">
        <f>+[16]Output!$D6+[16]Output!$E29</f>
        <v>275731652</v>
      </c>
      <c r="G577" s="1">
        <f>1*[16]Output!$I6+[16]Output!$K6</f>
        <v>410196313</v>
      </c>
      <c r="H577" s="1">
        <f>0*[16]Output!$I6+[16]Output!$F6</f>
        <v>478190</v>
      </c>
      <c r="I577" s="1">
        <f>+[16]Output!$J$6</f>
        <v>54296416</v>
      </c>
      <c r="J577" s="1">
        <f t="shared" si="28"/>
        <v>952988778</v>
      </c>
    </row>
    <row r="578" spans="1:10" x14ac:dyDescent="0.25">
      <c r="A578" t="s">
        <v>7</v>
      </c>
      <c r="B578">
        <v>2006</v>
      </c>
      <c r="C578" s="2">
        <f t="shared" si="27"/>
        <v>261110399</v>
      </c>
      <c r="D578" s="1">
        <f>+[17]Output_2006!B6+[17]Output_2006!C6</f>
        <v>260626687</v>
      </c>
      <c r="E578" s="1">
        <f>+[17]Output_2006!G6+[17]Output_2006!H6</f>
        <v>22335579</v>
      </c>
      <c r="F578" s="1">
        <f>+[17]Output_2006!D6+[17]Output_2006!E6</f>
        <v>315514314</v>
      </c>
      <c r="G578" s="1">
        <f>+[17]Output_2005!I6+[17]Output_2006!K6</f>
        <v>443537692</v>
      </c>
      <c r="H578" s="1">
        <f>+[17]Output_2006!F6</f>
        <v>483712</v>
      </c>
      <c r="I578" s="1">
        <f>+[17]Output_2006!$J$6</f>
        <v>62596468</v>
      </c>
      <c r="J578" s="1">
        <f t="shared" si="28"/>
        <v>1042497984</v>
      </c>
    </row>
    <row r="579" spans="1:10" x14ac:dyDescent="0.25">
      <c r="A579" t="s">
        <v>7</v>
      </c>
      <c r="B579">
        <v>2005</v>
      </c>
      <c r="C579" s="2">
        <f t="shared" ref="C579:C642" si="29">+D579+H579</f>
        <v>241638881</v>
      </c>
      <c r="D579" s="1">
        <f>+[17]Output_2005!B6+[17]Output_2005!C6</f>
        <v>241167865</v>
      </c>
      <c r="E579" s="1">
        <f>+[17]Output_2005!G6+[17]Output_2005!H6</f>
        <v>23881733</v>
      </c>
      <c r="F579" s="1">
        <f>+[17]Output_2005!D6+[17]Output_2005!E6</f>
        <v>311189048</v>
      </c>
      <c r="G579" s="1">
        <f>+[17]Output_2005!I6+[17]Output_2005!K6</f>
        <v>443537692</v>
      </c>
      <c r="H579" s="1">
        <f>+[17]Output_2005!F6</f>
        <v>471016</v>
      </c>
      <c r="I579" s="1">
        <f>+[17]Output_2005!$J$6</f>
        <v>54306183</v>
      </c>
      <c r="J579" s="1">
        <f t="shared" si="28"/>
        <v>1020247354</v>
      </c>
    </row>
    <row r="580" spans="1:10" x14ac:dyDescent="0.25">
      <c r="A580" t="s">
        <v>7</v>
      </c>
      <c r="B580">
        <v>2004</v>
      </c>
      <c r="C580" s="2">
        <f t="shared" si="29"/>
        <v>227211662</v>
      </c>
      <c r="D580" s="1">
        <f>+[17]Output_2004!B6+[17]Output_2004!C6</f>
        <v>226712879</v>
      </c>
      <c r="E580" s="1">
        <f>+[17]Output_2004!G6+[17]Output_2004!H6</f>
        <v>23722039</v>
      </c>
      <c r="F580" s="1">
        <f>+[17]Output_2004!D6+[17]Output_2004!E6</f>
        <v>313477602</v>
      </c>
      <c r="G580" s="1">
        <f>+[17]Output_2004!I6+[17]Output_2004!K6</f>
        <v>419046491</v>
      </c>
      <c r="H580" s="1">
        <f>+[17]Output_2004!F6</f>
        <v>498783</v>
      </c>
      <c r="I580" s="1">
        <f>+[17]Output_2004!$J$6</f>
        <v>50612772</v>
      </c>
      <c r="J580" s="1">
        <f t="shared" si="28"/>
        <v>983457794</v>
      </c>
    </row>
    <row r="581" spans="1:10" x14ac:dyDescent="0.25">
      <c r="A581" t="s">
        <v>7</v>
      </c>
      <c r="B581">
        <v>2003</v>
      </c>
      <c r="C581" s="2">
        <f t="shared" si="29"/>
        <v>217530972</v>
      </c>
      <c r="D581" s="1">
        <f>+[17]Output_2003!B6+[17]Output_2003!C6</f>
        <v>217029506</v>
      </c>
      <c r="E581" s="1">
        <f>+[17]Output_2003!G6+[17]Output_2003!H6</f>
        <v>21653754</v>
      </c>
      <c r="F581" s="1">
        <f>+[17]Output_2003!D6+[17]Output_2003!E6</f>
        <v>319021349</v>
      </c>
      <c r="G581" s="1">
        <f>+[17]Output_2003!I6+[17]Output_2003!K6</f>
        <v>393712244</v>
      </c>
      <c r="H581" s="1">
        <f>+[17]Output_2003!F6</f>
        <v>501466</v>
      </c>
      <c r="I581" s="1">
        <f>+[17]Output_2003!$J$6</f>
        <v>51871605</v>
      </c>
      <c r="J581" s="1">
        <f t="shared" si="28"/>
        <v>951918319</v>
      </c>
    </row>
    <row r="582" spans="1:10" x14ac:dyDescent="0.25">
      <c r="A582" t="s">
        <v>7</v>
      </c>
      <c r="B582">
        <v>2002</v>
      </c>
      <c r="C582" s="2">
        <f t="shared" si="29"/>
        <v>200715727</v>
      </c>
      <c r="D582" s="1">
        <f>+[18]Output_2002!$B$6+[18]Output_2002!$C$6</f>
        <v>200576669</v>
      </c>
      <c r="E582" s="1">
        <f>+[18]Output_2002!$G$6+[18]Output_2002!$H$6</f>
        <v>19614314</v>
      </c>
      <c r="F582" s="1">
        <f>+[18]Output_2002!$D$6+[18]Output_2002!$E$6</f>
        <v>317725376</v>
      </c>
      <c r="G582" s="1">
        <f>+[18]Output_2002!$I$6+[18]Output_2002!$K$6</f>
        <v>376204706</v>
      </c>
      <c r="H582" s="1">
        <f>+[18]Output_2002!$F$6</f>
        <v>139058</v>
      </c>
      <c r="I582" s="1">
        <f>+[18]Output_2002!$J$6</f>
        <v>45677911</v>
      </c>
      <c r="J582" s="1">
        <f t="shared" ref="J582:J589" si="30">+D582+E582+F582+G582+H582</f>
        <v>914260123</v>
      </c>
    </row>
    <row r="583" spans="1:10" x14ac:dyDescent="0.25">
      <c r="A583" t="s">
        <v>7</v>
      </c>
      <c r="B583">
        <v>2001</v>
      </c>
      <c r="C583" s="2">
        <f t="shared" si="29"/>
        <v>189531656</v>
      </c>
      <c r="D583" s="1">
        <f>+[18]Output_2001!$B$6+[18]Output_2001!$C$6</f>
        <v>189385897</v>
      </c>
      <c r="E583" s="1">
        <f>+[18]Output_2001!$G$6+[18]Output_2001!$H$6</f>
        <v>18432351</v>
      </c>
      <c r="F583" s="1">
        <f>+[18]Output_2001!$D$6+[18]Output_2001!$E$6</f>
        <v>309274986</v>
      </c>
      <c r="G583" s="1">
        <f>+[18]Output_2001!$I$6+[18]Output_2001!$K$6</f>
        <v>354599091</v>
      </c>
      <c r="H583" s="1">
        <f>+[18]Output_2001!$F$6</f>
        <v>145759</v>
      </c>
      <c r="I583" s="1">
        <f>+[18]Output_2001!$J$6</f>
        <v>44429976</v>
      </c>
      <c r="J583" s="1">
        <f t="shared" si="30"/>
        <v>871838084</v>
      </c>
    </row>
    <row r="584" spans="1:10" x14ac:dyDescent="0.25">
      <c r="A584" t="s">
        <v>7</v>
      </c>
      <c r="B584">
        <v>2000</v>
      </c>
      <c r="C584" s="2">
        <f t="shared" si="29"/>
        <v>173847230</v>
      </c>
      <c r="D584" s="1">
        <f>+[18]Output_2000!$B$6+[18]Output_2000!$C$6</f>
        <v>173847230</v>
      </c>
      <c r="E584" s="1">
        <f>+[18]Output_2000!$G$6+[18]Output_2000!$H$6</f>
        <v>17031526</v>
      </c>
      <c r="F584" s="1">
        <f>+[18]Output_2000!$D$6+[18]Output_2000!$E$6</f>
        <v>287180465</v>
      </c>
      <c r="G584" s="1">
        <f>+[18]Output_2000!$I$6+[18]Output_2000!$K$6</f>
        <v>329789487</v>
      </c>
      <c r="H584" s="1">
        <f>+[18]Output_2000!$F$6</f>
        <v>0</v>
      </c>
      <c r="I584" s="1">
        <f>+[18]Output_2000!$J$6</f>
        <v>41231968</v>
      </c>
      <c r="J584" s="1">
        <f t="shared" si="30"/>
        <v>807848708</v>
      </c>
    </row>
    <row r="585" spans="1:10" x14ac:dyDescent="0.25">
      <c r="A585" t="s">
        <v>7</v>
      </c>
      <c r="B585">
        <v>1999</v>
      </c>
      <c r="C585" s="2">
        <f t="shared" si="29"/>
        <v>158938833</v>
      </c>
      <c r="D585" s="1">
        <f>+[19]Output_1999!$B$6+[19]Output_1999!$C$6</f>
        <v>158938833</v>
      </c>
      <c r="E585" s="1">
        <f>+[19]Output_1999!$G$6+[19]Output_1999!$H$6</f>
        <v>15616834</v>
      </c>
      <c r="F585" s="1">
        <f>+[19]Output_1999!$D$6+[19]Output_1999!$E$6</f>
        <v>272088509</v>
      </c>
      <c r="G585" s="1">
        <f>+[19]Output_1999!$I$6+[19]Output_1999!$K$6</f>
        <v>308553995</v>
      </c>
      <c r="H585" s="1">
        <f>+[19]Output_1999!$F$6</f>
        <v>0</v>
      </c>
      <c r="I585" s="1">
        <f>+[19]Output_1999!$J$6</f>
        <v>38394557</v>
      </c>
      <c r="J585" s="1">
        <f t="shared" si="30"/>
        <v>755198171</v>
      </c>
    </row>
    <row r="586" spans="1:10" x14ac:dyDescent="0.25">
      <c r="A586" t="s">
        <v>7</v>
      </c>
      <c r="B586">
        <v>1998</v>
      </c>
      <c r="C586" s="2">
        <f t="shared" si="29"/>
        <v>142693475</v>
      </c>
      <c r="D586" s="1">
        <f>+[19]Output_1998!$B$6+[19]Output_1998!$C$6</f>
        <v>142693475</v>
      </c>
      <c r="E586" s="1">
        <f>+[19]Output_1998!$G$6+[19]Output_1998!$H$6</f>
        <v>15024614</v>
      </c>
      <c r="F586" s="1">
        <f>+[19]Output_1998!$D$6+[19]Output_1998!$E$6</f>
        <v>258829648</v>
      </c>
      <c r="G586" s="1">
        <f>+[19]Output_1998!$I$6+[19]Output_1998!$K$6</f>
        <v>290953080</v>
      </c>
      <c r="H586" s="1">
        <f>+[19]Output_1998!$F$6</f>
        <v>0</v>
      </c>
      <c r="I586" s="1">
        <f>+[19]Output_1998!$J$6</f>
        <v>38655912</v>
      </c>
      <c r="J586" s="1">
        <f t="shared" si="30"/>
        <v>707500817</v>
      </c>
    </row>
    <row r="587" spans="1:10" x14ac:dyDescent="0.25">
      <c r="A587" t="s">
        <v>7</v>
      </c>
      <c r="B587">
        <v>1997</v>
      </c>
      <c r="C587" s="2">
        <f t="shared" si="29"/>
        <v>127282963</v>
      </c>
      <c r="D587" s="1">
        <f>+[19]Output_1997!$B$6+[19]Output_1997!$C$6</f>
        <v>127282963</v>
      </c>
      <c r="E587" s="1">
        <f>+[19]Output_1997!$G$6+[19]Output_1997!$H$6</f>
        <v>12639906</v>
      </c>
      <c r="F587" s="1">
        <f>+[19]Output_1997!$D$6+[19]Output_1997!$E$6</f>
        <v>238938149</v>
      </c>
      <c r="G587" s="1">
        <f>+[19]Output_1997!$I$6+[19]Output_1997!$K$6</f>
        <v>269848141</v>
      </c>
      <c r="H587" s="1">
        <f>+[19]Output_1997!$F$6</f>
        <v>0</v>
      </c>
      <c r="I587" s="1">
        <f>+[19]Output_1997!$J$6</f>
        <v>31704513</v>
      </c>
      <c r="J587" s="1">
        <f t="shared" si="30"/>
        <v>648709159</v>
      </c>
    </row>
    <row r="588" spans="1:10" x14ac:dyDescent="0.25">
      <c r="A588" t="s">
        <v>7</v>
      </c>
      <c r="B588">
        <v>1996</v>
      </c>
      <c r="C588" s="2">
        <f t="shared" si="29"/>
        <v>116034822</v>
      </c>
      <c r="D588" s="1">
        <f>+[20]Output_1996!$B$6+[20]Output_1996!$C$6</f>
        <v>116034822</v>
      </c>
      <c r="E588" s="1">
        <f>+[20]Output_1996!$G$6+[20]Output_1996!$H$6</f>
        <v>11490125</v>
      </c>
      <c r="F588" s="1">
        <f>+[20]Output_1996!$D$6+[20]Output_1996!$E$6</f>
        <v>226078792</v>
      </c>
      <c r="G588" s="1">
        <f>+[20]Output_1996!$I$6+[20]Output_1996!$K$6</f>
        <v>253700967</v>
      </c>
      <c r="H588" s="1">
        <f>+[20]Output_1996!$F$6</f>
        <v>0</v>
      </c>
      <c r="I588" s="1">
        <f>+[20]Output_1996!$J$6</f>
        <v>31077347</v>
      </c>
      <c r="J588" s="1">
        <f t="shared" si="30"/>
        <v>607304706</v>
      </c>
    </row>
    <row r="589" spans="1:10" x14ac:dyDescent="0.25">
      <c r="A589" t="s">
        <v>7</v>
      </c>
      <c r="B589">
        <v>1995</v>
      </c>
      <c r="C589" s="2">
        <f t="shared" si="29"/>
        <v>101222119</v>
      </c>
      <c r="D589" s="1">
        <f>+[20]Output_1995!$B$6+[20]Output_1995!$C$6</f>
        <v>101222119</v>
      </c>
      <c r="E589" s="1">
        <f>+[20]Output_1995!$G$6+[20]Output_1995!$H$6</f>
        <v>9977803</v>
      </c>
      <c r="F589" s="1">
        <f>+[20]Output_1995!$D$6+[20]Output_1995!$E$6</f>
        <v>218427073</v>
      </c>
      <c r="G589" s="1">
        <f>+[20]Output_1995!$I$6+[20]Output_1995!$K$6</f>
        <v>233826992</v>
      </c>
      <c r="H589" s="1">
        <f>+[20]Output_1995!$F$6</f>
        <v>0</v>
      </c>
      <c r="I589" s="1">
        <f>+[20]Output_1995!$J$6</f>
        <v>28366346</v>
      </c>
      <c r="J589" s="1">
        <f t="shared" si="30"/>
        <v>563453987</v>
      </c>
    </row>
    <row r="590" spans="1:10" x14ac:dyDescent="0.25">
      <c r="A590" t="s">
        <v>10</v>
      </c>
      <c r="B590">
        <v>2022</v>
      </c>
      <c r="C590" s="2">
        <f t="shared" si="29"/>
        <v>115016082</v>
      </c>
      <c r="D590" s="1">
        <f>+[1]Output_Aux!B9+[1]Output_Aux!C9</f>
        <v>115016082</v>
      </c>
      <c r="E590" s="1">
        <f>+[1]Output_Aux!F9</f>
        <v>5015845</v>
      </c>
      <c r="F590" s="1">
        <f>+[1]Output_Aux!D9</f>
        <v>49717272</v>
      </c>
      <c r="G590" s="1">
        <f>+[1]Output_Aux!G9</f>
        <v>152606609</v>
      </c>
      <c r="H590" s="1">
        <f>+[1]Output_Aux!E9</f>
        <v>0</v>
      </c>
      <c r="I590" s="1">
        <f>+[1]Output_Aux!$H$9</f>
        <v>0</v>
      </c>
      <c r="J590" s="1">
        <f t="shared" si="28"/>
        <v>322355808</v>
      </c>
    </row>
    <row r="591" spans="1:10" x14ac:dyDescent="0.25">
      <c r="A591" t="s">
        <v>10</v>
      </c>
      <c r="B591">
        <v>2021</v>
      </c>
      <c r="C591" s="2">
        <f t="shared" si="29"/>
        <v>108187931</v>
      </c>
      <c r="D591" s="1">
        <f>+[2]Output!C9+[2]Output!B9</f>
        <v>108184464</v>
      </c>
      <c r="E591" s="1">
        <f>+[2]Output!F9</f>
        <v>5196146</v>
      </c>
      <c r="F591" s="1">
        <f>+[2]Output!D9</f>
        <v>49962966</v>
      </c>
      <c r="G591" s="1">
        <f>+[2]Output!G9</f>
        <v>150720888</v>
      </c>
      <c r="H591" s="1">
        <f>+[2]Output!E9</f>
        <v>3467</v>
      </c>
      <c r="I591" s="1">
        <f>+[2]Output!$H$9</f>
        <v>20593889</v>
      </c>
      <c r="J591" s="1">
        <f t="shared" si="28"/>
        <v>314067931</v>
      </c>
    </row>
    <row r="592" spans="1:10" x14ac:dyDescent="0.25">
      <c r="A592" t="s">
        <v>10</v>
      </c>
      <c r="B592">
        <v>2020</v>
      </c>
      <c r="C592" s="2">
        <f t="shared" si="29"/>
        <v>111939547</v>
      </c>
      <c r="D592" s="1">
        <f>+[3]Output!C9+[3]Output!B9</f>
        <v>111929893</v>
      </c>
      <c r="E592" s="1">
        <f>+[3]Output!F9</f>
        <v>5972041</v>
      </c>
      <c r="F592" s="1">
        <f>+[3]Output!D9</f>
        <v>45877534</v>
      </c>
      <c r="G592" s="1">
        <f>+[3]Output!G9</f>
        <v>147123888</v>
      </c>
      <c r="H592" s="1">
        <f>+[3]Output!E9</f>
        <v>9654</v>
      </c>
      <c r="I592" s="1">
        <f>+[3]Output!$H$9</f>
        <v>24060302</v>
      </c>
      <c r="J592" s="1">
        <f t="shared" si="28"/>
        <v>310913010</v>
      </c>
    </row>
    <row r="593" spans="1:10" x14ac:dyDescent="0.25">
      <c r="A593" t="s">
        <v>10</v>
      </c>
      <c r="B593">
        <v>2019</v>
      </c>
      <c r="C593" s="2">
        <f t="shared" si="29"/>
        <v>119590210</v>
      </c>
      <c r="D593" s="1">
        <f>+[4]Output!C9+[4]Output!B9</f>
        <v>119590210</v>
      </c>
      <c r="E593" s="1">
        <f>+[4]Output!F9</f>
        <v>9508513</v>
      </c>
      <c r="F593" s="1">
        <f>+[4]Output!D9</f>
        <v>48584182</v>
      </c>
      <c r="G593" s="1">
        <f>+[4]Output!G9</f>
        <v>141748537</v>
      </c>
      <c r="H593" s="1">
        <f>+[4]Output!E9</f>
        <v>0</v>
      </c>
      <c r="I593" s="1">
        <f>+[4]Output!$H$9</f>
        <v>28432680</v>
      </c>
      <c r="J593" s="1">
        <f t="shared" si="28"/>
        <v>319431442</v>
      </c>
    </row>
    <row r="594" spans="1:10" x14ac:dyDescent="0.25">
      <c r="A594" t="s">
        <v>10</v>
      </c>
      <c r="B594">
        <v>2018</v>
      </c>
      <c r="C594" s="2">
        <f t="shared" si="29"/>
        <v>121851139</v>
      </c>
      <c r="D594" s="1">
        <f>+[5]Output!$B9+[5]Output!$C9</f>
        <v>121844167</v>
      </c>
      <c r="E594" s="1">
        <f>+[5]Output!$G9+[5]Output!$H9</f>
        <v>10150750</v>
      </c>
      <c r="F594" s="1">
        <f>+[5]Output!$D9+[5]Output!$E9</f>
        <v>43797823</v>
      </c>
      <c r="G594" s="1">
        <f>+[5]Output!$I9+[5]Output!$K9</f>
        <v>143533012</v>
      </c>
      <c r="H594" s="1">
        <f>0*[5]Output!$I9+[5]Output!$F9</f>
        <v>6972</v>
      </c>
      <c r="I594" s="1">
        <f>+[5]Output!$J$9</f>
        <v>29795425</v>
      </c>
      <c r="J594" s="1">
        <f t="shared" si="28"/>
        <v>319332724</v>
      </c>
    </row>
    <row r="595" spans="1:10" x14ac:dyDescent="0.25">
      <c r="A595" t="s">
        <v>10</v>
      </c>
      <c r="B595">
        <v>2017</v>
      </c>
      <c r="C595" s="2">
        <f t="shared" si="29"/>
        <v>122045543</v>
      </c>
      <c r="D595" s="1">
        <f>+[6]Output!$B9+[6]Output!$C9</f>
        <v>122045543</v>
      </c>
      <c r="E595" s="1">
        <f>+[6]Output!$G9+[6]Output!$H9</f>
        <v>10036106</v>
      </c>
      <c r="F595" s="1">
        <f>+[6]Output!$D9+[6]Output!$E9</f>
        <v>45688964</v>
      </c>
      <c r="G595" s="1">
        <f>1*[6]Output!$I9+[6]Output!$K9</f>
        <v>139744827</v>
      </c>
      <c r="H595" s="1">
        <f>0*[6]Output!$I9+[6]Output!$F9</f>
        <v>0</v>
      </c>
      <c r="I595" s="1">
        <f>+[6]Output!$J$9</f>
        <v>30062516</v>
      </c>
      <c r="J595" s="1">
        <f t="shared" si="28"/>
        <v>317515440</v>
      </c>
    </row>
    <row r="596" spans="1:10" x14ac:dyDescent="0.25">
      <c r="A596" t="s">
        <v>10</v>
      </c>
      <c r="B596">
        <v>2016</v>
      </c>
      <c r="C596" s="2">
        <f t="shared" si="29"/>
        <v>123178833</v>
      </c>
      <c r="D596" s="1">
        <f>+[7]Output!$B9+[7]Output!$C9</f>
        <v>123178833</v>
      </c>
      <c r="E596" s="1">
        <f>+[7]Output!$G9+[7]Output!$H9</f>
        <v>9552250</v>
      </c>
      <c r="F596" s="1">
        <f>+[7]Output!$D9+[7]Output!$E9</f>
        <v>40606931</v>
      </c>
      <c r="G596" s="1">
        <f>1*[7]Output!$I9+[7]Output!$K9</f>
        <v>146995924</v>
      </c>
      <c r="H596" s="1">
        <f>0*[7]Output!$I9+[7]Output!$F9</f>
        <v>0</v>
      </c>
      <c r="I596" s="1">
        <f>+[7]Output!$J$9</f>
        <v>29257571</v>
      </c>
      <c r="J596" s="1">
        <f t="shared" si="28"/>
        <v>320333938</v>
      </c>
    </row>
    <row r="597" spans="1:10" x14ac:dyDescent="0.25">
      <c r="A597" t="s">
        <v>10</v>
      </c>
      <c r="B597">
        <v>2015</v>
      </c>
      <c r="C597" s="2">
        <f t="shared" si="29"/>
        <v>118913796</v>
      </c>
      <c r="D597" s="1">
        <f>+[8]Output!$B9+[8]Output!$C9</f>
        <v>118907120</v>
      </c>
      <c r="E597" s="1">
        <f>+[8]Output!$G9+[8]Output!$H9</f>
        <v>10651836</v>
      </c>
      <c r="F597" s="1">
        <f>+[8]Output!$D9+[8]Output!$E9</f>
        <v>41240072</v>
      </c>
      <c r="G597" s="1">
        <f>1*[8]Output!$I9+[8]Output!$K9</f>
        <v>142583282</v>
      </c>
      <c r="H597" s="1">
        <f>0*[8]Output!$I9+[8]Output!$F9</f>
        <v>6676</v>
      </c>
      <c r="I597" s="1">
        <f>+[8]Output!$J$9</f>
        <v>30858416</v>
      </c>
      <c r="J597" s="1">
        <f t="shared" si="28"/>
        <v>313388986</v>
      </c>
    </row>
    <row r="598" spans="1:10" x14ac:dyDescent="0.25">
      <c r="A598" t="s">
        <v>10</v>
      </c>
      <c r="B598">
        <v>2014</v>
      </c>
      <c r="C598" s="2">
        <f t="shared" si="29"/>
        <v>115253969</v>
      </c>
      <c r="D598" s="1">
        <f>+[9]Output!$B9+[9]Output!$C9</f>
        <v>115244519</v>
      </c>
      <c r="E598" s="1">
        <f>+[9]Output!$G9+[9]Output!$H9</f>
        <v>10118961</v>
      </c>
      <c r="F598" s="1">
        <f>+[9]Output!$D9+[9]Output!$E9</f>
        <v>39147828</v>
      </c>
      <c r="G598" s="1">
        <f>1*[9]Output!$I9+[9]Output!$K9</f>
        <v>142481231</v>
      </c>
      <c r="H598" s="1">
        <f>0*[9]Output!$I9+[9]Output!$F9</f>
        <v>9450</v>
      </c>
      <c r="I598" s="1">
        <f>+[9]Output!$J$9</f>
        <v>29985018</v>
      </c>
      <c r="J598" s="1">
        <f t="shared" si="28"/>
        <v>307001989</v>
      </c>
    </row>
    <row r="599" spans="1:10" x14ac:dyDescent="0.25">
      <c r="A599" t="s">
        <v>10</v>
      </c>
      <c r="B599">
        <v>2013</v>
      </c>
      <c r="C599" s="2">
        <f t="shared" si="29"/>
        <v>121451962</v>
      </c>
      <c r="D599" s="1">
        <f>+[10]Output!$B9+[10]Output!$C9</f>
        <v>121451962</v>
      </c>
      <c r="E599" s="1">
        <f>+[10]Output!$G9+[10]Output!$H9</f>
        <v>11097871</v>
      </c>
      <c r="F599" s="1">
        <f>+[10]Output!$D9+[10]Output!$E9</f>
        <v>40632347</v>
      </c>
      <c r="G599" s="1">
        <f>1*[10]Output!$I9+[10]Output!$K9</f>
        <v>137680323</v>
      </c>
      <c r="H599" s="1">
        <f>0*[10]Output!$I9+[10]Output!$F9</f>
        <v>0</v>
      </c>
      <c r="I599" s="1">
        <f>+[10]Output!$J$9</f>
        <v>30242106</v>
      </c>
      <c r="J599" s="1">
        <f t="shared" si="28"/>
        <v>310862503</v>
      </c>
    </row>
    <row r="600" spans="1:10" x14ac:dyDescent="0.25">
      <c r="A600" t="s">
        <v>10</v>
      </c>
      <c r="B600">
        <v>2012</v>
      </c>
      <c r="C600" s="2">
        <f t="shared" si="29"/>
        <v>125643737</v>
      </c>
      <c r="D600" s="1">
        <f>+[11]Output!$B9+[11]Output!$C9</f>
        <v>125643737</v>
      </c>
      <c r="E600" s="1">
        <f>+[11]Output!$G9+[11]Output!$H9</f>
        <v>10985863</v>
      </c>
      <c r="F600" s="1">
        <f>+[11]Output!$D9+[11]Output!$E9</f>
        <v>46849210</v>
      </c>
      <c r="G600" s="1">
        <f>1*[11]Output!$I9+[11]Output!$K9</f>
        <v>142219651</v>
      </c>
      <c r="H600" s="1">
        <f>0*[11]Output!$I9+[11]Output!$F9</f>
        <v>0</v>
      </c>
      <c r="I600" s="1">
        <f>+[11]Output!$J$9</f>
        <v>31787226</v>
      </c>
      <c r="J600" s="1">
        <f t="shared" si="28"/>
        <v>325698461</v>
      </c>
    </row>
    <row r="601" spans="1:10" x14ac:dyDescent="0.25">
      <c r="A601" t="s">
        <v>10</v>
      </c>
      <c r="B601">
        <v>2011</v>
      </c>
      <c r="C601" s="2">
        <f t="shared" si="29"/>
        <v>124601293</v>
      </c>
      <c r="D601" s="1">
        <f>+[12]Output!$B9+[12]Output!$C9</f>
        <v>124601293</v>
      </c>
      <c r="E601" s="1">
        <f>+[12]Output!$G9+[12]Output!$H9</f>
        <v>13011257</v>
      </c>
      <c r="F601" s="1">
        <f>+[12]Output!$D9+[12]Output!$E9</f>
        <v>49311536</v>
      </c>
      <c r="G601" s="1">
        <f>1*[12]Output!$I9+[12]Output!$K9</f>
        <v>150467092</v>
      </c>
      <c r="H601" s="1">
        <f>0*[12]Output!$I9+[12]Output!$F9</f>
        <v>0</v>
      </c>
      <c r="I601" s="1">
        <f>+[12]Output!$J$9</f>
        <v>33348129</v>
      </c>
      <c r="J601" s="1">
        <f t="shared" si="28"/>
        <v>337391178</v>
      </c>
    </row>
    <row r="602" spans="1:10" x14ac:dyDescent="0.25">
      <c r="A602" t="s">
        <v>10</v>
      </c>
      <c r="B602">
        <v>2010</v>
      </c>
      <c r="C602" s="2">
        <f t="shared" si="29"/>
        <v>126805844</v>
      </c>
      <c r="D602" s="1">
        <f>+[13]Output!$B9+[13]Output!$C9</f>
        <v>126805844</v>
      </c>
      <c r="E602" s="1">
        <f>+[13]Output!$G9+[13]Output!$H9</f>
        <v>10469244</v>
      </c>
      <c r="F602" s="1">
        <f>+[13]Output!$D9+[13]Output!$E9</f>
        <v>50160098</v>
      </c>
      <c r="G602" s="1">
        <f>1*[13]Output!$I9+[13]Output!$K9</f>
        <v>158267444</v>
      </c>
      <c r="H602" s="1">
        <f>0*[13]Output!$I9+[13]Output!$F9</f>
        <v>0</v>
      </c>
      <c r="I602" s="1">
        <f>+[13]Output!$J$9</f>
        <v>34420908</v>
      </c>
      <c r="J602" s="1">
        <f t="shared" si="28"/>
        <v>345702630</v>
      </c>
    </row>
    <row r="603" spans="1:10" x14ac:dyDescent="0.25">
      <c r="A603" t="s">
        <v>10</v>
      </c>
      <c r="B603">
        <v>2009</v>
      </c>
      <c r="C603" s="2">
        <f t="shared" si="29"/>
        <v>124466930</v>
      </c>
      <c r="D603" s="1">
        <f>+[14]Output!$B9+[14]Output!$C9</f>
        <v>124466930</v>
      </c>
      <c r="E603" s="1">
        <f>+[14]Output!$G9+[14]Output!$H9</f>
        <v>10528642</v>
      </c>
      <c r="F603" s="1">
        <f>+[14]Output!$D9+[14]Output!$E9</f>
        <v>51864686</v>
      </c>
      <c r="G603" s="1">
        <f>1*[14]Output!$I9+[14]Output!$K9</f>
        <v>149537049</v>
      </c>
      <c r="H603" s="1">
        <f>0*[14]Output!$I9+[14]Output!$F9</f>
        <v>0</v>
      </c>
      <c r="I603" s="1">
        <f>+[14]Output!$J$9</f>
        <v>36405746</v>
      </c>
      <c r="J603" s="1">
        <f t="shared" si="28"/>
        <v>336397307</v>
      </c>
    </row>
    <row r="604" spans="1:10" x14ac:dyDescent="0.25">
      <c r="A604" t="s">
        <v>10</v>
      </c>
      <c r="B604">
        <v>2008</v>
      </c>
      <c r="C604" s="2">
        <f t="shared" si="29"/>
        <v>121630026</v>
      </c>
      <c r="D604" s="1">
        <f>+[15]Output!$B9+[15]Output!$C9</f>
        <v>121630026</v>
      </c>
      <c r="E604" s="1">
        <f>+[15]Output!$G9+[15]Output!$H9</f>
        <v>11163806</v>
      </c>
      <c r="F604" s="1">
        <f>+[15]Output!$D9+[15]Output!$E9</f>
        <v>57216790</v>
      </c>
      <c r="G604" s="1">
        <f>1*[15]Output!$I9+[15]Output!$K9</f>
        <v>144386307</v>
      </c>
      <c r="H604" s="1">
        <f>0*[15]Output!$I9+[15]Output!$F9</f>
        <v>0</v>
      </c>
      <c r="I604" s="1">
        <f>+[15]Output!$J$9</f>
        <v>35052122</v>
      </c>
      <c r="J604" s="1">
        <f t="shared" si="28"/>
        <v>334396929</v>
      </c>
    </row>
    <row r="605" spans="1:10" x14ac:dyDescent="0.25">
      <c r="A605" t="s">
        <v>10</v>
      </c>
      <c r="B605">
        <v>2007</v>
      </c>
      <c r="C605" s="2">
        <f t="shared" si="29"/>
        <v>120262667</v>
      </c>
      <c r="D605" s="1">
        <f>+[16]Output!$B9+[16]Output!$C9</f>
        <v>120262667</v>
      </c>
      <c r="E605" s="1">
        <f>+[16]Output!$G9+[16]Output!$H9</f>
        <v>11411778</v>
      </c>
      <c r="F605" s="1">
        <f>+[16]Output!$D9+[16]Output!$E32</f>
        <v>48004773</v>
      </c>
      <c r="G605" s="1">
        <f>1*[16]Output!$I9+[16]Output!$K9</f>
        <v>148835699</v>
      </c>
      <c r="H605" s="1">
        <f>0*[16]Output!$I9+[16]Output!$F9</f>
        <v>0</v>
      </c>
      <c r="I605" s="1">
        <f>+[16]Output!$J$9</f>
        <v>31843243</v>
      </c>
      <c r="J605" s="1">
        <f t="shared" si="28"/>
        <v>328514917</v>
      </c>
    </row>
    <row r="606" spans="1:10" x14ac:dyDescent="0.25">
      <c r="A606" t="s">
        <v>10</v>
      </c>
      <c r="B606">
        <v>2006</v>
      </c>
      <c r="C606" s="2">
        <f t="shared" si="29"/>
        <v>117856580</v>
      </c>
      <c r="D606" s="1">
        <f>+[17]Output_2006!B9+[17]Output_2006!C9</f>
        <v>117856580</v>
      </c>
      <c r="E606" s="1">
        <f>+[17]Output_2006!G9+[17]Output_2006!H9</f>
        <v>11018301</v>
      </c>
      <c r="F606" s="1">
        <f>+[17]Output_2006!D9+[17]Output_2006!E9</f>
        <v>46651071</v>
      </c>
      <c r="G606" s="1">
        <f>+[17]Output_2005!I9+[17]Output_2006!K9</f>
        <v>142454542</v>
      </c>
      <c r="H606" s="1">
        <f>+[17]Output_2006!F9</f>
        <v>0</v>
      </c>
      <c r="I606" s="1">
        <f>+[17]Output_2006!$J$9</f>
        <v>30439777</v>
      </c>
      <c r="J606" s="1">
        <f t="shared" si="28"/>
        <v>317980494</v>
      </c>
    </row>
    <row r="607" spans="1:10" x14ac:dyDescent="0.25">
      <c r="A607" t="s">
        <v>10</v>
      </c>
      <c r="B607">
        <v>2005</v>
      </c>
      <c r="C607" s="2">
        <f t="shared" si="29"/>
        <v>112464724</v>
      </c>
      <c r="D607" s="1">
        <f>+[17]Output_2005!B9+[17]Output_2005!C9</f>
        <v>112464724</v>
      </c>
      <c r="E607" s="1">
        <f>+[17]Output_2005!G9+[17]Output_2005!H9</f>
        <v>11332878</v>
      </c>
      <c r="F607" s="1">
        <f>+[17]Output_2005!D9+[17]Output_2005!E9</f>
        <v>45594891</v>
      </c>
      <c r="G607" s="1">
        <f>+[17]Output_2005!I9+[17]Output_2005!K9</f>
        <v>142454542</v>
      </c>
      <c r="H607" s="1">
        <f>+[17]Output_2005!F9</f>
        <v>0</v>
      </c>
      <c r="I607" s="1">
        <f>+[17]Output_2005!$J$9</f>
        <v>28683267</v>
      </c>
      <c r="J607" s="1">
        <f t="shared" si="28"/>
        <v>311847035</v>
      </c>
    </row>
    <row r="608" spans="1:10" x14ac:dyDescent="0.25">
      <c r="A608" t="s">
        <v>10</v>
      </c>
      <c r="B608">
        <v>2004</v>
      </c>
      <c r="C608" s="2">
        <f t="shared" si="29"/>
        <v>103583437</v>
      </c>
      <c r="D608" s="1">
        <f>+[17]Output_2004!B9+[17]Output_2004!C9</f>
        <v>103583437</v>
      </c>
      <c r="E608" s="1">
        <f>+[17]Output_2004!G9+[17]Output_2004!H9</f>
        <v>10650915</v>
      </c>
      <c r="F608" s="1">
        <f>+[17]Output_2004!D9+[17]Output_2004!E9</f>
        <v>46025219</v>
      </c>
      <c r="G608" s="1">
        <f>+[17]Output_2004!I9+[17]Output_2004!K9</f>
        <v>130740602</v>
      </c>
      <c r="H608" s="1">
        <f>+[17]Output_2004!F9</f>
        <v>0</v>
      </c>
      <c r="I608" s="1">
        <f>+[17]Output_2004!$J$9</f>
        <v>26947781</v>
      </c>
      <c r="J608" s="1">
        <f t="shared" si="28"/>
        <v>291000173</v>
      </c>
    </row>
    <row r="609" spans="1:10" x14ac:dyDescent="0.25">
      <c r="A609" t="s">
        <v>10</v>
      </c>
      <c r="B609">
        <v>2003</v>
      </c>
      <c r="C609" s="2">
        <f t="shared" si="29"/>
        <v>96361263</v>
      </c>
      <c r="D609" s="1">
        <f>+[17]Output_2003!B9+[17]Output_2003!C9</f>
        <v>96361263</v>
      </c>
      <c r="E609" s="1">
        <f>+[17]Output_2003!G9+[17]Output_2003!H9</f>
        <v>9614436</v>
      </c>
      <c r="F609" s="1">
        <f>+[17]Output_2003!D9+[17]Output_2003!E9</f>
        <v>44678533</v>
      </c>
      <c r="G609" s="1">
        <f>+[17]Output_2003!I9+[17]Output_2003!K9</f>
        <v>122626424</v>
      </c>
      <c r="H609" s="1">
        <f>+[17]Output_2003!F9</f>
        <v>0</v>
      </c>
      <c r="I609" s="1">
        <f>+[17]Output_2003!$J$9</f>
        <v>27969993</v>
      </c>
      <c r="J609" s="1">
        <f t="shared" si="28"/>
        <v>273280656</v>
      </c>
    </row>
    <row r="610" spans="1:10" x14ac:dyDescent="0.25">
      <c r="A610" t="s">
        <v>10</v>
      </c>
      <c r="B610">
        <v>2002</v>
      </c>
      <c r="C610" s="2">
        <f t="shared" si="29"/>
        <v>88536508</v>
      </c>
      <c r="D610" s="1">
        <f>+[18]Output_2002!$B$9+[18]Output_2002!$C$9</f>
        <v>88536508</v>
      </c>
      <c r="E610" s="1">
        <f>+[18]Output_2002!$G$9+[18]Output_2002!$H$9</f>
        <v>9018683</v>
      </c>
      <c r="F610" s="1">
        <f>+[18]Output_2002!$D$9+[18]Output_2002!$E$9</f>
        <v>43034209</v>
      </c>
      <c r="G610" s="1">
        <f>+[18]Output_2002!$I$9+[18]Output_2002!$K$9</f>
        <v>117426436</v>
      </c>
      <c r="H610" s="1">
        <f>+[18]Output_2002!$F$9</f>
        <v>0</v>
      </c>
      <c r="I610" s="1">
        <f>+[18]Output_2002!$J$9</f>
        <v>25411738</v>
      </c>
      <c r="J610" s="1">
        <f t="shared" si="28"/>
        <v>258015836</v>
      </c>
    </row>
    <row r="611" spans="1:10" x14ac:dyDescent="0.25">
      <c r="A611" t="s">
        <v>10</v>
      </c>
      <c r="B611">
        <v>2001</v>
      </c>
      <c r="C611" s="2">
        <f t="shared" si="29"/>
        <v>86304513</v>
      </c>
      <c r="D611" s="1">
        <f>+[18]Output_2001!$B$9+[18]Output_2001!$C$9</f>
        <v>86304513</v>
      </c>
      <c r="E611" s="1">
        <f>+[18]Output_2001!$G$9+[18]Output_2001!$H$9</f>
        <v>8420827</v>
      </c>
      <c r="F611" s="1">
        <f>+[18]Output_2001!$D$9+[18]Output_2001!$E$9</f>
        <v>39752123</v>
      </c>
      <c r="G611" s="1">
        <f>+[18]Output_2001!$I$9+[18]Output_2001!$K$9</f>
        <v>109058307</v>
      </c>
      <c r="H611" s="1">
        <f>+[18]Output_2001!$F$9</f>
        <v>0</v>
      </c>
      <c r="I611" s="1">
        <f>+[18]Output_2001!$J$9</f>
        <v>24605527</v>
      </c>
      <c r="J611" s="1">
        <f t="shared" si="28"/>
        <v>243535770</v>
      </c>
    </row>
    <row r="612" spans="1:10" x14ac:dyDescent="0.25">
      <c r="A612" t="s">
        <v>10</v>
      </c>
      <c r="B612">
        <v>2000</v>
      </c>
      <c r="C612" s="2">
        <f t="shared" si="29"/>
        <v>82464886</v>
      </c>
      <c r="D612" s="1">
        <f>+[18]Output_2000!$B$9+[18]Output_2000!$C$9</f>
        <v>82464886</v>
      </c>
      <c r="E612" s="1">
        <f>+[18]Output_2000!$G$9+[18]Output_2000!$H$9</f>
        <v>7746800</v>
      </c>
      <c r="F612" s="1">
        <f>+[18]Output_2000!$D$9+[18]Output_2000!$E$9</f>
        <v>37879658</v>
      </c>
      <c r="G612" s="1">
        <f>+[18]Output_2000!$I$9+[18]Output_2000!$K$9</f>
        <v>101697479</v>
      </c>
      <c r="H612" s="1">
        <f>+[18]Output_2000!$F$9</f>
        <v>0</v>
      </c>
      <c r="I612" s="1">
        <f>+[18]Output_2000!$J$9</f>
        <v>22566468</v>
      </c>
      <c r="J612" s="1">
        <f t="shared" si="28"/>
        <v>229788823</v>
      </c>
    </row>
    <row r="613" spans="1:10" x14ac:dyDescent="0.25">
      <c r="A613" t="s">
        <v>10</v>
      </c>
      <c r="B613">
        <v>1999</v>
      </c>
      <c r="C613" s="2">
        <f t="shared" si="29"/>
        <v>76930750</v>
      </c>
      <c r="D613" s="1">
        <f>+[19]Output_1999!$B$9+[19]Output_1999!$C$9</f>
        <v>76930750</v>
      </c>
      <c r="E613" s="1">
        <f>+[19]Output_1999!$G$9+[19]Output_1999!$H$9</f>
        <v>7187202</v>
      </c>
      <c r="F613" s="1">
        <f>+[19]Output_1999!$D$9+[19]Output_1999!$E$9</f>
        <v>37672107</v>
      </c>
      <c r="G613" s="1">
        <f>+[19]Output_1999!$I$9+[19]Output_1999!$K$9</f>
        <v>95746415</v>
      </c>
      <c r="H613" s="1">
        <f>+[19]Output_1999!$F$9</f>
        <v>0</v>
      </c>
      <c r="I613" s="1">
        <f>+[19]Output_1999!$J$9</f>
        <v>20353034</v>
      </c>
      <c r="J613" s="1">
        <f t="shared" si="28"/>
        <v>217536474</v>
      </c>
    </row>
    <row r="614" spans="1:10" x14ac:dyDescent="0.25">
      <c r="A614" t="s">
        <v>10</v>
      </c>
      <c r="B614">
        <v>1998</v>
      </c>
      <c r="C614" s="2">
        <f t="shared" si="29"/>
        <v>67377844</v>
      </c>
      <c r="D614" s="1">
        <f>+[19]Output_1998!$B$9+[19]Output_1998!$C$9</f>
        <v>67377844</v>
      </c>
      <c r="E614" s="1">
        <f>+[19]Output_1998!$G$9+[19]Output_1998!$H$9</f>
        <v>5998425</v>
      </c>
      <c r="F614" s="1">
        <f>+[19]Output_1998!$D$9+[19]Output_1998!$E$9</f>
        <v>33987112</v>
      </c>
      <c r="G614" s="1">
        <f>+[19]Output_1998!$I$9+[19]Output_1998!$K$9</f>
        <v>88287696</v>
      </c>
      <c r="H614" s="1">
        <f>+[19]Output_1998!$F$9</f>
        <v>0</v>
      </c>
      <c r="I614" s="1">
        <f>+[19]Output_1998!$J$9</f>
        <v>19593416</v>
      </c>
      <c r="J614" s="1">
        <f t="shared" si="28"/>
        <v>195651077</v>
      </c>
    </row>
    <row r="615" spans="1:10" x14ac:dyDescent="0.25">
      <c r="A615" t="s">
        <v>10</v>
      </c>
      <c r="B615">
        <v>1997</v>
      </c>
      <c r="C615" s="2">
        <f t="shared" si="29"/>
        <v>61970491</v>
      </c>
      <c r="D615" s="1">
        <f>+[19]Output_1997!$B$9+[19]Output_1997!$C$9</f>
        <v>61970491</v>
      </c>
      <c r="E615" s="1">
        <f>+[19]Output_1997!$G$9+[19]Output_1997!$H$9</f>
        <v>5658777</v>
      </c>
      <c r="F615" s="1">
        <f>+[19]Output_1997!$D$9+[19]Output_1997!$E$9</f>
        <v>33007649</v>
      </c>
      <c r="G615" s="1">
        <f>+[19]Output_1997!$I$9+[19]Output_1997!$K$9</f>
        <v>83458825</v>
      </c>
      <c r="H615" s="1">
        <f>+[19]Output_1997!$F$9</f>
        <v>0</v>
      </c>
      <c r="I615" s="1">
        <f>+[19]Output_1997!$J$9</f>
        <v>18693648</v>
      </c>
      <c r="J615" s="1">
        <f t="shared" si="28"/>
        <v>184095742</v>
      </c>
    </row>
    <row r="616" spans="1:10" x14ac:dyDescent="0.25">
      <c r="A616" t="s">
        <v>10</v>
      </c>
      <c r="B616">
        <v>1996</v>
      </c>
      <c r="C616" s="2">
        <f t="shared" si="29"/>
        <v>58362543</v>
      </c>
      <c r="D616" s="1">
        <f>+[20]Output_1996!$B$9+[20]Output_1996!$C$9</f>
        <v>58362543</v>
      </c>
      <c r="E616" s="1">
        <f>+[20]Output_1996!$G$9+[20]Output_1996!$H$9</f>
        <v>5638883</v>
      </c>
      <c r="F616" s="1">
        <f>+[20]Output_1996!$D$9+[20]Output_1996!$E$9</f>
        <v>30841678</v>
      </c>
      <c r="G616" s="1">
        <f>+[20]Output_1996!$I$9+[20]Output_1996!$K$9</f>
        <v>79931468</v>
      </c>
      <c r="H616" s="1">
        <f>+[20]Output_1996!$F$9</f>
        <v>0</v>
      </c>
      <c r="I616" s="1">
        <f>+[20]Output_1996!$J$9</f>
        <v>16746843</v>
      </c>
      <c r="J616" s="1">
        <f t="shared" si="28"/>
        <v>174774572</v>
      </c>
    </row>
    <row r="617" spans="1:10" x14ac:dyDescent="0.25">
      <c r="A617" t="s">
        <v>10</v>
      </c>
      <c r="B617">
        <v>1995</v>
      </c>
      <c r="C617" s="2">
        <f t="shared" si="29"/>
        <v>53499636</v>
      </c>
      <c r="D617" s="1">
        <f>+[20]Output_1995!$B$9+[20]Output_1995!$C$9</f>
        <v>53499636</v>
      </c>
      <c r="E617" s="1">
        <f>+[20]Output_1995!$G$9+[20]Output_1995!$H$9</f>
        <v>5016693</v>
      </c>
      <c r="F617" s="1">
        <f>+[20]Output_1995!$D$9+[20]Output_1995!$E$9</f>
        <v>29564159</v>
      </c>
      <c r="G617" s="1">
        <f>+[20]Output_1995!$I$9+[20]Output_1995!$K$9</f>
        <v>74025440</v>
      </c>
      <c r="H617" s="1">
        <f>+[20]Output_1995!$F$9</f>
        <v>0</v>
      </c>
      <c r="I617" s="1">
        <f>+[20]Output_1995!$J$9</f>
        <v>14716090</v>
      </c>
      <c r="J617" s="1">
        <f t="shared" si="28"/>
        <v>162105928</v>
      </c>
    </row>
    <row r="618" spans="1:10" x14ac:dyDescent="0.25">
      <c r="A618" t="s">
        <v>14</v>
      </c>
      <c r="B618">
        <v>2022</v>
      </c>
      <c r="C618" s="2">
        <f t="shared" si="29"/>
        <v>250626964</v>
      </c>
      <c r="D618" s="1">
        <f>+[1]Output_Aux!B13+[1]Output_Aux!C13</f>
        <v>249803346</v>
      </c>
      <c r="E618" s="1">
        <f>+[1]Output_Aux!F13</f>
        <v>29279228</v>
      </c>
      <c r="F618" s="1">
        <f>+[1]Output_Aux!D13</f>
        <v>449381842</v>
      </c>
      <c r="G618" s="1">
        <f>+[1]Output_Aux!G13</f>
        <v>312206184</v>
      </c>
      <c r="H618" s="1">
        <f>+[1]Output_Aux!E13</f>
        <v>823618</v>
      </c>
      <c r="I618" s="1">
        <f>+[1]Output_Aux!$H$13</f>
        <v>0</v>
      </c>
      <c r="J618" s="1">
        <f t="shared" si="28"/>
        <v>1041494218</v>
      </c>
    </row>
    <row r="619" spans="1:10" x14ac:dyDescent="0.25">
      <c r="A619" t="s">
        <v>14</v>
      </c>
      <c r="B619">
        <v>2021</v>
      </c>
      <c r="C619" s="2">
        <f t="shared" si="29"/>
        <v>237647932</v>
      </c>
      <c r="D619" s="1">
        <f>+[2]Output!C13+[2]Output!B13</f>
        <v>234462572</v>
      </c>
      <c r="E619" s="1">
        <f>+[2]Output!F13</f>
        <v>29316094</v>
      </c>
      <c r="F619" s="1">
        <f>+[2]Output!D13</f>
        <v>467132011</v>
      </c>
      <c r="G619" s="1">
        <f>+[2]Output!G13</f>
        <v>316986254</v>
      </c>
      <c r="H619" s="1">
        <f>+[2]Output!E13</f>
        <v>3185360</v>
      </c>
      <c r="I619" s="1">
        <f>+[2]Output!$H$13</f>
        <v>42235988</v>
      </c>
      <c r="J619" s="1">
        <f t="shared" si="28"/>
        <v>1051082291</v>
      </c>
    </row>
    <row r="620" spans="1:10" x14ac:dyDescent="0.25">
      <c r="A620" t="s">
        <v>14</v>
      </c>
      <c r="B620">
        <v>2020</v>
      </c>
      <c r="C620" s="2">
        <f t="shared" si="29"/>
        <v>238313941</v>
      </c>
      <c r="D620" s="1">
        <f>+[3]Output!C13+[3]Output!B13</f>
        <v>234930626</v>
      </c>
      <c r="E620" s="1">
        <f>+[3]Output!F13</f>
        <v>28865566</v>
      </c>
      <c r="F620" s="1">
        <f>+[3]Output!D13</f>
        <v>416054193</v>
      </c>
      <c r="G620" s="1">
        <f>+[3]Output!G13</f>
        <v>306300840</v>
      </c>
      <c r="H620" s="1">
        <f>+[3]Output!E13</f>
        <v>3383315</v>
      </c>
      <c r="I620" s="1">
        <f>+[3]Output!$H$13</f>
        <v>46058586</v>
      </c>
      <c r="J620" s="1">
        <f t="shared" si="28"/>
        <v>989534540</v>
      </c>
    </row>
    <row r="621" spans="1:10" x14ac:dyDescent="0.25">
      <c r="A621" t="s">
        <v>14</v>
      </c>
      <c r="B621">
        <v>2019</v>
      </c>
      <c r="C621" s="2">
        <f t="shared" si="29"/>
        <v>259581098</v>
      </c>
      <c r="D621" s="1">
        <f>+[4]Output!C13+[4]Output!B13</f>
        <v>255091478</v>
      </c>
      <c r="E621" s="1">
        <f>+[4]Output!F13</f>
        <v>31185389</v>
      </c>
      <c r="F621" s="1">
        <f>+[4]Output!D13</f>
        <v>429214383</v>
      </c>
      <c r="G621" s="1">
        <f>+[4]Output!G13</f>
        <v>292656116</v>
      </c>
      <c r="H621" s="1">
        <f>+[4]Output!E13</f>
        <v>4489620</v>
      </c>
      <c r="I621" s="1">
        <f>+[4]Output!$H$13</f>
        <v>43653513</v>
      </c>
      <c r="J621" s="1">
        <f t="shared" si="28"/>
        <v>1012636986</v>
      </c>
    </row>
    <row r="622" spans="1:10" x14ac:dyDescent="0.25">
      <c r="A622" t="s">
        <v>14</v>
      </c>
      <c r="B622">
        <v>2018</v>
      </c>
      <c r="C622" s="2">
        <f t="shared" si="29"/>
        <v>269588166</v>
      </c>
      <c r="D622" s="1">
        <f>+[5]Output!$B13+[5]Output!$C13</f>
        <v>265239356</v>
      </c>
      <c r="E622" s="1">
        <f>+[5]Output!$G13+[5]Output!$H13</f>
        <v>32119682</v>
      </c>
      <c r="F622" s="1">
        <f>+[5]Output!$D13+[5]Output!$E13</f>
        <v>404901800</v>
      </c>
      <c r="G622" s="1">
        <f>+[5]Output!$I13+[5]Output!$K13</f>
        <v>296198560</v>
      </c>
      <c r="H622" s="1">
        <f>0*[5]Output!$I13+[5]Output!$F13</f>
        <v>4348810</v>
      </c>
      <c r="I622" s="1">
        <f>+[5]Output!$J$13</f>
        <v>47847251</v>
      </c>
      <c r="J622" s="1">
        <f t="shared" si="28"/>
        <v>1002808208</v>
      </c>
    </row>
    <row r="623" spans="1:10" x14ac:dyDescent="0.25">
      <c r="A623" t="s">
        <v>14</v>
      </c>
      <c r="B623">
        <v>2017</v>
      </c>
      <c r="C623" s="2">
        <f t="shared" si="29"/>
        <v>256860212</v>
      </c>
      <c r="D623" s="1">
        <f>+[6]Output!$B13+[6]Output!$C13</f>
        <v>252184732</v>
      </c>
      <c r="E623" s="1">
        <f>+[6]Output!$G13+[6]Output!$H13</f>
        <v>34790970</v>
      </c>
      <c r="F623" s="1">
        <f>+[6]Output!$D13+[6]Output!$E13</f>
        <v>373232183</v>
      </c>
      <c r="G623" s="1">
        <f>1*[6]Output!$I13+[6]Output!$K13</f>
        <v>266812170</v>
      </c>
      <c r="H623" s="1">
        <f>0*[6]Output!$I13+[6]Output!$F13</f>
        <v>4675480</v>
      </c>
      <c r="I623" s="1">
        <f>+[6]Output!$J$13</f>
        <v>46361546</v>
      </c>
      <c r="J623" s="1">
        <f t="shared" si="28"/>
        <v>931695535</v>
      </c>
    </row>
    <row r="624" spans="1:10" x14ac:dyDescent="0.25">
      <c r="A624" t="s">
        <v>14</v>
      </c>
      <c r="B624">
        <v>2016</v>
      </c>
      <c r="C624" s="2">
        <f t="shared" si="29"/>
        <v>262818142</v>
      </c>
      <c r="D624" s="1">
        <f>+[7]Output!$B13+[7]Output!$C13</f>
        <v>258093794</v>
      </c>
      <c r="E624" s="1">
        <f>+[7]Output!$G13+[7]Output!$H13</f>
        <v>27450422</v>
      </c>
      <c r="F624" s="1">
        <f>+[7]Output!$D13+[7]Output!$E13</f>
        <v>379756756</v>
      </c>
      <c r="G624" s="1">
        <f>1*[7]Output!$I13+[7]Output!$K13</f>
        <v>280534208</v>
      </c>
      <c r="H624" s="1">
        <f>0*[7]Output!$I13+[7]Output!$F13</f>
        <v>4724348</v>
      </c>
      <c r="I624" s="1">
        <f>+[7]Output!$J$13</f>
        <v>45298525</v>
      </c>
      <c r="J624" s="1">
        <f t="shared" si="28"/>
        <v>950559528</v>
      </c>
    </row>
    <row r="625" spans="1:10" x14ac:dyDescent="0.25">
      <c r="A625" t="s">
        <v>14</v>
      </c>
      <c r="B625">
        <v>2015</v>
      </c>
      <c r="C625" s="2">
        <f t="shared" si="29"/>
        <v>260000353</v>
      </c>
      <c r="D625" s="1">
        <f>+[8]Output!$B13+[8]Output!$C13</f>
        <v>255141187</v>
      </c>
      <c r="E625" s="1">
        <f>+[8]Output!$G13+[8]Output!$H13</f>
        <v>28191957</v>
      </c>
      <c r="F625" s="1">
        <f>+[8]Output!$D13+[8]Output!$E13</f>
        <v>338723580</v>
      </c>
      <c r="G625" s="1">
        <f>1*[8]Output!$I13+[8]Output!$K13</f>
        <v>271716993</v>
      </c>
      <c r="H625" s="1">
        <f>0*[8]Output!$I13+[8]Output!$F13</f>
        <v>4859166</v>
      </c>
      <c r="I625" s="1">
        <f>+[8]Output!$J$13</f>
        <v>46423260</v>
      </c>
      <c r="J625" s="1">
        <f t="shared" si="28"/>
        <v>898632883</v>
      </c>
    </row>
    <row r="626" spans="1:10" x14ac:dyDescent="0.25">
      <c r="A626" t="s">
        <v>14</v>
      </c>
      <c r="B626">
        <v>2014</v>
      </c>
      <c r="C626" s="2">
        <f t="shared" si="29"/>
        <v>250795279</v>
      </c>
      <c r="D626" s="1">
        <f>+[9]Output!$B13+[9]Output!$C13</f>
        <v>245759611</v>
      </c>
      <c r="E626" s="1">
        <f>+[9]Output!$G13+[9]Output!$H13</f>
        <v>25952594</v>
      </c>
      <c r="F626" s="1">
        <f>+[9]Output!$D13+[9]Output!$E13</f>
        <v>321998430</v>
      </c>
      <c r="G626" s="1">
        <f>1*[9]Output!$I13+[9]Output!$K13</f>
        <v>268290023</v>
      </c>
      <c r="H626" s="1">
        <f>0*[9]Output!$I13+[9]Output!$F13</f>
        <v>5035668</v>
      </c>
      <c r="I626" s="1">
        <f>+[9]Output!$J$13</f>
        <v>46661737</v>
      </c>
      <c r="J626" s="1">
        <f t="shared" si="28"/>
        <v>867036326</v>
      </c>
    </row>
    <row r="627" spans="1:10" x14ac:dyDescent="0.25">
      <c r="A627" t="s">
        <v>14</v>
      </c>
      <c r="B627">
        <v>2013</v>
      </c>
      <c r="C627" s="2">
        <f t="shared" si="29"/>
        <v>249784893</v>
      </c>
      <c r="D627" s="1">
        <f>+[10]Output!$B13+[10]Output!$C13</f>
        <v>249784893</v>
      </c>
      <c r="E627" s="1">
        <f>+[10]Output!$G13+[10]Output!$H13</f>
        <v>22385704</v>
      </c>
      <c r="F627" s="1">
        <f>+[10]Output!$D13+[10]Output!$E13</f>
        <v>338059150</v>
      </c>
      <c r="G627" s="1">
        <f>1*[10]Output!$I13+[10]Output!$K13</f>
        <v>258191966</v>
      </c>
      <c r="H627" s="1">
        <f>0*[10]Output!$I13+[10]Output!$F13</f>
        <v>0</v>
      </c>
      <c r="I627" s="1">
        <f>+[10]Output!$J$13</f>
        <v>44992813</v>
      </c>
      <c r="J627" s="1">
        <f t="shared" ref="J627:J645" si="31">+D627+E627+F627+G627+H627</f>
        <v>868421713</v>
      </c>
    </row>
    <row r="628" spans="1:10" x14ac:dyDescent="0.25">
      <c r="A628" t="s">
        <v>14</v>
      </c>
      <c r="B628">
        <v>2012</v>
      </c>
      <c r="C628" s="2">
        <f t="shared" si="29"/>
        <v>261885653</v>
      </c>
      <c r="D628" s="1">
        <f>+[11]Output!$B13+[11]Output!$C13</f>
        <v>257963009</v>
      </c>
      <c r="E628" s="1">
        <f>+[11]Output!$G13+[11]Output!$H13</f>
        <v>25349788</v>
      </c>
      <c r="F628" s="1">
        <f>+[11]Output!$D13+[11]Output!$E13</f>
        <v>348720109</v>
      </c>
      <c r="G628" s="1">
        <f>1*[11]Output!$I13+[11]Output!$K13</f>
        <v>278010920</v>
      </c>
      <c r="H628" s="1">
        <f>0*[11]Output!$I13+[11]Output!$F13</f>
        <v>3922644</v>
      </c>
      <c r="I628" s="1">
        <f>+[11]Output!$J$13</f>
        <v>48243776</v>
      </c>
      <c r="J628" s="1">
        <f t="shared" si="31"/>
        <v>913966470</v>
      </c>
    </row>
    <row r="629" spans="1:10" x14ac:dyDescent="0.25">
      <c r="A629" t="s">
        <v>14</v>
      </c>
      <c r="B629">
        <v>2011</v>
      </c>
      <c r="C629" s="2">
        <f t="shared" si="29"/>
        <v>264395019</v>
      </c>
      <c r="D629" s="1">
        <f>+[12]Output!$B13+[12]Output!$C13</f>
        <v>260066673</v>
      </c>
      <c r="E629" s="1">
        <f>+[12]Output!$G13+[12]Output!$H13</f>
        <v>25574093</v>
      </c>
      <c r="F629" s="1">
        <f>+[12]Output!$D13+[12]Output!$E13</f>
        <v>374342132</v>
      </c>
      <c r="G629" s="1">
        <f>1*[12]Output!$I13+[12]Output!$K13</f>
        <v>292304690</v>
      </c>
      <c r="H629" s="1">
        <f>0*[12]Output!$I13+[12]Output!$F13</f>
        <v>4328346</v>
      </c>
      <c r="I629" s="1">
        <f>+[12]Output!$J$13</f>
        <v>63426517</v>
      </c>
      <c r="J629" s="1">
        <f t="shared" si="31"/>
        <v>956615934</v>
      </c>
    </row>
    <row r="630" spans="1:10" x14ac:dyDescent="0.25">
      <c r="A630" t="s">
        <v>14</v>
      </c>
      <c r="B630">
        <v>2010</v>
      </c>
      <c r="C630" s="2">
        <f t="shared" si="29"/>
        <v>277969266</v>
      </c>
      <c r="D630" s="1">
        <f>+[13]Output!$B13+[13]Output!$C13</f>
        <v>272701572</v>
      </c>
      <c r="E630" s="1">
        <f>+[13]Output!$G13+[13]Output!$H13</f>
        <v>24978949</v>
      </c>
      <c r="F630" s="1">
        <f>+[13]Output!$D13+[13]Output!$E13</f>
        <v>402824311</v>
      </c>
      <c r="G630" s="1">
        <f>1*[13]Output!$I13+[13]Output!$K13</f>
        <v>313691160</v>
      </c>
      <c r="H630" s="1">
        <f>0*[13]Output!$I13+[13]Output!$F13</f>
        <v>5267694</v>
      </c>
      <c r="I630" s="1">
        <f>+[13]Output!$J$13</f>
        <v>60917275</v>
      </c>
      <c r="J630" s="1">
        <f t="shared" si="31"/>
        <v>1019463686</v>
      </c>
    </row>
    <row r="631" spans="1:10" x14ac:dyDescent="0.25">
      <c r="A631" t="s">
        <v>14</v>
      </c>
      <c r="B631">
        <v>2009</v>
      </c>
      <c r="C631" s="2">
        <f t="shared" si="29"/>
        <v>265663939</v>
      </c>
      <c r="D631" s="1">
        <f>+[14]Output!$B13+[14]Output!$C13</f>
        <v>261024216</v>
      </c>
      <c r="E631" s="1">
        <f>+[14]Output!$G13+[14]Output!$H13</f>
        <v>24282335</v>
      </c>
      <c r="F631" s="1">
        <f>+[14]Output!$D13+[14]Output!$E13</f>
        <v>399551605</v>
      </c>
      <c r="G631" s="1">
        <f>1*[14]Output!$I13+[14]Output!$K13</f>
        <v>301490315</v>
      </c>
      <c r="H631" s="1">
        <f>0*[14]Output!$I13+[14]Output!$F13</f>
        <v>4639723</v>
      </c>
      <c r="I631" s="1">
        <f>+[14]Output!$J$13</f>
        <v>59582590</v>
      </c>
      <c r="J631" s="1">
        <f t="shared" si="31"/>
        <v>990988194</v>
      </c>
    </row>
    <row r="632" spans="1:10" x14ac:dyDescent="0.25">
      <c r="A632" t="s">
        <v>14</v>
      </c>
      <c r="B632">
        <v>2008</v>
      </c>
      <c r="C632" s="2">
        <f t="shared" si="29"/>
        <v>261755734</v>
      </c>
      <c r="D632" s="1">
        <f>+[15]Output!$B13+[15]Output!$C13</f>
        <v>255278239</v>
      </c>
      <c r="E632" s="1">
        <f>+[15]Output!$G13+[15]Output!$H13</f>
        <v>24992877</v>
      </c>
      <c r="F632" s="1">
        <f>+[15]Output!$D13+[15]Output!$E13</f>
        <v>437229302</v>
      </c>
      <c r="G632" s="1">
        <f>1*[15]Output!$I13+[15]Output!$K13</f>
        <v>288483524</v>
      </c>
      <c r="H632" s="1">
        <f>0*[15]Output!$I13+[15]Output!$F13</f>
        <v>6477495</v>
      </c>
      <c r="I632" s="1">
        <f>+[15]Output!$J$13</f>
        <v>58126879</v>
      </c>
      <c r="J632" s="1">
        <f t="shared" si="31"/>
        <v>1012461437</v>
      </c>
    </row>
    <row r="633" spans="1:10" x14ac:dyDescent="0.25">
      <c r="A633" t="s">
        <v>14</v>
      </c>
      <c r="B633">
        <v>2007</v>
      </c>
      <c r="C633" s="2">
        <f t="shared" si="29"/>
        <v>252185445</v>
      </c>
      <c r="D633" s="1">
        <f>+[16]Output!$B13+[16]Output!$C13</f>
        <v>245332333</v>
      </c>
      <c r="E633" s="1">
        <f>+[16]Output!$G13+[16]Output!$H13</f>
        <v>24420427</v>
      </c>
      <c r="F633" s="1">
        <f>+[16]Output!$D13+[16]Output!$E36</f>
        <v>481454866</v>
      </c>
      <c r="G633" s="1">
        <f>1*[16]Output!$I13+[16]Output!$K13</f>
        <v>300436751</v>
      </c>
      <c r="H633" s="1">
        <f>0*[16]Output!$I13+[16]Output!$F13</f>
        <v>6853112</v>
      </c>
      <c r="I633" s="1">
        <f>+[16]Output!$J$13</f>
        <v>54465795</v>
      </c>
      <c r="J633" s="1">
        <f t="shared" si="31"/>
        <v>1058497489</v>
      </c>
    </row>
    <row r="634" spans="1:10" x14ac:dyDescent="0.25">
      <c r="A634" t="s">
        <v>14</v>
      </c>
      <c r="B634">
        <v>2006</v>
      </c>
      <c r="C634" s="2">
        <f t="shared" si="29"/>
        <v>240239846</v>
      </c>
      <c r="D634" s="1">
        <f>+[17]Output_2006!B13+[17]Output_2006!C13</f>
        <v>233813453</v>
      </c>
      <c r="E634" s="1">
        <f>+[17]Output_2006!G13+[17]Output_2006!H13</f>
        <v>25246945</v>
      </c>
      <c r="F634" s="1">
        <f>+[17]Output_2006!D13+[17]Output_2006!E13</f>
        <v>448954214</v>
      </c>
      <c r="G634" s="1">
        <f>+[17]Output_2005!I13+[17]Output_2006!K13</f>
        <v>280471158</v>
      </c>
      <c r="H634" s="1">
        <f>+[17]Output_2006!F13</f>
        <v>6426393</v>
      </c>
      <c r="I634" s="1">
        <f>+[17]Output_2006!$J$13</f>
        <v>53050370</v>
      </c>
      <c r="J634" s="1">
        <f t="shared" si="31"/>
        <v>994912163</v>
      </c>
    </row>
    <row r="635" spans="1:10" x14ac:dyDescent="0.25">
      <c r="A635" t="s">
        <v>14</v>
      </c>
      <c r="B635">
        <v>2005</v>
      </c>
      <c r="C635" s="2">
        <f t="shared" si="29"/>
        <v>219353140</v>
      </c>
      <c r="D635" s="1">
        <f>+[17]Output_2005!B13+[17]Output_2005!C13</f>
        <v>212829037</v>
      </c>
      <c r="E635" s="1">
        <f>+[17]Output_2005!G13+[17]Output_2005!H13</f>
        <v>25362418</v>
      </c>
      <c r="F635" s="1">
        <f>+[17]Output_2005!D13+[17]Output_2005!E13</f>
        <v>439949380</v>
      </c>
      <c r="G635" s="1">
        <f>+[17]Output_2005!I13+[17]Output_2005!K13</f>
        <v>280471158</v>
      </c>
      <c r="H635" s="1">
        <f>+[17]Output_2005!F13</f>
        <v>6524103</v>
      </c>
      <c r="I635" s="1">
        <f>+[17]Output_2005!$J$13</f>
        <v>47392657</v>
      </c>
      <c r="J635" s="1">
        <f t="shared" si="31"/>
        <v>965136096</v>
      </c>
    </row>
    <row r="636" spans="1:10" x14ac:dyDescent="0.25">
      <c r="A636" t="s">
        <v>14</v>
      </c>
      <c r="B636">
        <v>2004</v>
      </c>
      <c r="C636" s="2">
        <f t="shared" si="29"/>
        <v>211964735</v>
      </c>
      <c r="D636" s="1">
        <f>+[17]Output_2004!B13+[17]Output_2004!C13</f>
        <v>204412739</v>
      </c>
      <c r="E636" s="1">
        <f>+[17]Output_2004!G13+[17]Output_2004!H13</f>
        <v>22464353</v>
      </c>
      <c r="F636" s="1">
        <f>+[17]Output_2004!D13+[17]Output_2004!E13</f>
        <v>441242453</v>
      </c>
      <c r="G636" s="1">
        <f>+[17]Output_2004!I13+[17]Output_2004!K13</f>
        <v>266413702</v>
      </c>
      <c r="H636" s="1">
        <f>+[17]Output_2004!F13</f>
        <v>7551996</v>
      </c>
      <c r="I636" s="1">
        <f>+[17]Output_2004!$J$13</f>
        <v>44451562</v>
      </c>
      <c r="J636" s="1">
        <f t="shared" si="31"/>
        <v>942085243</v>
      </c>
    </row>
    <row r="637" spans="1:10" x14ac:dyDescent="0.25">
      <c r="A637" t="s">
        <v>14</v>
      </c>
      <c r="B637">
        <v>2003</v>
      </c>
      <c r="C637" s="2">
        <f t="shared" si="29"/>
        <v>201404262</v>
      </c>
      <c r="D637" s="1">
        <f>+[17]Output_2003!B13+[17]Output_2003!C13</f>
        <v>193703785</v>
      </c>
      <c r="E637" s="1">
        <f>+[17]Output_2003!G13+[17]Output_2003!H13</f>
        <v>18452076</v>
      </c>
      <c r="F637" s="1">
        <f>+[17]Output_2003!D13+[17]Output_2003!E13</f>
        <v>388929633</v>
      </c>
      <c r="G637" s="1">
        <f>+[17]Output_2003!I13+[17]Output_2003!K13</f>
        <v>246897039</v>
      </c>
      <c r="H637" s="1">
        <f>+[17]Output_2003!F13</f>
        <v>7700477</v>
      </c>
      <c r="I637" s="1">
        <f>+[17]Output_2003!$J$13</f>
        <v>43362711</v>
      </c>
      <c r="J637" s="1">
        <f t="shared" si="31"/>
        <v>855683010</v>
      </c>
    </row>
    <row r="638" spans="1:10" x14ac:dyDescent="0.25">
      <c r="A638" t="s">
        <v>14</v>
      </c>
      <c r="B638">
        <v>2002</v>
      </c>
      <c r="C638" s="2">
        <f t="shared" si="29"/>
        <v>188859353</v>
      </c>
      <c r="D638" s="1">
        <f>+[18]Output_2002!$B$13+[18]Output_2002!$C$13</f>
        <v>181188159</v>
      </c>
      <c r="E638" s="1">
        <f>+[18]Output_2002!$G$13+[18]Output_2002!$H$13</f>
        <v>18992226</v>
      </c>
      <c r="F638" s="1">
        <f>+[18]Output_2002!$D$13+[18]Output_2002!$E$13</f>
        <v>334447920</v>
      </c>
      <c r="G638" s="1">
        <f>+[18]Output_2002!$I$13+[18]Output_2002!$K$13</f>
        <v>238054174</v>
      </c>
      <c r="H638" s="1">
        <f>+[18]Output_2002!$F$13</f>
        <v>7671194</v>
      </c>
      <c r="I638" s="1">
        <f>+[18]Output_2002!$J$13</f>
        <v>38710036</v>
      </c>
      <c r="J638" s="1">
        <f t="shared" si="31"/>
        <v>780353673</v>
      </c>
    </row>
    <row r="639" spans="1:10" x14ac:dyDescent="0.25">
      <c r="A639" t="s">
        <v>14</v>
      </c>
      <c r="B639">
        <v>2001</v>
      </c>
      <c r="C639" s="2">
        <f t="shared" si="29"/>
        <v>182028409</v>
      </c>
      <c r="D639" s="1">
        <f>+[18]Output_2001!$B$13+[18]Output_2001!$C$13</f>
        <v>174679529</v>
      </c>
      <c r="E639" s="1">
        <f>+[18]Output_2001!$G$13+[18]Output_2001!$H$13</f>
        <v>17572043</v>
      </c>
      <c r="F639" s="1">
        <f>+[18]Output_2001!$D$13+[18]Output_2001!$E$13</f>
        <v>337285026</v>
      </c>
      <c r="G639" s="1">
        <f>+[18]Output_2001!$I$13+[18]Output_2001!$K$13</f>
        <v>227709654</v>
      </c>
      <c r="H639" s="1">
        <f>+[18]Output_2001!$F$13</f>
        <v>7348880</v>
      </c>
      <c r="I639" s="1">
        <f>+[18]Output_2001!$J$13</f>
        <v>37878121</v>
      </c>
      <c r="J639" s="1">
        <f t="shared" si="31"/>
        <v>764595132</v>
      </c>
    </row>
    <row r="640" spans="1:10" x14ac:dyDescent="0.25">
      <c r="A640" t="s">
        <v>14</v>
      </c>
      <c r="B640">
        <v>2000</v>
      </c>
      <c r="C640" s="2">
        <f t="shared" si="29"/>
        <v>171641380</v>
      </c>
      <c r="D640" s="1">
        <f>+[18]Output_2000!$B$13+[18]Output_2000!$C$13</f>
        <v>164595530</v>
      </c>
      <c r="E640" s="1">
        <f>+[18]Output_2000!$G$13+[18]Output_2000!$H$13</f>
        <v>15404029</v>
      </c>
      <c r="F640" s="1">
        <f>+[18]Output_2000!$D$13+[18]Output_2000!$E$13</f>
        <v>265219785</v>
      </c>
      <c r="G640" s="1">
        <f>+[18]Output_2000!$I$13+[18]Output_2000!$K$13</f>
        <v>211185778</v>
      </c>
      <c r="H640" s="1">
        <f>+[18]Output_2000!$F$13</f>
        <v>7045850</v>
      </c>
      <c r="I640" s="1">
        <f>+[18]Output_2000!$J$13</f>
        <v>35645258</v>
      </c>
      <c r="J640" s="1">
        <f t="shared" si="31"/>
        <v>663450972</v>
      </c>
    </row>
    <row r="641" spans="1:10" x14ac:dyDescent="0.25">
      <c r="A641" t="s">
        <v>14</v>
      </c>
      <c r="B641">
        <v>1999</v>
      </c>
      <c r="C641" s="2">
        <f t="shared" si="29"/>
        <v>158899448</v>
      </c>
      <c r="D641" s="1">
        <f>+[19]Output_1999!$B$13+[19]Output_1999!$C$13</f>
        <v>151175053</v>
      </c>
      <c r="E641" s="1">
        <f>+[19]Output_1999!$G$13+[19]Output_1999!$H$13</f>
        <v>12677511</v>
      </c>
      <c r="F641" s="1">
        <f>+[19]Output_1999!$D$13+[19]Output_1999!$E$13</f>
        <v>227831871</v>
      </c>
      <c r="G641" s="1">
        <f>+[19]Output_1999!$I$13+[19]Output_1999!$K$13</f>
        <v>197468419</v>
      </c>
      <c r="H641" s="1">
        <f>+[19]Output_1999!$F$13</f>
        <v>7724395</v>
      </c>
      <c r="I641" s="1">
        <f>+[19]Output_1999!$J$13</f>
        <v>34443077</v>
      </c>
      <c r="J641" s="1">
        <f t="shared" si="31"/>
        <v>596877249</v>
      </c>
    </row>
    <row r="642" spans="1:10" x14ac:dyDescent="0.25">
      <c r="A642" t="s">
        <v>14</v>
      </c>
      <c r="B642">
        <v>1998</v>
      </c>
      <c r="C642" s="2">
        <f t="shared" si="29"/>
        <v>144332809</v>
      </c>
      <c r="D642" s="1">
        <f>+[19]Output_1998!$B$13+[19]Output_1998!$C$13</f>
        <v>136020749</v>
      </c>
      <c r="E642" s="1">
        <f>+[19]Output_1998!$G$13+[19]Output_1998!$H$13</f>
        <v>11318207</v>
      </c>
      <c r="F642" s="1">
        <f>+[19]Output_1998!$D$13+[19]Output_1998!$E$13</f>
        <v>222305786</v>
      </c>
      <c r="G642" s="1">
        <f>+[19]Output_1998!$I$13+[19]Output_1998!$K$13</f>
        <v>180792159</v>
      </c>
      <c r="H642" s="1">
        <f>+[19]Output_1998!$F$13</f>
        <v>8312060</v>
      </c>
      <c r="I642" s="1">
        <f>+[19]Output_1998!$J$13</f>
        <v>32758728</v>
      </c>
      <c r="J642" s="1">
        <f t="shared" si="31"/>
        <v>558748961</v>
      </c>
    </row>
    <row r="643" spans="1:10" x14ac:dyDescent="0.25">
      <c r="A643" t="s">
        <v>14</v>
      </c>
      <c r="B643">
        <v>1997</v>
      </c>
      <c r="C643" s="2">
        <f t="shared" ref="C643:C645" si="32">+D643+H643</f>
        <v>129187140</v>
      </c>
      <c r="D643" s="1">
        <f>+[19]Output_1997!$B$13+[19]Output_1997!$C$13</f>
        <v>121418083</v>
      </c>
      <c r="E643" s="1">
        <f>+[19]Output_1997!$G$13+[19]Output_1997!$H$13</f>
        <v>10077404</v>
      </c>
      <c r="F643" s="1">
        <f>+[19]Output_1997!$D$13+[19]Output_1997!$E$13</f>
        <v>205469203</v>
      </c>
      <c r="G643" s="1">
        <f>+[19]Output_1997!$I$13+[19]Output_1997!$K$13</f>
        <v>170897222</v>
      </c>
      <c r="H643" s="1">
        <f>+[19]Output_1997!$F$13</f>
        <v>7769057</v>
      </c>
      <c r="I643" s="1">
        <f>+[19]Output_1997!$J$13</f>
        <v>31703460</v>
      </c>
      <c r="J643" s="1">
        <f t="shared" si="31"/>
        <v>515630969</v>
      </c>
    </row>
    <row r="644" spans="1:10" x14ac:dyDescent="0.25">
      <c r="A644" t="s">
        <v>14</v>
      </c>
      <c r="B644">
        <v>1996</v>
      </c>
      <c r="C644" s="2">
        <f t="shared" si="32"/>
        <v>104992116</v>
      </c>
      <c r="D644" s="1">
        <f>+[20]Output_1996!$B$13+[20]Output_1996!$C$13</f>
        <v>104859924</v>
      </c>
      <c r="E644" s="1">
        <f>+[20]Output_1996!$G$13+[20]Output_1996!$H$13</f>
        <v>8727362</v>
      </c>
      <c r="F644" s="1">
        <f>+[20]Output_1996!$D$13+[20]Output_1996!$E$13</f>
        <v>182261016</v>
      </c>
      <c r="G644" s="1">
        <f>+[20]Output_1996!$I$13+[20]Output_1996!$K$13</f>
        <v>162548025</v>
      </c>
      <c r="H644" s="1">
        <f>+[20]Output_1996!$F$13</f>
        <v>132192</v>
      </c>
      <c r="I644" s="1">
        <f>+[20]Output_1996!$J$13</f>
        <v>29963555</v>
      </c>
      <c r="J644" s="1">
        <f t="shared" si="31"/>
        <v>458528519</v>
      </c>
    </row>
    <row r="645" spans="1:10" x14ac:dyDescent="0.25">
      <c r="A645" t="s">
        <v>14</v>
      </c>
      <c r="B645">
        <v>1995</v>
      </c>
      <c r="C645" s="2">
        <f t="shared" si="32"/>
        <v>92938058</v>
      </c>
      <c r="D645" s="1">
        <f>+[20]Output_1995!$B$13+[20]Output_1995!$C$13</f>
        <v>92938058</v>
      </c>
      <c r="E645" s="1">
        <f>+[20]Output_1995!$G$13+[20]Output_1995!$H$13</f>
        <v>7524296</v>
      </c>
      <c r="F645" s="1">
        <f>+[20]Output_1995!$D$13+[20]Output_1995!$E$13</f>
        <v>153706910</v>
      </c>
      <c r="G645" s="1">
        <f>+[20]Output_1995!$I$13+[20]Output_1995!$K$13</f>
        <v>150518050</v>
      </c>
      <c r="H645" s="1">
        <f>+[20]Output_1995!$F$13</f>
        <v>0</v>
      </c>
      <c r="I645" s="1">
        <f>+[20]Output_1995!$J$13</f>
        <v>27778325</v>
      </c>
      <c r="J645" s="1">
        <f t="shared" si="31"/>
        <v>404687314</v>
      </c>
    </row>
  </sheetData>
  <autoFilter ref="A1:A645"/>
  <sortState ref="A2:G46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Consumo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2024-09-10T09:37:28Z</dcterms:modified>
</cp:coreProperties>
</file>