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ofpptcasa-my.sharepoint.com/personal/jebbar_houssam_ofppt-edu_ma/Documents/"/>
    </mc:Choice>
  </mc:AlternateContent>
  <xr:revisionPtr revIDLastSave="167" documentId="11_A6FAAD592EF50264521A0E4525BEB360DC04E563" xr6:coauthVersionLast="47" xr6:coauthVersionMax="47" xr10:uidLastSave="{31F3B752-05B0-4333-A832-8BBADECE6EFA}"/>
  <bookViews>
    <workbookView xWindow="11424" yWindow="0" windowWidth="11712" windowHeight="12336" activeTab="3" xr2:uid="{00000000-000D-0000-FFFF-FFFF00000000}"/>
  </bookViews>
  <sheets>
    <sheet name="SUIVI DENTREE" sheetId="1" r:id="rId1"/>
    <sheet name="RECAP" sheetId="4" r:id="rId2"/>
    <sheet name="SUIVI DENTRE PDT CONTAMINE" sheetId="2" r:id="rId3"/>
    <sheet name="SUIVI DE SORTI" sheetId="5" r:id="rId4"/>
  </sheets>
  <calcPr calcId="191029"/>
  <pivotCaches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2" i="5" l="1"/>
  <c r="M32" i="5"/>
  <c r="K32" i="5"/>
  <c r="K28" i="5"/>
  <c r="M24" i="5"/>
  <c r="K22" i="5"/>
  <c r="M22" i="5" l="1"/>
  <c r="K23" i="5"/>
  <c r="M23" i="5" s="1"/>
  <c r="K24" i="5"/>
  <c r="K25" i="5"/>
  <c r="M25" i="5" s="1"/>
  <c r="K26" i="5"/>
  <c r="M26" i="5" s="1"/>
  <c r="K27" i="5"/>
  <c r="M27" i="5" s="1"/>
  <c r="M28" i="5"/>
  <c r="K29" i="5"/>
  <c r="M29" i="5" s="1"/>
  <c r="K30" i="5"/>
  <c r="M30" i="5" s="1"/>
  <c r="K31" i="5"/>
  <c r="M31" i="5" s="1"/>
  <c r="K21" i="5"/>
  <c r="K20" i="5"/>
  <c r="M20" i="5" s="1"/>
  <c r="K19" i="5"/>
  <c r="K18" i="5"/>
  <c r="M18" i="5" s="1"/>
  <c r="L18" i="5" l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M19" i="5"/>
  <c r="M21" i="5"/>
  <c r="O34" i="2"/>
  <c r="K34" i="2"/>
  <c r="Q34" i="2" s="1"/>
  <c r="O33" i="2"/>
  <c r="K33" i="2"/>
  <c r="O32" i="2"/>
  <c r="P32" i="2" s="1"/>
  <c r="K32" i="2"/>
  <c r="O16" i="2"/>
  <c r="O15" i="2"/>
  <c r="O14" i="2"/>
  <c r="K15" i="2"/>
  <c r="Q15" i="2" s="1"/>
  <c r="K16" i="2"/>
  <c r="K14" i="2"/>
  <c r="L14" i="2" s="1"/>
  <c r="Q32" i="2" l="1"/>
  <c r="P33" i="2"/>
  <c r="P34" i="2" s="1"/>
  <c r="Q33" i="2"/>
  <c r="L32" i="2"/>
  <c r="L33" i="2" s="1"/>
  <c r="L34" i="2" s="1"/>
  <c r="Q16" i="2"/>
  <c r="L15" i="2"/>
  <c r="L16" i="2" s="1"/>
  <c r="Q14" i="2"/>
  <c r="P14" i="2"/>
  <c r="P15" i="2" s="1"/>
  <c r="P16" i="2" s="1"/>
  <c r="O13" i="1" l="1"/>
  <c r="K22" i="1"/>
  <c r="K23" i="1"/>
  <c r="K13" i="1"/>
  <c r="L13" i="1" s="1"/>
  <c r="Q13" i="1" l="1"/>
  <c r="P13" i="1"/>
  <c r="O33" i="1" l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O15" i="1"/>
  <c r="O16" i="1"/>
  <c r="O17" i="1"/>
  <c r="O18" i="1"/>
  <c r="O19" i="1"/>
  <c r="O20" i="1"/>
  <c r="O21" i="1"/>
  <c r="O22" i="1"/>
  <c r="Q22" i="1" s="1"/>
  <c r="O23" i="1"/>
  <c r="Q23" i="1" s="1"/>
  <c r="O24" i="1"/>
  <c r="O25" i="1"/>
  <c r="O26" i="1"/>
  <c r="O27" i="1"/>
  <c r="O28" i="1"/>
  <c r="O29" i="1"/>
  <c r="O30" i="1"/>
  <c r="O31" i="1"/>
  <c r="O32" i="1"/>
  <c r="O14" i="1"/>
  <c r="P14" i="1" s="1"/>
  <c r="K15" i="1"/>
  <c r="K16" i="1"/>
  <c r="K17" i="1"/>
  <c r="K18" i="1"/>
  <c r="K19" i="1"/>
  <c r="K20" i="1"/>
  <c r="K21" i="1"/>
  <c r="K24" i="1"/>
  <c r="K25" i="1"/>
  <c r="K26" i="1"/>
  <c r="K27" i="1"/>
  <c r="Q27" i="1" s="1"/>
  <c r="K28" i="1"/>
  <c r="K29" i="1"/>
  <c r="K30" i="1"/>
  <c r="K31" i="1"/>
  <c r="Q31" i="1" s="1"/>
  <c r="K32" i="1"/>
  <c r="K14" i="1"/>
  <c r="L14" i="1" s="1"/>
  <c r="L15" i="1" s="1"/>
  <c r="L16" i="1" l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Q30" i="1"/>
  <c r="Q26" i="1"/>
  <c r="Q32" i="1"/>
  <c r="Q28" i="1"/>
  <c r="Q24" i="1"/>
  <c r="Q65" i="1"/>
  <c r="Q61" i="1"/>
  <c r="Q57" i="1"/>
  <c r="Q53" i="1"/>
  <c r="Q49" i="1"/>
  <c r="Q45" i="1"/>
  <c r="Q41" i="1"/>
  <c r="Q37" i="1"/>
  <c r="Q33" i="1"/>
  <c r="Q68" i="1"/>
  <c r="Q64" i="1"/>
  <c r="Q60" i="1"/>
  <c r="Q56" i="1"/>
  <c r="Q52" i="1"/>
  <c r="Q48" i="1"/>
  <c r="Q44" i="1"/>
  <c r="Q40" i="1"/>
  <c r="Q36" i="1"/>
  <c r="Q67" i="1"/>
  <c r="Q63" i="1"/>
  <c r="Q59" i="1"/>
  <c r="Q55" i="1"/>
  <c r="Q51" i="1"/>
  <c r="Q47" i="1"/>
  <c r="Q43" i="1"/>
  <c r="Q39" i="1"/>
  <c r="Q35" i="1"/>
  <c r="Q29" i="1"/>
  <c r="Q25" i="1"/>
  <c r="Q21" i="1"/>
  <c r="Q66" i="1"/>
  <c r="Q62" i="1"/>
  <c r="Q58" i="1"/>
  <c r="Q54" i="1"/>
  <c r="Q50" i="1"/>
  <c r="Q46" i="1"/>
  <c r="Q42" i="1"/>
  <c r="Q38" i="1"/>
  <c r="Q34" i="1"/>
  <c r="Q19" i="1"/>
  <c r="Q20" i="1"/>
  <c r="Q17" i="1"/>
  <c r="Q18" i="1"/>
  <c r="Q16" i="1"/>
  <c r="P15" i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Q15" i="1"/>
  <c r="Q14" i="1"/>
</calcChain>
</file>

<file path=xl/sharedStrings.xml><?xml version="1.0" encoding="utf-8"?>
<sst xmlns="http://schemas.openxmlformats.org/spreadsheetml/2006/main" count="185" uniqueCount="98">
  <si>
    <t>SELON BASCUL SVN</t>
  </si>
  <si>
    <t>SELON BASCUL OCP</t>
  </si>
  <si>
    <t>DATE</t>
  </si>
  <si>
    <t>TRANSPORT</t>
  </si>
  <si>
    <t>NOM</t>
  </si>
  <si>
    <t>MAT</t>
  </si>
  <si>
    <t>BRUT</t>
  </si>
  <si>
    <t>TARE</t>
  </si>
  <si>
    <t>NET</t>
  </si>
  <si>
    <t>CUMUL</t>
  </si>
  <si>
    <t>ECART</t>
  </si>
  <si>
    <t>SUIVI D'ENLEVEMENT TSP CALLAO</t>
  </si>
  <si>
    <t>Étiquettes de lignes</t>
  </si>
  <si>
    <t>Total général</t>
  </si>
  <si>
    <t>Nombre de MAT</t>
  </si>
  <si>
    <t>Somme de NET</t>
  </si>
  <si>
    <t>Somme de NET2</t>
  </si>
  <si>
    <t>Somme de ECART</t>
  </si>
  <si>
    <t>RECAP</t>
  </si>
  <si>
    <t>SVN</t>
  </si>
  <si>
    <t>CHAFIK</t>
  </si>
  <si>
    <t>45489A54</t>
  </si>
  <si>
    <t>RAFIK</t>
  </si>
  <si>
    <t>454878A54</t>
  </si>
  <si>
    <t>BENFALAH</t>
  </si>
  <si>
    <t>18343A68</t>
  </si>
  <si>
    <t>EL MAHDI</t>
  </si>
  <si>
    <t>44674A54</t>
  </si>
  <si>
    <t>BENJBALI</t>
  </si>
  <si>
    <t>44673A54</t>
  </si>
  <si>
    <t>YASSIN R</t>
  </si>
  <si>
    <t>35951A54</t>
  </si>
  <si>
    <t>ESSAQUI 2</t>
  </si>
  <si>
    <t>37315A54</t>
  </si>
  <si>
    <t>44875A54</t>
  </si>
  <si>
    <t>ZARHOUNI</t>
  </si>
  <si>
    <t>18860A17</t>
  </si>
  <si>
    <t>LOCATION</t>
  </si>
  <si>
    <t>REDOUANE(MIKBAL)</t>
  </si>
  <si>
    <t>CHAHIM</t>
  </si>
  <si>
    <t>37314A54</t>
  </si>
  <si>
    <t>ERREDDAD</t>
  </si>
  <si>
    <t>ANOUAR</t>
  </si>
  <si>
    <t>35952A54</t>
  </si>
  <si>
    <t>L'ENTREE DE TSP 222 CALLAO CONTAMINE</t>
  </si>
  <si>
    <t>SORTIE DE TSP 222 CALLAO CONTAMINE</t>
  </si>
  <si>
    <t>N°</t>
  </si>
  <si>
    <t>IMMATRICULE</t>
  </si>
  <si>
    <t>TRANSPORTEUR</t>
  </si>
  <si>
    <t>CONTENEUR</t>
  </si>
  <si>
    <t>N PLOMB</t>
  </si>
  <si>
    <t>TARE TC</t>
  </si>
  <si>
    <t>VGM</t>
  </si>
  <si>
    <t>HARD LOG</t>
  </si>
  <si>
    <t>TOTALE</t>
  </si>
  <si>
    <t>SUIVI DE SORTIE TSP CALLAO</t>
  </si>
  <si>
    <t>TGHU166008/0</t>
  </si>
  <si>
    <t>ML-MA0020207</t>
  </si>
  <si>
    <t>98126A7</t>
  </si>
  <si>
    <t>67357A7</t>
  </si>
  <si>
    <t>MRKU860105/9</t>
  </si>
  <si>
    <t>ML-MA0020307</t>
  </si>
  <si>
    <t>HASU116808/4</t>
  </si>
  <si>
    <t>ML-MA0020277</t>
  </si>
  <si>
    <t>9280B7</t>
  </si>
  <si>
    <t>33174B7</t>
  </si>
  <si>
    <t>33175B7</t>
  </si>
  <si>
    <t>MRKU955262/1</t>
  </si>
  <si>
    <t>ML-MA0020309</t>
  </si>
  <si>
    <t>67294A7</t>
  </si>
  <si>
    <t>MRKU750387/0</t>
  </si>
  <si>
    <t>ML-MA0020209</t>
  </si>
  <si>
    <t>15944B7</t>
  </si>
  <si>
    <t>HASU120776/6</t>
  </si>
  <si>
    <t>ML-MA0020210</t>
  </si>
  <si>
    <t>TCLU217285/6</t>
  </si>
  <si>
    <t>ML-MA0020244</t>
  </si>
  <si>
    <t>SUDU787152/2</t>
  </si>
  <si>
    <t>ML-MA0020320</t>
  </si>
  <si>
    <t>15947B7</t>
  </si>
  <si>
    <t>MRKU914928/3</t>
  </si>
  <si>
    <t>ML-MA0020319</t>
  </si>
  <si>
    <t>35044B7</t>
  </si>
  <si>
    <t>MRKU707820/0</t>
  </si>
  <si>
    <t>ML-MA0020206</t>
  </si>
  <si>
    <t>67354A7</t>
  </si>
  <si>
    <t>MRKU822561/9</t>
  </si>
  <si>
    <t>ML-MA0020306</t>
  </si>
  <si>
    <t>77772A7</t>
  </si>
  <si>
    <t>TCKU114280/2</t>
  </si>
  <si>
    <t>ML-MA0020318</t>
  </si>
  <si>
    <t>87474A7</t>
  </si>
  <si>
    <t>77187A7</t>
  </si>
  <si>
    <t>ML-MA0020208</t>
  </si>
  <si>
    <t>TCLU344908/2</t>
  </si>
  <si>
    <t>ML-MA0020310</t>
  </si>
  <si>
    <t>77186A7</t>
  </si>
  <si>
    <t>SUDU752950/4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</si>
</sst>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9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pivotButton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1" fillId="7" borderId="17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</cellXfs>
  <cellStyles count="1">
    <cellStyle name="Normal" xfId="0" builtinId="0"/>
  </cellStyles>
  <dxfs count="7">
    <dxf>
      <numFmt numFmtId="164" formatCode="0.000"/>
    </dxf>
    <dxf>
      <numFmt numFmtId="164" formatCode="0.0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 readingOrder="0"/>
    </dxf>
    <dxf>
      <alignment horizontal="center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</xdr:colOff>
      <xdr:row>0</xdr:row>
      <xdr:rowOff>9526</xdr:rowOff>
    </xdr:from>
    <xdr:to>
      <xdr:col>4</xdr:col>
      <xdr:colOff>459228</xdr:colOff>
      <xdr:row>8</xdr:row>
      <xdr:rowOff>104776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43050" y="9526"/>
          <a:ext cx="1964178" cy="16383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19050</xdr:rowOff>
    </xdr:from>
    <xdr:to>
      <xdr:col>1</xdr:col>
      <xdr:colOff>630678</xdr:colOff>
      <xdr:row>8</xdr:row>
      <xdr:rowOff>114300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19050"/>
          <a:ext cx="1964178" cy="1638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133350</xdr:rowOff>
    </xdr:from>
    <xdr:to>
      <xdr:col>3</xdr:col>
      <xdr:colOff>11553</xdr:colOff>
      <xdr:row>9</xdr:row>
      <xdr:rowOff>38100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3375" y="133350"/>
          <a:ext cx="1964178" cy="1638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133351</xdr:rowOff>
    </xdr:from>
    <xdr:to>
      <xdr:col>1</xdr:col>
      <xdr:colOff>761094</xdr:colOff>
      <xdr:row>7</xdr:row>
      <xdr:rowOff>95251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500" y="133351"/>
          <a:ext cx="1418319" cy="13049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177.527048032411" createdVersion="4" refreshedVersion="4" minRefreshableVersion="3" recordCount="57" xr:uid="{00000000-000A-0000-FFFF-FFFF02000000}">
  <cacheSource type="worksheet">
    <worksheetSource ref="E12:Q130" sheet="SUIVI DENTREE"/>
  </cacheSource>
  <cacheFields count="13">
    <cacheField name="DATE" numFmtId="0">
      <sharedItems containsNonDate="0" containsDate="1" containsString="0" containsBlank="1" minDate="2023-08-28T00:00:00" maxDate="2023-09-09T00:00:00" count="5">
        <d v="2023-08-28T00:00:00"/>
        <d v="2023-08-30T00:00:00"/>
        <d v="2023-09-07T00:00:00"/>
        <d v="2023-09-08T00:00:00"/>
        <m/>
      </sharedItems>
    </cacheField>
    <cacheField name="TRANSPORT" numFmtId="0">
      <sharedItems containsBlank="1"/>
    </cacheField>
    <cacheField name="NOM" numFmtId="0">
      <sharedItems containsBlank="1"/>
    </cacheField>
    <cacheField name="MAT" numFmtId="0">
      <sharedItems containsBlank="1"/>
    </cacheField>
    <cacheField name="BRUT" numFmtId="0">
      <sharedItems containsString="0" containsBlank="1" containsNumber="1" minValue="38.36" maxValue="44.34"/>
    </cacheField>
    <cacheField name="TARE" numFmtId="0">
      <sharedItems containsString="0" containsBlank="1" containsNumber="1" minValue="15.7" maxValue="17.68"/>
    </cacheField>
    <cacheField name="NET" numFmtId="0">
      <sharedItems containsString="0" containsBlank="1" containsNumber="1" minValue="0" maxValue="27.860000000000003"/>
    </cacheField>
    <cacheField name="CUMUL" numFmtId="0">
      <sharedItems containsString="0" containsBlank="1" containsNumber="1" minValue="21.46" maxValue="355.5"/>
    </cacheField>
    <cacheField name="BRUT2" numFmtId="0">
      <sharedItems containsString="0" containsBlank="1" containsNumber="1" minValue="38.340000000000003" maxValue="44.32"/>
    </cacheField>
    <cacheField name="TARE2" numFmtId="0">
      <sharedItems containsString="0" containsBlank="1" containsNumber="1" minValue="15.66" maxValue="17.66"/>
    </cacheField>
    <cacheField name="NET2" numFmtId="0">
      <sharedItems containsString="0" containsBlank="1" containsNumber="1" minValue="0" maxValue="27.88"/>
    </cacheField>
    <cacheField name="CUMUL2" numFmtId="0">
      <sharedItems containsString="0" containsBlank="1" containsNumber="1" minValue="21.460000000000004" maxValue="355.44"/>
    </cacheField>
    <cacheField name="ECART" numFmtId="0">
      <sharedItems containsString="0" containsBlank="1" containsNumber="1" minValue="-6.0000000000002274E-2" maxValue="2.000000000000312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7">
  <r>
    <x v="0"/>
    <s v="LOCATION"/>
    <s v="REDOUANE(MIKBAL)"/>
    <s v="18860A17"/>
    <n v="38.36"/>
    <n v="16.899999999999999"/>
    <n v="21.46"/>
    <n v="21.46"/>
    <n v="38.340000000000003"/>
    <n v="16.88"/>
    <n v="21.460000000000004"/>
    <n v="21.460000000000004"/>
    <n v="0"/>
  </r>
  <r>
    <x v="1"/>
    <s v="SVN"/>
    <s v="CHAFIK"/>
    <s v="45489A54"/>
    <n v="39.979999999999997"/>
    <n v="15.7"/>
    <n v="24.279999999999998"/>
    <n v="45.739999999999995"/>
    <n v="39.92"/>
    <n v="15.66"/>
    <n v="24.26"/>
    <n v="45.720000000000006"/>
    <n v="-1.9999999999996021E-2"/>
  </r>
  <r>
    <x v="1"/>
    <s v="SVN"/>
    <s v="RAFIK"/>
    <s v="454878A54"/>
    <n v="40.72"/>
    <n v="15.9"/>
    <n v="24.82"/>
    <n v="70.56"/>
    <n v="40.659999999999997"/>
    <n v="15.86"/>
    <n v="24.799999999999997"/>
    <n v="70.52000000000001"/>
    <n v="-2.0000000000003126E-2"/>
  </r>
  <r>
    <x v="1"/>
    <s v="SVN"/>
    <s v="BENFALAH"/>
    <s v="18343A68"/>
    <n v="41.68"/>
    <n v="16.02"/>
    <n v="25.66"/>
    <n v="96.22"/>
    <n v="41.58"/>
    <n v="15.98"/>
    <n v="25.599999999999998"/>
    <n v="96.12"/>
    <n v="-6.0000000000002274E-2"/>
  </r>
  <r>
    <x v="1"/>
    <s v="SVN"/>
    <s v="EL MAHDI"/>
    <s v="44674A54"/>
    <n v="44.28"/>
    <n v="16.62"/>
    <n v="27.66"/>
    <n v="123.88"/>
    <n v="44.22"/>
    <n v="16.579999999999998"/>
    <n v="27.64"/>
    <n v="123.76"/>
    <n v="-1.9999999999999574E-2"/>
  </r>
  <r>
    <x v="1"/>
    <s v="SVN"/>
    <s v="BENJBALI"/>
    <s v="44673A54"/>
    <n v="42.38"/>
    <n v="17.02"/>
    <n v="25.360000000000003"/>
    <n v="149.24"/>
    <n v="42.36"/>
    <n v="16.98"/>
    <n v="25.38"/>
    <n v="149.14000000000001"/>
    <n v="1.9999999999996021E-2"/>
  </r>
  <r>
    <x v="1"/>
    <s v="SVN"/>
    <s v="YASSIN R"/>
    <s v="35951A54"/>
    <n v="44.34"/>
    <n v="16.48"/>
    <n v="27.860000000000003"/>
    <n v="177.10000000000002"/>
    <n v="44.32"/>
    <n v="16.440000000000001"/>
    <n v="27.88"/>
    <n v="177.02"/>
    <n v="1.9999999999996021E-2"/>
  </r>
  <r>
    <x v="1"/>
    <s v="SVN"/>
    <s v="ESSAQUI 2"/>
    <s v="37315A54"/>
    <n v="44.1"/>
    <n v="17.68"/>
    <n v="26.42"/>
    <n v="203.52000000000004"/>
    <n v="44.08"/>
    <n v="17.66"/>
    <n v="26.419999999999998"/>
    <n v="203.44"/>
    <n v="0"/>
  </r>
  <r>
    <x v="1"/>
    <s v="SVN"/>
    <s v="ZARHOUNI"/>
    <s v="44875A54"/>
    <n v="42.54"/>
    <n v="16.78"/>
    <n v="25.759999999999998"/>
    <n v="229.28000000000003"/>
    <n v="42.54"/>
    <n v="16.760000000000002"/>
    <n v="25.779999999999998"/>
    <n v="229.22"/>
    <n v="1.9999999999999574E-2"/>
  </r>
  <r>
    <x v="2"/>
    <s v="SVN"/>
    <s v="ERREDDAD"/>
    <s v="45489A54"/>
    <n v="42.48"/>
    <n v="15.78"/>
    <n v="26.699999999999996"/>
    <n v="255.98000000000002"/>
    <n v="42.5"/>
    <n v="15.78"/>
    <n v="26.72"/>
    <n v="255.94"/>
    <n v="2.0000000000003126E-2"/>
  </r>
  <r>
    <x v="2"/>
    <s v="SVN"/>
    <s v="ANOUAR"/>
    <s v="35952A54"/>
    <n v="38.619999999999997"/>
    <n v="16.600000000000001"/>
    <n v="22.019999999999996"/>
    <n v="278"/>
    <n v="38.6"/>
    <n v="16.600000000000001"/>
    <n v="22"/>
    <n v="277.94"/>
    <n v="-1.9999999999996021E-2"/>
  </r>
  <r>
    <x v="2"/>
    <s v="SVN"/>
    <s v="CHAHIM"/>
    <s v="37314A54"/>
    <n v="43"/>
    <n v="17.46"/>
    <n v="25.54"/>
    <n v="303.54000000000002"/>
    <n v="42.98"/>
    <n v="17.440000000000001"/>
    <n v="25.539999999999996"/>
    <n v="303.48"/>
    <n v="0"/>
  </r>
  <r>
    <x v="2"/>
    <s v="SVN"/>
    <s v="ERREDDAD"/>
    <s v="45489A54"/>
    <n v="42.22"/>
    <n v="15.76"/>
    <n v="26.46"/>
    <n v="330"/>
    <n v="42.16"/>
    <n v="15.72"/>
    <n v="26.439999999999998"/>
    <n v="329.92"/>
    <n v="-2.0000000000003126E-2"/>
  </r>
  <r>
    <x v="3"/>
    <s v="SVN"/>
    <s v="CHAHIM"/>
    <s v="37314A54"/>
    <n v="42.96"/>
    <n v="17.46"/>
    <n v="25.5"/>
    <n v="355.5"/>
    <n v="42.92"/>
    <n v="17.399999999999999"/>
    <n v="25.520000000000003"/>
    <n v="355.44"/>
    <n v="2.0000000000003126E-2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n v="0"/>
    <n v="355.5"/>
    <m/>
    <m/>
    <n v="0"/>
    <n v="355.44"/>
    <n v="0"/>
  </r>
  <r>
    <x v="4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leau croisé dynamique4" cacheId="1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>
  <location ref="C12:G17" firstHeaderRow="0" firstDataRow="1" firstDataCol="1"/>
  <pivotFields count="13">
    <pivotField axis="axisRow" showAll="0">
      <items count="6">
        <item h="1" x="4"/>
        <item x="1"/>
        <item x="0"/>
        <item x="2"/>
        <item x="3"/>
        <item t="default"/>
      </items>
    </pivotField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Nombre de MAT" fld="3" subtotal="count" baseField="0" baseItem="0"/>
    <dataField name="Somme de NET" fld="6" baseField="0" baseItem="0" numFmtId="164"/>
    <dataField name="Somme de NET2" fld="10" baseField="0" baseItem="0" numFmtId="164"/>
    <dataField name="Somme de ECART" fld="12" baseField="0" baseItem="3" numFmtId="164"/>
  </dataFields>
  <formats count="7">
    <format dxfId="6">
      <pivotArea type="all" dataOnly="0" outline="0" fieldPosition="0"/>
    </format>
    <format dxfId="5">
      <pivotArea type="all" dataOnly="0" outline="0" fieldPosition="0"/>
    </format>
    <format dxfId="4">
      <pivotArea type="all" dataOnly="0" outline="0" fieldPosition="0"/>
    </format>
    <format dxfId="3">
      <pivotArea collapsedLevelsAreSubtotals="1" fieldPosition="0">
        <references count="2">
          <reference field="4294967294" count="1" selected="0">
            <x v="3"/>
          </reference>
          <reference field="0" count="1">
            <x v="3"/>
          </reference>
        </references>
      </pivotArea>
    </format>
    <format dxfId="2">
      <pivotArea type="all" dataOnly="0" outline="0" fieldPosition="0"/>
    </format>
    <format dxfId="1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0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4:Q68"/>
  <sheetViews>
    <sheetView showGridLines="0" topLeftCell="C1" workbookViewId="0">
      <selection activeCell="E27" sqref="E27"/>
    </sheetView>
  </sheetViews>
  <sheetFormatPr defaultColWidth="11.5546875" defaultRowHeight="14.4" x14ac:dyDescent="0.3"/>
  <cols>
    <col min="6" max="6" width="12.88671875" bestFit="1" customWidth="1"/>
    <col min="7" max="7" width="19.109375" bestFit="1" customWidth="1"/>
  </cols>
  <sheetData>
    <row r="4" spans="5:17" ht="15" thickBot="1" x14ac:dyDescent="0.35"/>
    <row r="5" spans="5:17" x14ac:dyDescent="0.3">
      <c r="G5" s="26" t="s">
        <v>11</v>
      </c>
      <c r="H5" s="27"/>
      <c r="I5" s="27"/>
      <c r="J5" s="27"/>
      <c r="K5" s="27"/>
      <c r="L5" s="27"/>
      <c r="M5" s="27"/>
      <c r="N5" s="28"/>
    </row>
    <row r="6" spans="5:17" x14ac:dyDescent="0.3">
      <c r="G6" s="29"/>
      <c r="H6" s="30"/>
      <c r="I6" s="30"/>
      <c r="J6" s="30"/>
      <c r="K6" s="30"/>
      <c r="L6" s="30"/>
      <c r="M6" s="30"/>
      <c r="N6" s="31"/>
    </row>
    <row r="7" spans="5:17" x14ac:dyDescent="0.3">
      <c r="G7" s="29"/>
      <c r="H7" s="30"/>
      <c r="I7" s="30"/>
      <c r="J7" s="30"/>
      <c r="K7" s="30"/>
      <c r="L7" s="30"/>
      <c r="M7" s="30"/>
      <c r="N7" s="31"/>
    </row>
    <row r="8" spans="5:17" ht="15" thickBot="1" x14ac:dyDescent="0.35">
      <c r="G8" s="32"/>
      <c r="H8" s="33"/>
      <c r="I8" s="33"/>
      <c r="J8" s="33"/>
      <c r="K8" s="33"/>
      <c r="L8" s="33"/>
      <c r="M8" s="33"/>
      <c r="N8" s="34"/>
    </row>
    <row r="10" spans="5:17" ht="15" thickBot="1" x14ac:dyDescent="0.35"/>
    <row r="11" spans="5:17" ht="15" thickBot="1" x14ac:dyDescent="0.35">
      <c r="I11" s="22" t="s">
        <v>0</v>
      </c>
      <c r="J11" s="23"/>
      <c r="K11" s="23"/>
      <c r="L11" s="23"/>
      <c r="M11" s="24" t="s">
        <v>1</v>
      </c>
      <c r="N11" s="24"/>
      <c r="O11" s="24"/>
      <c r="P11" s="25"/>
    </row>
    <row r="12" spans="5:17" ht="15.6" x14ac:dyDescent="0.3">
      <c r="E12" s="1" t="s">
        <v>2</v>
      </c>
      <c r="F12" s="2" t="s">
        <v>3</v>
      </c>
      <c r="G12" s="2" t="s">
        <v>4</v>
      </c>
      <c r="H12" s="2" t="s">
        <v>5</v>
      </c>
      <c r="I12" s="3" t="s">
        <v>6</v>
      </c>
      <c r="J12" s="3" t="s">
        <v>7</v>
      </c>
      <c r="K12" s="3" t="s">
        <v>8</v>
      </c>
      <c r="L12" s="4" t="s">
        <v>9</v>
      </c>
      <c r="M12" s="5" t="s">
        <v>6</v>
      </c>
      <c r="N12" s="5" t="s">
        <v>7</v>
      </c>
      <c r="O12" s="5" t="s">
        <v>8</v>
      </c>
      <c r="P12" s="6" t="s">
        <v>9</v>
      </c>
      <c r="Q12" s="7" t="s">
        <v>10</v>
      </c>
    </row>
    <row r="13" spans="5:17" x14ac:dyDescent="0.3">
      <c r="E13" s="11">
        <v>45166</v>
      </c>
      <c r="F13" s="8" t="s">
        <v>37</v>
      </c>
      <c r="G13" s="8" t="s">
        <v>38</v>
      </c>
      <c r="H13" s="8" t="s">
        <v>36</v>
      </c>
      <c r="I13" s="9">
        <v>38.36</v>
      </c>
      <c r="J13" s="9">
        <v>16.899999999999999</v>
      </c>
      <c r="K13" s="9">
        <f>I13-J13</f>
        <v>21.46</v>
      </c>
      <c r="L13" s="9">
        <f>K13</f>
        <v>21.46</v>
      </c>
      <c r="M13" s="9">
        <v>38.340000000000003</v>
      </c>
      <c r="N13" s="9">
        <v>16.88</v>
      </c>
      <c r="O13" s="9">
        <f>M13-N13</f>
        <v>21.460000000000004</v>
      </c>
      <c r="P13" s="9">
        <f>O13</f>
        <v>21.460000000000004</v>
      </c>
      <c r="Q13" s="9">
        <f>O13-K13</f>
        <v>0</v>
      </c>
    </row>
    <row r="14" spans="5:17" x14ac:dyDescent="0.3">
      <c r="E14" s="11">
        <v>45168</v>
      </c>
      <c r="F14" s="8" t="s">
        <v>19</v>
      </c>
      <c r="G14" s="8" t="s">
        <v>20</v>
      </c>
      <c r="H14" s="8" t="s">
        <v>21</v>
      </c>
      <c r="I14" s="9">
        <v>39.979999999999997</v>
      </c>
      <c r="J14" s="9">
        <v>15.7</v>
      </c>
      <c r="K14" s="9">
        <f>I14-J14</f>
        <v>24.279999999999998</v>
      </c>
      <c r="L14" s="9">
        <f>L13+K14</f>
        <v>45.739999999999995</v>
      </c>
      <c r="M14" s="9">
        <v>39.92</v>
      </c>
      <c r="N14" s="9">
        <v>15.66</v>
      </c>
      <c r="O14" s="9">
        <f>M14-N14</f>
        <v>24.26</v>
      </c>
      <c r="P14" s="9">
        <f>P13+O14</f>
        <v>45.720000000000006</v>
      </c>
      <c r="Q14" s="9">
        <f>O14-K14</f>
        <v>-1.9999999999996021E-2</v>
      </c>
    </row>
    <row r="15" spans="5:17" x14ac:dyDescent="0.3">
      <c r="E15" s="11">
        <v>45168</v>
      </c>
      <c r="F15" s="8" t="s">
        <v>19</v>
      </c>
      <c r="G15" s="8" t="s">
        <v>22</v>
      </c>
      <c r="H15" s="8" t="s">
        <v>23</v>
      </c>
      <c r="I15" s="9">
        <v>40.72</v>
      </c>
      <c r="J15" s="9">
        <v>15.9</v>
      </c>
      <c r="K15" s="9">
        <f t="shared" ref="K15:K68" si="0">I15-J15</f>
        <v>24.82</v>
      </c>
      <c r="L15" s="9">
        <f t="shared" ref="L15:L23" si="1">L14+K15</f>
        <v>70.56</v>
      </c>
      <c r="M15" s="9">
        <v>40.659999999999997</v>
      </c>
      <c r="N15" s="9">
        <v>15.86</v>
      </c>
      <c r="O15" s="9">
        <f t="shared" ref="O15:O68" si="2">M15-N15</f>
        <v>24.799999999999997</v>
      </c>
      <c r="P15" s="9">
        <f>P14+O15</f>
        <v>70.52000000000001</v>
      </c>
      <c r="Q15" s="9">
        <f t="shared" ref="Q15:Q68" si="3">O15-K15</f>
        <v>-2.0000000000003126E-2</v>
      </c>
    </row>
    <row r="16" spans="5:17" x14ac:dyDescent="0.3">
      <c r="E16" s="11">
        <v>45168</v>
      </c>
      <c r="F16" s="8" t="s">
        <v>19</v>
      </c>
      <c r="G16" s="8" t="s">
        <v>24</v>
      </c>
      <c r="H16" s="8" t="s">
        <v>25</v>
      </c>
      <c r="I16" s="9">
        <v>41.68</v>
      </c>
      <c r="J16" s="9">
        <v>16.02</v>
      </c>
      <c r="K16" s="9">
        <f t="shared" si="0"/>
        <v>25.66</v>
      </c>
      <c r="L16" s="9">
        <f t="shared" si="1"/>
        <v>96.22</v>
      </c>
      <c r="M16" s="9">
        <v>41.58</v>
      </c>
      <c r="N16" s="9">
        <v>15.98</v>
      </c>
      <c r="O16" s="9">
        <f t="shared" si="2"/>
        <v>25.599999999999998</v>
      </c>
      <c r="P16" s="9">
        <f t="shared" ref="P16:P68" si="4">P15+O16</f>
        <v>96.12</v>
      </c>
      <c r="Q16" s="9">
        <f t="shared" si="3"/>
        <v>-6.0000000000002274E-2</v>
      </c>
    </row>
    <row r="17" spans="5:17" x14ac:dyDescent="0.3">
      <c r="E17" s="11">
        <v>45168</v>
      </c>
      <c r="F17" s="8" t="s">
        <v>19</v>
      </c>
      <c r="G17" s="8" t="s">
        <v>26</v>
      </c>
      <c r="H17" s="8" t="s">
        <v>27</v>
      </c>
      <c r="I17" s="9">
        <v>44.28</v>
      </c>
      <c r="J17" s="9">
        <v>16.62</v>
      </c>
      <c r="K17" s="9">
        <f t="shared" si="0"/>
        <v>27.66</v>
      </c>
      <c r="L17" s="9">
        <f t="shared" si="1"/>
        <v>123.88</v>
      </c>
      <c r="M17" s="9">
        <v>44.22</v>
      </c>
      <c r="N17" s="9">
        <v>16.579999999999998</v>
      </c>
      <c r="O17" s="9">
        <f t="shared" si="2"/>
        <v>27.64</v>
      </c>
      <c r="P17" s="9">
        <f t="shared" si="4"/>
        <v>123.76</v>
      </c>
      <c r="Q17" s="9">
        <f t="shared" si="3"/>
        <v>-1.9999999999999574E-2</v>
      </c>
    </row>
    <row r="18" spans="5:17" x14ac:dyDescent="0.3">
      <c r="E18" s="11">
        <v>45168</v>
      </c>
      <c r="F18" s="8" t="s">
        <v>19</v>
      </c>
      <c r="G18" s="8" t="s">
        <v>28</v>
      </c>
      <c r="H18" s="8" t="s">
        <v>29</v>
      </c>
      <c r="I18" s="9">
        <v>42.38</v>
      </c>
      <c r="J18" s="9">
        <v>17.02</v>
      </c>
      <c r="K18" s="9">
        <f t="shared" si="0"/>
        <v>25.360000000000003</v>
      </c>
      <c r="L18" s="9">
        <f t="shared" si="1"/>
        <v>149.24</v>
      </c>
      <c r="M18" s="9">
        <v>42.36</v>
      </c>
      <c r="N18" s="9">
        <v>16.98</v>
      </c>
      <c r="O18" s="9">
        <f t="shared" si="2"/>
        <v>25.38</v>
      </c>
      <c r="P18" s="9">
        <f t="shared" si="4"/>
        <v>149.14000000000001</v>
      </c>
      <c r="Q18" s="9">
        <f t="shared" si="3"/>
        <v>1.9999999999996021E-2</v>
      </c>
    </row>
    <row r="19" spans="5:17" x14ac:dyDescent="0.3">
      <c r="E19" s="11">
        <v>45168</v>
      </c>
      <c r="F19" s="8" t="s">
        <v>19</v>
      </c>
      <c r="G19" s="8" t="s">
        <v>30</v>
      </c>
      <c r="H19" s="8" t="s">
        <v>31</v>
      </c>
      <c r="I19" s="9">
        <v>44.34</v>
      </c>
      <c r="J19" s="9">
        <v>16.48</v>
      </c>
      <c r="K19" s="9">
        <f t="shared" si="0"/>
        <v>27.860000000000003</v>
      </c>
      <c r="L19" s="9">
        <f t="shared" si="1"/>
        <v>177.10000000000002</v>
      </c>
      <c r="M19" s="9">
        <v>44.32</v>
      </c>
      <c r="N19" s="9">
        <v>16.440000000000001</v>
      </c>
      <c r="O19" s="9">
        <f t="shared" si="2"/>
        <v>27.88</v>
      </c>
      <c r="P19" s="9">
        <f t="shared" si="4"/>
        <v>177.02</v>
      </c>
      <c r="Q19" s="9">
        <f t="shared" si="3"/>
        <v>1.9999999999996021E-2</v>
      </c>
    </row>
    <row r="20" spans="5:17" x14ac:dyDescent="0.3">
      <c r="E20" s="11">
        <v>45168</v>
      </c>
      <c r="F20" s="8" t="s">
        <v>19</v>
      </c>
      <c r="G20" s="8" t="s">
        <v>32</v>
      </c>
      <c r="H20" s="8" t="s">
        <v>33</v>
      </c>
      <c r="I20" s="9">
        <v>44.1</v>
      </c>
      <c r="J20" s="9">
        <v>17.68</v>
      </c>
      <c r="K20" s="9">
        <f>I20-J20</f>
        <v>26.42</v>
      </c>
      <c r="L20" s="9">
        <f t="shared" si="1"/>
        <v>203.52000000000004</v>
      </c>
      <c r="M20" s="9">
        <v>44.08</v>
      </c>
      <c r="N20" s="9">
        <v>17.66</v>
      </c>
      <c r="O20" s="9">
        <f t="shared" si="2"/>
        <v>26.419999999999998</v>
      </c>
      <c r="P20" s="9">
        <f t="shared" si="4"/>
        <v>203.44</v>
      </c>
      <c r="Q20" s="9">
        <f t="shared" si="3"/>
        <v>0</v>
      </c>
    </row>
    <row r="21" spans="5:17" x14ac:dyDescent="0.3">
      <c r="E21" s="11">
        <v>45168</v>
      </c>
      <c r="F21" s="8" t="s">
        <v>19</v>
      </c>
      <c r="G21" s="8" t="s">
        <v>35</v>
      </c>
      <c r="H21" s="8" t="s">
        <v>34</v>
      </c>
      <c r="I21" s="9">
        <v>42.54</v>
      </c>
      <c r="J21" s="9">
        <v>16.78</v>
      </c>
      <c r="K21" s="9">
        <f t="shared" si="0"/>
        <v>25.759999999999998</v>
      </c>
      <c r="L21" s="9">
        <f t="shared" si="1"/>
        <v>229.28000000000003</v>
      </c>
      <c r="M21" s="9">
        <v>42.54</v>
      </c>
      <c r="N21" s="9">
        <v>16.760000000000002</v>
      </c>
      <c r="O21" s="9">
        <f t="shared" si="2"/>
        <v>25.779999999999998</v>
      </c>
      <c r="P21" s="9">
        <f t="shared" si="4"/>
        <v>229.22</v>
      </c>
      <c r="Q21" s="9">
        <f t="shared" si="3"/>
        <v>1.9999999999999574E-2</v>
      </c>
    </row>
    <row r="22" spans="5:17" x14ac:dyDescent="0.3">
      <c r="E22" s="11">
        <v>45176</v>
      </c>
      <c r="F22" s="11" t="s">
        <v>19</v>
      </c>
      <c r="G22" s="11" t="s">
        <v>41</v>
      </c>
      <c r="H22" s="8" t="s">
        <v>21</v>
      </c>
      <c r="I22" s="9">
        <v>42.48</v>
      </c>
      <c r="J22" s="9">
        <v>15.78</v>
      </c>
      <c r="K22" s="9">
        <f t="shared" si="0"/>
        <v>26.699999999999996</v>
      </c>
      <c r="L22" s="9">
        <f t="shared" si="1"/>
        <v>255.98000000000002</v>
      </c>
      <c r="M22" s="9">
        <v>42.5</v>
      </c>
      <c r="N22" s="9">
        <v>15.78</v>
      </c>
      <c r="O22" s="9">
        <f t="shared" si="2"/>
        <v>26.72</v>
      </c>
      <c r="P22" s="9">
        <f t="shared" si="4"/>
        <v>255.94</v>
      </c>
      <c r="Q22" s="9">
        <f t="shared" si="3"/>
        <v>2.0000000000003126E-2</v>
      </c>
    </row>
    <row r="23" spans="5:17" x14ac:dyDescent="0.3">
      <c r="E23" s="11">
        <v>45176</v>
      </c>
      <c r="F23" s="11" t="s">
        <v>19</v>
      </c>
      <c r="G23" s="11" t="s">
        <v>42</v>
      </c>
      <c r="H23" s="8" t="s">
        <v>43</v>
      </c>
      <c r="I23" s="9">
        <v>38.619999999999997</v>
      </c>
      <c r="J23" s="9">
        <v>16.600000000000001</v>
      </c>
      <c r="K23" s="9">
        <f t="shared" si="0"/>
        <v>22.019999999999996</v>
      </c>
      <c r="L23" s="9">
        <f t="shared" si="1"/>
        <v>278</v>
      </c>
      <c r="M23" s="9">
        <v>38.6</v>
      </c>
      <c r="N23" s="9">
        <v>16.600000000000001</v>
      </c>
      <c r="O23" s="9">
        <f t="shared" si="2"/>
        <v>22</v>
      </c>
      <c r="P23" s="9">
        <f t="shared" si="4"/>
        <v>277.94</v>
      </c>
      <c r="Q23" s="9">
        <f t="shared" si="3"/>
        <v>-1.9999999999996021E-2</v>
      </c>
    </row>
    <row r="24" spans="5:17" x14ac:dyDescent="0.3">
      <c r="E24" s="11">
        <v>45176</v>
      </c>
      <c r="F24" s="11" t="s">
        <v>19</v>
      </c>
      <c r="G24" s="8" t="s">
        <v>39</v>
      </c>
      <c r="H24" s="8" t="s">
        <v>40</v>
      </c>
      <c r="I24" s="9">
        <v>43</v>
      </c>
      <c r="J24" s="9">
        <v>17.46</v>
      </c>
      <c r="K24" s="9">
        <f t="shared" si="0"/>
        <v>25.54</v>
      </c>
      <c r="L24" s="9">
        <f t="shared" ref="L24:L26" si="5">L23+K24</f>
        <v>303.54000000000002</v>
      </c>
      <c r="M24" s="9">
        <v>42.98</v>
      </c>
      <c r="N24" s="9">
        <v>17.440000000000001</v>
      </c>
      <c r="O24" s="9">
        <f t="shared" si="2"/>
        <v>25.539999999999996</v>
      </c>
      <c r="P24" s="9">
        <f t="shared" si="4"/>
        <v>303.48</v>
      </c>
      <c r="Q24" s="9">
        <f t="shared" si="3"/>
        <v>0</v>
      </c>
    </row>
    <row r="25" spans="5:17" x14ac:dyDescent="0.3">
      <c r="E25" s="11">
        <v>45176</v>
      </c>
      <c r="F25" s="11" t="s">
        <v>19</v>
      </c>
      <c r="G25" s="11" t="s">
        <v>41</v>
      </c>
      <c r="H25" s="8" t="s">
        <v>21</v>
      </c>
      <c r="I25" s="9">
        <v>42.22</v>
      </c>
      <c r="J25" s="9">
        <v>15.76</v>
      </c>
      <c r="K25" s="9">
        <f t="shared" si="0"/>
        <v>26.46</v>
      </c>
      <c r="L25" s="9">
        <f t="shared" si="5"/>
        <v>330</v>
      </c>
      <c r="M25" s="9">
        <v>42.16</v>
      </c>
      <c r="N25" s="9">
        <v>15.72</v>
      </c>
      <c r="O25" s="9">
        <f t="shared" si="2"/>
        <v>26.439999999999998</v>
      </c>
      <c r="P25" s="9">
        <f t="shared" si="4"/>
        <v>329.92</v>
      </c>
      <c r="Q25" s="9">
        <f t="shared" si="3"/>
        <v>-2.0000000000003126E-2</v>
      </c>
    </row>
    <row r="26" spans="5:17" x14ac:dyDescent="0.3">
      <c r="E26" s="11">
        <v>45177</v>
      </c>
      <c r="F26" s="11" t="s">
        <v>19</v>
      </c>
      <c r="G26" s="11" t="s">
        <v>39</v>
      </c>
      <c r="H26" s="8" t="s">
        <v>40</v>
      </c>
      <c r="I26" s="9">
        <v>42.96</v>
      </c>
      <c r="J26" s="9">
        <v>17.46</v>
      </c>
      <c r="K26" s="9">
        <f t="shared" si="0"/>
        <v>25.5</v>
      </c>
      <c r="L26" s="9">
        <f t="shared" si="5"/>
        <v>355.5</v>
      </c>
      <c r="M26" s="9">
        <v>42.92</v>
      </c>
      <c r="N26" s="9">
        <v>17.399999999999999</v>
      </c>
      <c r="O26" s="9">
        <f t="shared" si="2"/>
        <v>25.520000000000003</v>
      </c>
      <c r="P26" s="9">
        <f t="shared" si="4"/>
        <v>355.44</v>
      </c>
      <c r="Q26" s="9">
        <f t="shared" si="3"/>
        <v>2.0000000000003126E-2</v>
      </c>
    </row>
    <row r="27" spans="5:17" x14ac:dyDescent="0.3">
      <c r="E27" s="11"/>
      <c r="F27" s="11"/>
      <c r="G27" s="11"/>
      <c r="H27" s="8"/>
      <c r="I27" s="9"/>
      <c r="J27" s="9"/>
      <c r="K27" s="9">
        <f t="shared" si="0"/>
        <v>0</v>
      </c>
      <c r="L27" s="9">
        <f t="shared" ref="L27:L68" si="6">L26+K27</f>
        <v>355.5</v>
      </c>
      <c r="M27" s="9"/>
      <c r="N27" s="9"/>
      <c r="O27" s="9">
        <f t="shared" si="2"/>
        <v>0</v>
      </c>
      <c r="P27" s="9">
        <f t="shared" si="4"/>
        <v>355.44</v>
      </c>
      <c r="Q27" s="9">
        <f t="shared" si="3"/>
        <v>0</v>
      </c>
    </row>
    <row r="28" spans="5:17" x14ac:dyDescent="0.3">
      <c r="E28" s="11"/>
      <c r="F28" s="11"/>
      <c r="G28" s="11"/>
      <c r="H28" s="8"/>
      <c r="I28" s="9"/>
      <c r="J28" s="9"/>
      <c r="K28" s="9">
        <f t="shared" si="0"/>
        <v>0</v>
      </c>
      <c r="L28" s="9">
        <f t="shared" si="6"/>
        <v>355.5</v>
      </c>
      <c r="M28" s="9"/>
      <c r="N28" s="9"/>
      <c r="O28" s="9">
        <f t="shared" si="2"/>
        <v>0</v>
      </c>
      <c r="P28" s="9">
        <f t="shared" si="4"/>
        <v>355.44</v>
      </c>
      <c r="Q28" s="9">
        <f t="shared" si="3"/>
        <v>0</v>
      </c>
    </row>
    <row r="29" spans="5:17" x14ac:dyDescent="0.3">
      <c r="E29" s="11"/>
      <c r="F29" s="11"/>
      <c r="G29" s="11"/>
      <c r="H29" s="8"/>
      <c r="I29" s="9"/>
      <c r="J29" s="9"/>
      <c r="K29" s="9">
        <f t="shared" si="0"/>
        <v>0</v>
      </c>
      <c r="L29" s="9">
        <f t="shared" si="6"/>
        <v>355.5</v>
      </c>
      <c r="M29" s="9"/>
      <c r="N29" s="9"/>
      <c r="O29" s="9">
        <f t="shared" si="2"/>
        <v>0</v>
      </c>
      <c r="P29" s="9">
        <f t="shared" si="4"/>
        <v>355.44</v>
      </c>
      <c r="Q29" s="9">
        <f t="shared" si="3"/>
        <v>0</v>
      </c>
    </row>
    <row r="30" spans="5:17" x14ac:dyDescent="0.3">
      <c r="E30" s="11"/>
      <c r="F30" s="11"/>
      <c r="G30" s="11"/>
      <c r="H30" s="8"/>
      <c r="I30" s="9"/>
      <c r="J30" s="9"/>
      <c r="K30" s="9">
        <f t="shared" si="0"/>
        <v>0</v>
      </c>
      <c r="L30" s="9">
        <f t="shared" si="6"/>
        <v>355.5</v>
      </c>
      <c r="M30" s="9"/>
      <c r="N30" s="9"/>
      <c r="O30" s="9">
        <f t="shared" si="2"/>
        <v>0</v>
      </c>
      <c r="P30" s="9">
        <f t="shared" si="4"/>
        <v>355.44</v>
      </c>
      <c r="Q30" s="9">
        <f t="shared" si="3"/>
        <v>0</v>
      </c>
    </row>
    <row r="31" spans="5:17" x14ac:dyDescent="0.3">
      <c r="E31" s="11"/>
      <c r="F31" s="11"/>
      <c r="G31" s="11"/>
      <c r="H31" s="8"/>
      <c r="I31" s="9"/>
      <c r="J31" s="9"/>
      <c r="K31" s="9">
        <f t="shared" si="0"/>
        <v>0</v>
      </c>
      <c r="L31" s="9">
        <f t="shared" si="6"/>
        <v>355.5</v>
      </c>
      <c r="M31" s="9"/>
      <c r="N31" s="9"/>
      <c r="O31" s="9">
        <f t="shared" si="2"/>
        <v>0</v>
      </c>
      <c r="P31" s="9">
        <f t="shared" si="4"/>
        <v>355.44</v>
      </c>
      <c r="Q31" s="9">
        <f t="shared" si="3"/>
        <v>0</v>
      </c>
    </row>
    <row r="32" spans="5:17" x14ac:dyDescent="0.3">
      <c r="E32" s="11"/>
      <c r="F32" s="11"/>
      <c r="G32" s="11"/>
      <c r="H32" s="8"/>
      <c r="I32" s="9"/>
      <c r="J32" s="9"/>
      <c r="K32" s="9">
        <f t="shared" si="0"/>
        <v>0</v>
      </c>
      <c r="L32" s="9">
        <f t="shared" si="6"/>
        <v>355.5</v>
      </c>
      <c r="M32" s="9"/>
      <c r="N32" s="9"/>
      <c r="O32" s="9">
        <f t="shared" si="2"/>
        <v>0</v>
      </c>
      <c r="P32" s="9">
        <f t="shared" si="4"/>
        <v>355.44</v>
      </c>
      <c r="Q32" s="9">
        <f t="shared" si="3"/>
        <v>0</v>
      </c>
    </row>
    <row r="33" spans="5:17" x14ac:dyDescent="0.3">
      <c r="E33" s="11"/>
      <c r="F33" s="11"/>
      <c r="G33" s="11"/>
      <c r="H33" s="8"/>
      <c r="I33" s="9"/>
      <c r="J33" s="9"/>
      <c r="K33" s="9">
        <f t="shared" si="0"/>
        <v>0</v>
      </c>
      <c r="L33" s="9">
        <f t="shared" si="6"/>
        <v>355.5</v>
      </c>
      <c r="M33" s="9"/>
      <c r="N33" s="9"/>
      <c r="O33" s="9">
        <f t="shared" si="2"/>
        <v>0</v>
      </c>
      <c r="P33" s="9">
        <f t="shared" si="4"/>
        <v>355.44</v>
      </c>
      <c r="Q33" s="9">
        <f t="shared" si="3"/>
        <v>0</v>
      </c>
    </row>
    <row r="34" spans="5:17" x14ac:dyDescent="0.3">
      <c r="E34" s="11"/>
      <c r="F34" s="11"/>
      <c r="G34" s="11"/>
      <c r="H34" s="8"/>
      <c r="I34" s="9"/>
      <c r="J34" s="9"/>
      <c r="K34" s="9">
        <f t="shared" si="0"/>
        <v>0</v>
      </c>
      <c r="L34" s="9">
        <f t="shared" si="6"/>
        <v>355.5</v>
      </c>
      <c r="M34" s="9"/>
      <c r="N34" s="9"/>
      <c r="O34" s="9">
        <f t="shared" si="2"/>
        <v>0</v>
      </c>
      <c r="P34" s="9">
        <f t="shared" si="4"/>
        <v>355.44</v>
      </c>
      <c r="Q34" s="9">
        <f t="shared" si="3"/>
        <v>0</v>
      </c>
    </row>
    <row r="35" spans="5:17" x14ac:dyDescent="0.3">
      <c r="E35" s="11"/>
      <c r="F35" s="11"/>
      <c r="G35" s="11"/>
      <c r="H35" s="8"/>
      <c r="I35" s="9"/>
      <c r="J35" s="9"/>
      <c r="K35" s="9">
        <f t="shared" si="0"/>
        <v>0</v>
      </c>
      <c r="L35" s="9">
        <f t="shared" si="6"/>
        <v>355.5</v>
      </c>
      <c r="M35" s="9"/>
      <c r="N35" s="9"/>
      <c r="O35" s="9">
        <f t="shared" si="2"/>
        <v>0</v>
      </c>
      <c r="P35" s="9">
        <f t="shared" si="4"/>
        <v>355.44</v>
      </c>
      <c r="Q35" s="9">
        <f t="shared" si="3"/>
        <v>0</v>
      </c>
    </row>
    <row r="36" spans="5:17" x14ac:dyDescent="0.3">
      <c r="E36" s="11"/>
      <c r="F36" s="11"/>
      <c r="G36" s="11"/>
      <c r="H36" s="10"/>
      <c r="I36" s="9"/>
      <c r="J36" s="9"/>
      <c r="K36" s="9">
        <f t="shared" si="0"/>
        <v>0</v>
      </c>
      <c r="L36" s="9">
        <f t="shared" si="6"/>
        <v>355.5</v>
      </c>
      <c r="M36" s="9"/>
      <c r="N36" s="9"/>
      <c r="O36" s="9">
        <f t="shared" si="2"/>
        <v>0</v>
      </c>
      <c r="P36" s="9">
        <f t="shared" si="4"/>
        <v>355.44</v>
      </c>
      <c r="Q36" s="9">
        <f t="shared" si="3"/>
        <v>0</v>
      </c>
    </row>
    <row r="37" spans="5:17" x14ac:dyDescent="0.3">
      <c r="E37" s="11"/>
      <c r="F37" s="11"/>
      <c r="G37" s="11"/>
      <c r="H37" s="10"/>
      <c r="I37" s="9"/>
      <c r="J37" s="9"/>
      <c r="K37" s="9">
        <f t="shared" si="0"/>
        <v>0</v>
      </c>
      <c r="L37" s="9">
        <f t="shared" si="6"/>
        <v>355.5</v>
      </c>
      <c r="M37" s="9"/>
      <c r="N37" s="9"/>
      <c r="O37" s="9">
        <f t="shared" si="2"/>
        <v>0</v>
      </c>
      <c r="P37" s="9">
        <f t="shared" si="4"/>
        <v>355.44</v>
      </c>
      <c r="Q37" s="9">
        <f t="shared" si="3"/>
        <v>0</v>
      </c>
    </row>
    <row r="38" spans="5:17" x14ac:dyDescent="0.3">
      <c r="E38" s="11"/>
      <c r="F38" s="11"/>
      <c r="G38" s="11"/>
      <c r="H38" s="10"/>
      <c r="I38" s="9"/>
      <c r="J38" s="9"/>
      <c r="K38" s="9">
        <f t="shared" si="0"/>
        <v>0</v>
      </c>
      <c r="L38" s="9">
        <f t="shared" si="6"/>
        <v>355.5</v>
      </c>
      <c r="M38" s="9"/>
      <c r="N38" s="9"/>
      <c r="O38" s="9">
        <f t="shared" si="2"/>
        <v>0</v>
      </c>
      <c r="P38" s="9">
        <f t="shared" si="4"/>
        <v>355.44</v>
      </c>
      <c r="Q38" s="9">
        <f t="shared" si="3"/>
        <v>0</v>
      </c>
    </row>
    <row r="39" spans="5:17" x14ac:dyDescent="0.3">
      <c r="E39" s="11"/>
      <c r="F39" s="11"/>
      <c r="G39" s="11"/>
      <c r="H39" s="10"/>
      <c r="I39" s="9"/>
      <c r="J39" s="9"/>
      <c r="K39" s="9">
        <f t="shared" si="0"/>
        <v>0</v>
      </c>
      <c r="L39" s="9">
        <f t="shared" si="6"/>
        <v>355.5</v>
      </c>
      <c r="M39" s="9"/>
      <c r="N39" s="9"/>
      <c r="O39" s="9">
        <f t="shared" si="2"/>
        <v>0</v>
      </c>
      <c r="P39" s="9">
        <f t="shared" si="4"/>
        <v>355.44</v>
      </c>
      <c r="Q39" s="9">
        <f t="shared" si="3"/>
        <v>0</v>
      </c>
    </row>
    <row r="40" spans="5:17" x14ac:dyDescent="0.3">
      <c r="E40" s="11"/>
      <c r="F40" s="11"/>
      <c r="G40" s="11"/>
      <c r="H40" s="10"/>
      <c r="I40" s="9"/>
      <c r="J40" s="9"/>
      <c r="K40" s="9">
        <f t="shared" si="0"/>
        <v>0</v>
      </c>
      <c r="L40" s="9">
        <f t="shared" si="6"/>
        <v>355.5</v>
      </c>
      <c r="M40" s="9"/>
      <c r="N40" s="9"/>
      <c r="O40" s="9">
        <f t="shared" si="2"/>
        <v>0</v>
      </c>
      <c r="P40" s="9">
        <f t="shared" si="4"/>
        <v>355.44</v>
      </c>
      <c r="Q40" s="9">
        <f t="shared" si="3"/>
        <v>0</v>
      </c>
    </row>
    <row r="41" spans="5:17" x14ac:dyDescent="0.3">
      <c r="E41" s="11"/>
      <c r="F41" s="11"/>
      <c r="G41" s="11"/>
      <c r="H41" s="10"/>
      <c r="I41" s="9"/>
      <c r="J41" s="9"/>
      <c r="K41" s="9">
        <f t="shared" si="0"/>
        <v>0</v>
      </c>
      <c r="L41" s="9">
        <f t="shared" si="6"/>
        <v>355.5</v>
      </c>
      <c r="M41" s="9"/>
      <c r="N41" s="9"/>
      <c r="O41" s="9">
        <f t="shared" si="2"/>
        <v>0</v>
      </c>
      <c r="P41" s="9">
        <f t="shared" si="4"/>
        <v>355.44</v>
      </c>
      <c r="Q41" s="9">
        <f t="shared" si="3"/>
        <v>0</v>
      </c>
    </row>
    <row r="42" spans="5:17" x14ac:dyDescent="0.3">
      <c r="E42" s="10"/>
      <c r="F42" s="10"/>
      <c r="G42" s="10"/>
      <c r="H42" s="10"/>
      <c r="I42" s="9"/>
      <c r="J42" s="9"/>
      <c r="K42" s="9">
        <f t="shared" si="0"/>
        <v>0</v>
      </c>
      <c r="L42" s="9">
        <f t="shared" si="6"/>
        <v>355.5</v>
      </c>
      <c r="M42" s="9"/>
      <c r="N42" s="9"/>
      <c r="O42" s="9">
        <f t="shared" si="2"/>
        <v>0</v>
      </c>
      <c r="P42" s="9">
        <f t="shared" si="4"/>
        <v>355.44</v>
      </c>
      <c r="Q42" s="9">
        <f t="shared" si="3"/>
        <v>0</v>
      </c>
    </row>
    <row r="43" spans="5:17" x14ac:dyDescent="0.3">
      <c r="E43" s="10"/>
      <c r="F43" s="10"/>
      <c r="G43" s="10"/>
      <c r="H43" s="10"/>
      <c r="I43" s="9"/>
      <c r="J43" s="9"/>
      <c r="K43" s="9">
        <f t="shared" si="0"/>
        <v>0</v>
      </c>
      <c r="L43" s="9">
        <f t="shared" si="6"/>
        <v>355.5</v>
      </c>
      <c r="M43" s="9"/>
      <c r="N43" s="9"/>
      <c r="O43" s="9">
        <f t="shared" si="2"/>
        <v>0</v>
      </c>
      <c r="P43" s="9">
        <f t="shared" si="4"/>
        <v>355.44</v>
      </c>
      <c r="Q43" s="9">
        <f t="shared" si="3"/>
        <v>0</v>
      </c>
    </row>
    <row r="44" spans="5:17" x14ac:dyDescent="0.3">
      <c r="E44" s="10"/>
      <c r="F44" s="10"/>
      <c r="G44" s="10"/>
      <c r="H44" s="10"/>
      <c r="I44" s="9"/>
      <c r="J44" s="9"/>
      <c r="K44" s="9">
        <f t="shared" si="0"/>
        <v>0</v>
      </c>
      <c r="L44" s="9">
        <f t="shared" si="6"/>
        <v>355.5</v>
      </c>
      <c r="M44" s="9"/>
      <c r="N44" s="9"/>
      <c r="O44" s="9">
        <f t="shared" si="2"/>
        <v>0</v>
      </c>
      <c r="P44" s="9">
        <f t="shared" si="4"/>
        <v>355.44</v>
      </c>
      <c r="Q44" s="9">
        <f t="shared" si="3"/>
        <v>0</v>
      </c>
    </row>
    <row r="45" spans="5:17" x14ac:dyDescent="0.3">
      <c r="E45" s="10"/>
      <c r="F45" s="10"/>
      <c r="G45" s="10"/>
      <c r="H45" s="10"/>
      <c r="I45" s="9"/>
      <c r="J45" s="9"/>
      <c r="K45" s="9">
        <f t="shared" si="0"/>
        <v>0</v>
      </c>
      <c r="L45" s="9">
        <f t="shared" si="6"/>
        <v>355.5</v>
      </c>
      <c r="M45" s="10"/>
      <c r="N45" s="10"/>
      <c r="O45" s="9">
        <f t="shared" si="2"/>
        <v>0</v>
      </c>
      <c r="P45" s="9">
        <f t="shared" si="4"/>
        <v>355.44</v>
      </c>
      <c r="Q45" s="9">
        <f t="shared" si="3"/>
        <v>0</v>
      </c>
    </row>
    <row r="46" spans="5:17" x14ac:dyDescent="0.3">
      <c r="E46" s="10"/>
      <c r="F46" s="10"/>
      <c r="G46" s="10"/>
      <c r="H46" s="10"/>
      <c r="I46" s="9"/>
      <c r="J46" s="9"/>
      <c r="K46" s="9">
        <f t="shared" si="0"/>
        <v>0</v>
      </c>
      <c r="L46" s="9">
        <f t="shared" si="6"/>
        <v>355.5</v>
      </c>
      <c r="M46" s="10"/>
      <c r="N46" s="10"/>
      <c r="O46" s="9">
        <f t="shared" si="2"/>
        <v>0</v>
      </c>
      <c r="P46" s="9">
        <f t="shared" si="4"/>
        <v>355.44</v>
      </c>
      <c r="Q46" s="9">
        <f t="shared" si="3"/>
        <v>0</v>
      </c>
    </row>
    <row r="47" spans="5:17" x14ac:dyDescent="0.3">
      <c r="E47" s="10"/>
      <c r="F47" s="10"/>
      <c r="G47" s="10"/>
      <c r="H47" s="10"/>
      <c r="I47" s="9"/>
      <c r="J47" s="9"/>
      <c r="K47" s="9">
        <f t="shared" si="0"/>
        <v>0</v>
      </c>
      <c r="L47" s="9">
        <f t="shared" si="6"/>
        <v>355.5</v>
      </c>
      <c r="M47" s="10"/>
      <c r="N47" s="10"/>
      <c r="O47" s="9">
        <f t="shared" si="2"/>
        <v>0</v>
      </c>
      <c r="P47" s="9">
        <f t="shared" si="4"/>
        <v>355.44</v>
      </c>
      <c r="Q47" s="9">
        <f t="shared" si="3"/>
        <v>0</v>
      </c>
    </row>
    <row r="48" spans="5:17" x14ac:dyDescent="0.3">
      <c r="E48" s="10"/>
      <c r="F48" s="10"/>
      <c r="G48" s="10"/>
      <c r="H48" s="10"/>
      <c r="I48" s="9"/>
      <c r="J48" s="9"/>
      <c r="K48" s="9">
        <f t="shared" si="0"/>
        <v>0</v>
      </c>
      <c r="L48" s="9">
        <f t="shared" si="6"/>
        <v>355.5</v>
      </c>
      <c r="M48" s="10"/>
      <c r="N48" s="10"/>
      <c r="O48" s="9">
        <f t="shared" si="2"/>
        <v>0</v>
      </c>
      <c r="P48" s="9">
        <f t="shared" si="4"/>
        <v>355.44</v>
      </c>
      <c r="Q48" s="9">
        <f t="shared" si="3"/>
        <v>0</v>
      </c>
    </row>
    <row r="49" spans="5:17" x14ac:dyDescent="0.3">
      <c r="E49" s="10"/>
      <c r="F49" s="10"/>
      <c r="G49" s="10"/>
      <c r="H49" s="10"/>
      <c r="I49" s="9"/>
      <c r="J49" s="9"/>
      <c r="K49" s="9">
        <f t="shared" si="0"/>
        <v>0</v>
      </c>
      <c r="L49" s="9">
        <f t="shared" si="6"/>
        <v>355.5</v>
      </c>
      <c r="M49" s="10"/>
      <c r="N49" s="10"/>
      <c r="O49" s="9">
        <f t="shared" si="2"/>
        <v>0</v>
      </c>
      <c r="P49" s="9">
        <f t="shared" si="4"/>
        <v>355.44</v>
      </c>
      <c r="Q49" s="9">
        <f t="shared" si="3"/>
        <v>0</v>
      </c>
    </row>
    <row r="50" spans="5:17" x14ac:dyDescent="0.3">
      <c r="E50" s="10"/>
      <c r="F50" s="10"/>
      <c r="G50" s="10"/>
      <c r="H50" s="10"/>
      <c r="I50" s="9"/>
      <c r="J50" s="9"/>
      <c r="K50" s="9">
        <f t="shared" si="0"/>
        <v>0</v>
      </c>
      <c r="L50" s="9">
        <f t="shared" si="6"/>
        <v>355.5</v>
      </c>
      <c r="M50" s="10"/>
      <c r="N50" s="10"/>
      <c r="O50" s="9">
        <f t="shared" si="2"/>
        <v>0</v>
      </c>
      <c r="P50" s="9">
        <f t="shared" si="4"/>
        <v>355.44</v>
      </c>
      <c r="Q50" s="9">
        <f t="shared" si="3"/>
        <v>0</v>
      </c>
    </row>
    <row r="51" spans="5:17" x14ac:dyDescent="0.3">
      <c r="E51" s="10"/>
      <c r="F51" s="10"/>
      <c r="G51" s="10"/>
      <c r="H51" s="10"/>
      <c r="I51" s="9"/>
      <c r="J51" s="9"/>
      <c r="K51" s="9">
        <f t="shared" si="0"/>
        <v>0</v>
      </c>
      <c r="L51" s="9">
        <f t="shared" si="6"/>
        <v>355.5</v>
      </c>
      <c r="M51" s="10"/>
      <c r="N51" s="10"/>
      <c r="O51" s="9">
        <f t="shared" si="2"/>
        <v>0</v>
      </c>
      <c r="P51" s="9">
        <f t="shared" si="4"/>
        <v>355.44</v>
      </c>
      <c r="Q51" s="9">
        <f t="shared" si="3"/>
        <v>0</v>
      </c>
    </row>
    <row r="52" spans="5:17" x14ac:dyDescent="0.3">
      <c r="E52" s="10"/>
      <c r="F52" s="10"/>
      <c r="G52" s="10"/>
      <c r="H52" s="10"/>
      <c r="I52" s="9"/>
      <c r="J52" s="9"/>
      <c r="K52" s="9">
        <f t="shared" si="0"/>
        <v>0</v>
      </c>
      <c r="L52" s="9">
        <f t="shared" si="6"/>
        <v>355.5</v>
      </c>
      <c r="M52" s="10"/>
      <c r="N52" s="10"/>
      <c r="O52" s="9">
        <f t="shared" si="2"/>
        <v>0</v>
      </c>
      <c r="P52" s="9">
        <f t="shared" si="4"/>
        <v>355.44</v>
      </c>
      <c r="Q52" s="9">
        <f t="shared" si="3"/>
        <v>0</v>
      </c>
    </row>
    <row r="53" spans="5:17" x14ac:dyDescent="0.3">
      <c r="E53" s="10"/>
      <c r="F53" s="10"/>
      <c r="G53" s="10"/>
      <c r="H53" s="10"/>
      <c r="I53" s="9"/>
      <c r="J53" s="9"/>
      <c r="K53" s="9">
        <f t="shared" si="0"/>
        <v>0</v>
      </c>
      <c r="L53" s="9">
        <f t="shared" si="6"/>
        <v>355.5</v>
      </c>
      <c r="M53" s="10"/>
      <c r="N53" s="10"/>
      <c r="O53" s="9">
        <f t="shared" si="2"/>
        <v>0</v>
      </c>
      <c r="P53" s="9">
        <f t="shared" si="4"/>
        <v>355.44</v>
      </c>
      <c r="Q53" s="9">
        <f t="shared" si="3"/>
        <v>0</v>
      </c>
    </row>
    <row r="54" spans="5:17" x14ac:dyDescent="0.3">
      <c r="E54" s="10"/>
      <c r="F54" s="10"/>
      <c r="G54" s="10"/>
      <c r="H54" s="10"/>
      <c r="I54" s="9"/>
      <c r="J54" s="9"/>
      <c r="K54" s="9">
        <f t="shared" si="0"/>
        <v>0</v>
      </c>
      <c r="L54" s="9">
        <f t="shared" si="6"/>
        <v>355.5</v>
      </c>
      <c r="M54" s="10"/>
      <c r="N54" s="10"/>
      <c r="O54" s="9">
        <f t="shared" si="2"/>
        <v>0</v>
      </c>
      <c r="P54" s="9">
        <f t="shared" si="4"/>
        <v>355.44</v>
      </c>
      <c r="Q54" s="9">
        <f t="shared" si="3"/>
        <v>0</v>
      </c>
    </row>
    <row r="55" spans="5:17" x14ac:dyDescent="0.3">
      <c r="E55" s="10"/>
      <c r="F55" s="10"/>
      <c r="G55" s="10"/>
      <c r="H55" s="10"/>
      <c r="I55" s="9"/>
      <c r="J55" s="9"/>
      <c r="K55" s="9">
        <f t="shared" si="0"/>
        <v>0</v>
      </c>
      <c r="L55" s="9">
        <f t="shared" si="6"/>
        <v>355.5</v>
      </c>
      <c r="M55" s="10"/>
      <c r="N55" s="10"/>
      <c r="O55" s="9">
        <f t="shared" si="2"/>
        <v>0</v>
      </c>
      <c r="P55" s="9">
        <f t="shared" si="4"/>
        <v>355.44</v>
      </c>
      <c r="Q55" s="9">
        <f t="shared" si="3"/>
        <v>0</v>
      </c>
    </row>
    <row r="56" spans="5:17" x14ac:dyDescent="0.3">
      <c r="E56" s="10"/>
      <c r="F56" s="10"/>
      <c r="G56" s="10"/>
      <c r="H56" s="10"/>
      <c r="I56" s="9"/>
      <c r="J56" s="9"/>
      <c r="K56" s="9">
        <f t="shared" si="0"/>
        <v>0</v>
      </c>
      <c r="L56" s="9">
        <f t="shared" si="6"/>
        <v>355.5</v>
      </c>
      <c r="M56" s="10"/>
      <c r="N56" s="10"/>
      <c r="O56" s="9">
        <f t="shared" si="2"/>
        <v>0</v>
      </c>
      <c r="P56" s="9">
        <f t="shared" si="4"/>
        <v>355.44</v>
      </c>
      <c r="Q56" s="9">
        <f t="shared" si="3"/>
        <v>0</v>
      </c>
    </row>
    <row r="57" spans="5:17" x14ac:dyDescent="0.3">
      <c r="E57" s="10"/>
      <c r="F57" s="10"/>
      <c r="G57" s="10"/>
      <c r="H57" s="10"/>
      <c r="I57" s="9"/>
      <c r="J57" s="9"/>
      <c r="K57" s="9">
        <f t="shared" si="0"/>
        <v>0</v>
      </c>
      <c r="L57" s="9">
        <f t="shared" si="6"/>
        <v>355.5</v>
      </c>
      <c r="M57" s="10"/>
      <c r="N57" s="10"/>
      <c r="O57" s="9">
        <f t="shared" si="2"/>
        <v>0</v>
      </c>
      <c r="P57" s="9">
        <f t="shared" si="4"/>
        <v>355.44</v>
      </c>
      <c r="Q57" s="9">
        <f t="shared" si="3"/>
        <v>0</v>
      </c>
    </row>
    <row r="58" spans="5:17" x14ac:dyDescent="0.3">
      <c r="E58" s="10"/>
      <c r="F58" s="10"/>
      <c r="G58" s="10"/>
      <c r="H58" s="10"/>
      <c r="I58" s="9"/>
      <c r="J58" s="9"/>
      <c r="K58" s="9">
        <f t="shared" si="0"/>
        <v>0</v>
      </c>
      <c r="L58" s="9">
        <f t="shared" si="6"/>
        <v>355.5</v>
      </c>
      <c r="M58" s="10"/>
      <c r="N58" s="10"/>
      <c r="O58" s="9">
        <f t="shared" si="2"/>
        <v>0</v>
      </c>
      <c r="P58" s="9">
        <f t="shared" si="4"/>
        <v>355.44</v>
      </c>
      <c r="Q58" s="9">
        <f t="shared" si="3"/>
        <v>0</v>
      </c>
    </row>
    <row r="59" spans="5:17" x14ac:dyDescent="0.3">
      <c r="E59" s="10"/>
      <c r="F59" s="10"/>
      <c r="G59" s="10"/>
      <c r="H59" s="10"/>
      <c r="I59" s="10"/>
      <c r="J59" s="10"/>
      <c r="K59" s="9">
        <f t="shared" si="0"/>
        <v>0</v>
      </c>
      <c r="L59" s="9">
        <f t="shared" si="6"/>
        <v>355.5</v>
      </c>
      <c r="M59" s="10"/>
      <c r="N59" s="10"/>
      <c r="O59" s="9">
        <f t="shared" si="2"/>
        <v>0</v>
      </c>
      <c r="P59" s="9">
        <f t="shared" si="4"/>
        <v>355.44</v>
      </c>
      <c r="Q59" s="9">
        <f t="shared" si="3"/>
        <v>0</v>
      </c>
    </row>
    <row r="60" spans="5:17" x14ac:dyDescent="0.3">
      <c r="E60" s="10"/>
      <c r="F60" s="10"/>
      <c r="G60" s="10"/>
      <c r="H60" s="10"/>
      <c r="I60" s="10"/>
      <c r="J60" s="10"/>
      <c r="K60" s="9">
        <f t="shared" si="0"/>
        <v>0</v>
      </c>
      <c r="L60" s="9">
        <f t="shared" si="6"/>
        <v>355.5</v>
      </c>
      <c r="M60" s="10"/>
      <c r="N60" s="10"/>
      <c r="O60" s="9">
        <f t="shared" si="2"/>
        <v>0</v>
      </c>
      <c r="P60" s="9">
        <f t="shared" si="4"/>
        <v>355.44</v>
      </c>
      <c r="Q60" s="9">
        <f t="shared" si="3"/>
        <v>0</v>
      </c>
    </row>
    <row r="61" spans="5:17" x14ac:dyDescent="0.3">
      <c r="E61" s="10"/>
      <c r="F61" s="10"/>
      <c r="G61" s="10"/>
      <c r="H61" s="10"/>
      <c r="I61" s="10"/>
      <c r="J61" s="10"/>
      <c r="K61" s="9">
        <f t="shared" si="0"/>
        <v>0</v>
      </c>
      <c r="L61" s="9">
        <f t="shared" si="6"/>
        <v>355.5</v>
      </c>
      <c r="M61" s="10"/>
      <c r="N61" s="10"/>
      <c r="O61" s="9">
        <f t="shared" si="2"/>
        <v>0</v>
      </c>
      <c r="P61" s="9">
        <f t="shared" si="4"/>
        <v>355.44</v>
      </c>
      <c r="Q61" s="9">
        <f t="shared" si="3"/>
        <v>0</v>
      </c>
    </row>
    <row r="62" spans="5:17" x14ac:dyDescent="0.3">
      <c r="E62" s="10"/>
      <c r="F62" s="10"/>
      <c r="G62" s="10"/>
      <c r="H62" s="10"/>
      <c r="I62" s="10"/>
      <c r="J62" s="10"/>
      <c r="K62" s="9">
        <f t="shared" si="0"/>
        <v>0</v>
      </c>
      <c r="L62" s="9">
        <f t="shared" si="6"/>
        <v>355.5</v>
      </c>
      <c r="M62" s="10"/>
      <c r="N62" s="10"/>
      <c r="O62" s="9">
        <f t="shared" si="2"/>
        <v>0</v>
      </c>
      <c r="P62" s="9">
        <f t="shared" si="4"/>
        <v>355.44</v>
      </c>
      <c r="Q62" s="9">
        <f t="shared" si="3"/>
        <v>0</v>
      </c>
    </row>
    <row r="63" spans="5:17" x14ac:dyDescent="0.3">
      <c r="E63" s="10"/>
      <c r="F63" s="10"/>
      <c r="G63" s="10"/>
      <c r="H63" s="10"/>
      <c r="I63" s="10"/>
      <c r="J63" s="10"/>
      <c r="K63" s="9">
        <f t="shared" si="0"/>
        <v>0</v>
      </c>
      <c r="L63" s="9">
        <f t="shared" si="6"/>
        <v>355.5</v>
      </c>
      <c r="M63" s="10"/>
      <c r="N63" s="10"/>
      <c r="O63" s="9">
        <f t="shared" si="2"/>
        <v>0</v>
      </c>
      <c r="P63" s="9">
        <f t="shared" si="4"/>
        <v>355.44</v>
      </c>
      <c r="Q63" s="9">
        <f t="shared" si="3"/>
        <v>0</v>
      </c>
    </row>
    <row r="64" spans="5:17" x14ac:dyDescent="0.3">
      <c r="E64" s="10"/>
      <c r="F64" s="10"/>
      <c r="G64" s="10"/>
      <c r="H64" s="10"/>
      <c r="I64" s="10"/>
      <c r="J64" s="10"/>
      <c r="K64" s="9">
        <f t="shared" si="0"/>
        <v>0</v>
      </c>
      <c r="L64" s="9">
        <f t="shared" si="6"/>
        <v>355.5</v>
      </c>
      <c r="M64" s="10"/>
      <c r="N64" s="10"/>
      <c r="O64" s="9">
        <f t="shared" si="2"/>
        <v>0</v>
      </c>
      <c r="P64" s="9">
        <f t="shared" si="4"/>
        <v>355.44</v>
      </c>
      <c r="Q64" s="9">
        <f t="shared" si="3"/>
        <v>0</v>
      </c>
    </row>
    <row r="65" spans="5:17" x14ac:dyDescent="0.3">
      <c r="E65" s="10"/>
      <c r="F65" s="10"/>
      <c r="G65" s="10"/>
      <c r="H65" s="10"/>
      <c r="I65" s="10"/>
      <c r="J65" s="10"/>
      <c r="K65" s="9">
        <f t="shared" si="0"/>
        <v>0</v>
      </c>
      <c r="L65" s="9">
        <f t="shared" si="6"/>
        <v>355.5</v>
      </c>
      <c r="M65" s="10"/>
      <c r="N65" s="10"/>
      <c r="O65" s="9">
        <f t="shared" si="2"/>
        <v>0</v>
      </c>
      <c r="P65" s="9">
        <f t="shared" si="4"/>
        <v>355.44</v>
      </c>
      <c r="Q65" s="9">
        <f t="shared" si="3"/>
        <v>0</v>
      </c>
    </row>
    <row r="66" spans="5:17" x14ac:dyDescent="0.3">
      <c r="E66" s="10"/>
      <c r="F66" s="10"/>
      <c r="G66" s="10"/>
      <c r="H66" s="10"/>
      <c r="I66" s="10"/>
      <c r="J66" s="10"/>
      <c r="K66" s="9">
        <f t="shared" si="0"/>
        <v>0</v>
      </c>
      <c r="L66" s="9">
        <f t="shared" si="6"/>
        <v>355.5</v>
      </c>
      <c r="M66" s="10"/>
      <c r="N66" s="10"/>
      <c r="O66" s="9">
        <f t="shared" si="2"/>
        <v>0</v>
      </c>
      <c r="P66" s="9">
        <f t="shared" si="4"/>
        <v>355.44</v>
      </c>
      <c r="Q66" s="9">
        <f t="shared" si="3"/>
        <v>0</v>
      </c>
    </row>
    <row r="67" spans="5:17" x14ac:dyDescent="0.3">
      <c r="E67" s="10"/>
      <c r="F67" s="10"/>
      <c r="G67" s="10"/>
      <c r="H67" s="10"/>
      <c r="I67" s="10"/>
      <c r="J67" s="10"/>
      <c r="K67" s="9">
        <f t="shared" si="0"/>
        <v>0</v>
      </c>
      <c r="L67" s="9">
        <f t="shared" si="6"/>
        <v>355.5</v>
      </c>
      <c r="M67" s="10"/>
      <c r="N67" s="10"/>
      <c r="O67" s="9">
        <f t="shared" si="2"/>
        <v>0</v>
      </c>
      <c r="P67" s="9">
        <f t="shared" si="4"/>
        <v>355.44</v>
      </c>
      <c r="Q67" s="9">
        <f t="shared" si="3"/>
        <v>0</v>
      </c>
    </row>
    <row r="68" spans="5:17" x14ac:dyDescent="0.3">
      <c r="E68" s="10"/>
      <c r="F68" s="10"/>
      <c r="G68" s="10"/>
      <c r="H68" s="10"/>
      <c r="I68" s="10"/>
      <c r="J68" s="10"/>
      <c r="K68" s="9">
        <f t="shared" si="0"/>
        <v>0</v>
      </c>
      <c r="L68" s="9">
        <f t="shared" si="6"/>
        <v>355.5</v>
      </c>
      <c r="M68" s="10"/>
      <c r="N68" s="10"/>
      <c r="O68" s="9">
        <f t="shared" si="2"/>
        <v>0</v>
      </c>
      <c r="P68" s="9">
        <f t="shared" si="4"/>
        <v>355.44</v>
      </c>
      <c r="Q68" s="9">
        <f t="shared" si="3"/>
        <v>0</v>
      </c>
    </row>
  </sheetData>
  <mergeCells count="3">
    <mergeCell ref="I11:L11"/>
    <mergeCell ref="M11:P11"/>
    <mergeCell ref="G5:N8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5:G17"/>
  <sheetViews>
    <sheetView showGridLines="0" workbookViewId="0">
      <selection activeCell="E21" sqref="E21"/>
    </sheetView>
  </sheetViews>
  <sheetFormatPr defaultColWidth="11.5546875" defaultRowHeight="14.4" x14ac:dyDescent="0.3"/>
  <cols>
    <col min="1" max="1" width="21" bestFit="1" customWidth="1"/>
    <col min="2" max="2" width="15.5546875" bestFit="1" customWidth="1"/>
    <col min="3" max="3" width="23.33203125" bestFit="1" customWidth="1"/>
    <col min="4" max="4" width="15.5546875" bestFit="1" customWidth="1"/>
    <col min="5" max="5" width="14.33203125" bestFit="1" customWidth="1"/>
    <col min="6" max="6" width="15.33203125" bestFit="1" customWidth="1"/>
    <col min="7" max="7" width="16.5546875" bestFit="1" customWidth="1"/>
  </cols>
  <sheetData>
    <row r="5" spans="3:7" ht="15" thickBot="1" x14ac:dyDescent="0.35"/>
    <row r="6" spans="3:7" x14ac:dyDescent="0.3">
      <c r="C6" s="35" t="s">
        <v>18</v>
      </c>
      <c r="D6" s="36"/>
      <c r="E6" s="36"/>
      <c r="F6" s="36"/>
      <c r="G6" s="37"/>
    </row>
    <row r="7" spans="3:7" x14ac:dyDescent="0.3">
      <c r="C7" s="38"/>
      <c r="D7" s="39"/>
      <c r="E7" s="39"/>
      <c r="F7" s="39"/>
      <c r="G7" s="40"/>
    </row>
    <row r="8" spans="3:7" ht="15" thickBot="1" x14ac:dyDescent="0.35">
      <c r="C8" s="41"/>
      <c r="D8" s="42"/>
      <c r="E8" s="42"/>
      <c r="F8" s="42"/>
      <c r="G8" s="43"/>
    </row>
    <row r="12" spans="3:7" x14ac:dyDescent="0.3">
      <c r="C12" s="13" t="s">
        <v>12</v>
      </c>
      <c r="D12" s="8" t="s">
        <v>14</v>
      </c>
      <c r="E12" s="8" t="s">
        <v>15</v>
      </c>
      <c r="F12" s="8" t="s">
        <v>16</v>
      </c>
      <c r="G12" s="8" t="s">
        <v>17</v>
      </c>
    </row>
    <row r="13" spans="3:7" x14ac:dyDescent="0.3">
      <c r="C13" s="11">
        <v>45168</v>
      </c>
      <c r="D13" s="8">
        <v>8</v>
      </c>
      <c r="E13" s="9">
        <v>207.82</v>
      </c>
      <c r="F13" s="9">
        <v>207.76</v>
      </c>
      <c r="G13" s="9">
        <v>-6.0000000000009379E-2</v>
      </c>
    </row>
    <row r="14" spans="3:7" x14ac:dyDescent="0.3">
      <c r="C14" s="11">
        <v>45166</v>
      </c>
      <c r="D14" s="8">
        <v>1</v>
      </c>
      <c r="E14" s="9">
        <v>21.46</v>
      </c>
      <c r="F14" s="9">
        <v>21.460000000000004</v>
      </c>
      <c r="G14" s="9">
        <v>0</v>
      </c>
    </row>
    <row r="15" spans="3:7" x14ac:dyDescent="0.3">
      <c r="C15" s="11">
        <v>45176</v>
      </c>
      <c r="D15" s="8">
        <v>4</v>
      </c>
      <c r="E15" s="9">
        <v>100.72</v>
      </c>
      <c r="F15" s="9">
        <v>100.69999999999999</v>
      </c>
      <c r="G15" s="9">
        <v>-1.9999999999996021E-2</v>
      </c>
    </row>
    <row r="16" spans="3:7" x14ac:dyDescent="0.3">
      <c r="C16" s="11">
        <v>45177</v>
      </c>
      <c r="D16" s="8">
        <v>1</v>
      </c>
      <c r="E16" s="9">
        <v>25.5</v>
      </c>
      <c r="F16" s="9">
        <v>25.520000000000003</v>
      </c>
      <c r="G16" s="9">
        <v>2.0000000000003126E-2</v>
      </c>
    </row>
    <row r="17" spans="3:7" x14ac:dyDescent="0.3">
      <c r="C17" s="8" t="s">
        <v>13</v>
      </c>
      <c r="D17" s="8">
        <v>14</v>
      </c>
      <c r="E17" s="9">
        <v>355.5</v>
      </c>
      <c r="F17" s="9">
        <v>355.44</v>
      </c>
      <c r="G17" s="9">
        <v>-6.0000000000002274E-2</v>
      </c>
    </row>
  </sheetData>
  <mergeCells count="1">
    <mergeCell ref="C6:G8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E4:Q37"/>
  <sheetViews>
    <sheetView showGridLines="0" zoomScale="80" zoomScaleNormal="80" workbookViewId="0">
      <selection activeCell="F16" sqref="F16:H16"/>
    </sheetView>
  </sheetViews>
  <sheetFormatPr defaultColWidth="11.5546875" defaultRowHeight="14.4" x14ac:dyDescent="0.3"/>
  <cols>
    <col min="6" max="6" width="12.88671875" bestFit="1" customWidth="1"/>
  </cols>
  <sheetData>
    <row r="4" spans="5:17" ht="15" thickBot="1" x14ac:dyDescent="0.35"/>
    <row r="5" spans="5:17" x14ac:dyDescent="0.3">
      <c r="F5" s="44" t="s">
        <v>44</v>
      </c>
      <c r="G5" s="45"/>
      <c r="H5" s="45"/>
      <c r="I5" s="45"/>
      <c r="J5" s="45"/>
      <c r="K5" s="45"/>
      <c r="L5" s="45"/>
      <c r="M5" s="45"/>
      <c r="N5" s="45"/>
      <c r="O5" s="45"/>
      <c r="P5" s="46"/>
    </row>
    <row r="6" spans="5:17" x14ac:dyDescent="0.3">
      <c r="F6" s="47"/>
      <c r="G6" s="48"/>
      <c r="H6" s="48"/>
      <c r="I6" s="48"/>
      <c r="J6" s="48"/>
      <c r="K6" s="48"/>
      <c r="L6" s="48"/>
      <c r="M6" s="48"/>
      <c r="N6" s="48"/>
      <c r="O6" s="48"/>
      <c r="P6" s="49"/>
    </row>
    <row r="7" spans="5:17" ht="15" thickBot="1" x14ac:dyDescent="0.35">
      <c r="F7" s="50"/>
      <c r="G7" s="51"/>
      <c r="H7" s="51"/>
      <c r="I7" s="51"/>
      <c r="J7" s="51"/>
      <c r="K7" s="51"/>
      <c r="L7" s="51"/>
      <c r="M7" s="51"/>
      <c r="N7" s="51"/>
      <c r="O7" s="51"/>
      <c r="P7" s="52"/>
    </row>
    <row r="11" spans="5:17" ht="15" thickBot="1" x14ac:dyDescent="0.35"/>
    <row r="12" spans="5:17" ht="15" thickBot="1" x14ac:dyDescent="0.35">
      <c r="I12" s="22" t="s">
        <v>0</v>
      </c>
      <c r="J12" s="23"/>
      <c r="K12" s="23"/>
      <c r="L12" s="23"/>
      <c r="M12" s="24" t="s">
        <v>1</v>
      </c>
      <c r="N12" s="24"/>
      <c r="O12" s="24"/>
      <c r="P12" s="25"/>
    </row>
    <row r="13" spans="5:17" ht="15.6" x14ac:dyDescent="0.3">
      <c r="E13" s="1" t="s">
        <v>2</v>
      </c>
      <c r="F13" s="2" t="s">
        <v>3</v>
      </c>
      <c r="G13" s="2" t="s">
        <v>4</v>
      </c>
      <c r="H13" s="2" t="s">
        <v>5</v>
      </c>
      <c r="I13" s="3" t="s">
        <v>6</v>
      </c>
      <c r="J13" s="3" t="s">
        <v>7</v>
      </c>
      <c r="K13" s="3" t="s">
        <v>8</v>
      </c>
      <c r="L13" s="4" t="s">
        <v>9</v>
      </c>
      <c r="M13" s="5" t="s">
        <v>6</v>
      </c>
      <c r="N13" s="5" t="s">
        <v>7</v>
      </c>
      <c r="O13" s="5" t="s">
        <v>8</v>
      </c>
      <c r="P13" s="6" t="s">
        <v>9</v>
      </c>
      <c r="Q13" s="7" t="s">
        <v>10</v>
      </c>
    </row>
    <row r="14" spans="5:17" x14ac:dyDescent="0.3">
      <c r="E14" s="11">
        <v>45176</v>
      </c>
      <c r="F14" s="8" t="s">
        <v>19</v>
      </c>
      <c r="G14" s="8" t="s">
        <v>30</v>
      </c>
      <c r="H14" s="8" t="s">
        <v>31</v>
      </c>
      <c r="I14" s="9">
        <v>42.76</v>
      </c>
      <c r="J14" s="9">
        <v>16.34</v>
      </c>
      <c r="K14" s="14">
        <f>I14-J14</f>
        <v>26.419999999999998</v>
      </c>
      <c r="L14" s="14">
        <f>K14</f>
        <v>26.419999999999998</v>
      </c>
      <c r="M14" s="9">
        <v>42.78</v>
      </c>
      <c r="N14" s="9">
        <v>16.36</v>
      </c>
      <c r="O14" s="14">
        <f>M14-N14</f>
        <v>26.42</v>
      </c>
      <c r="P14" s="14">
        <f>O14</f>
        <v>26.42</v>
      </c>
      <c r="Q14" s="14">
        <f>K14-O14</f>
        <v>0</v>
      </c>
    </row>
    <row r="15" spans="5:17" x14ac:dyDescent="0.3">
      <c r="E15" s="11">
        <v>45176</v>
      </c>
      <c r="F15" s="8" t="s">
        <v>19</v>
      </c>
      <c r="G15" s="8" t="s">
        <v>32</v>
      </c>
      <c r="H15" s="8" t="s">
        <v>33</v>
      </c>
      <c r="I15" s="9">
        <v>44.1</v>
      </c>
      <c r="J15" s="9">
        <v>17.579999999999998</v>
      </c>
      <c r="K15" s="14">
        <f t="shared" ref="K15:K16" si="0">I15-J15</f>
        <v>26.520000000000003</v>
      </c>
      <c r="L15" s="14">
        <f>L14+K15</f>
        <v>52.94</v>
      </c>
      <c r="M15" s="9">
        <v>44.1</v>
      </c>
      <c r="N15" s="9">
        <v>17.559999999999999</v>
      </c>
      <c r="O15" s="14">
        <f>M15-N15</f>
        <v>26.540000000000003</v>
      </c>
      <c r="P15" s="14">
        <f>P14+O15</f>
        <v>52.960000000000008</v>
      </c>
      <c r="Q15" s="14">
        <f t="shared" ref="Q15:Q16" si="1">K15-O15</f>
        <v>-1.9999999999999574E-2</v>
      </c>
    </row>
    <row r="16" spans="5:17" x14ac:dyDescent="0.3">
      <c r="E16" s="11">
        <v>45176</v>
      </c>
      <c r="F16" s="11" t="s">
        <v>19</v>
      </c>
      <c r="G16" s="11" t="s">
        <v>39</v>
      </c>
      <c r="H16" s="8" t="s">
        <v>40</v>
      </c>
      <c r="I16" s="9">
        <v>41.8</v>
      </c>
      <c r="J16" s="9">
        <v>17.46</v>
      </c>
      <c r="K16" s="14">
        <f t="shared" si="0"/>
        <v>24.339999999999996</v>
      </c>
      <c r="L16" s="14">
        <f>L15+K16</f>
        <v>77.28</v>
      </c>
      <c r="M16" s="9">
        <v>41.78</v>
      </c>
      <c r="N16" s="9">
        <v>17.46</v>
      </c>
      <c r="O16" s="14">
        <f>M16-N16</f>
        <v>24.32</v>
      </c>
      <c r="P16" s="14">
        <f>P15+O16</f>
        <v>77.28</v>
      </c>
      <c r="Q16" s="14">
        <f t="shared" si="1"/>
        <v>1.9999999999996021E-2</v>
      </c>
    </row>
    <row r="17" spans="5:17" x14ac:dyDescent="0.3">
      <c r="E17" s="10"/>
      <c r="F17" s="10"/>
      <c r="G17" s="10"/>
      <c r="H17" s="10"/>
      <c r="I17" s="10"/>
      <c r="J17" s="10"/>
      <c r="K17" s="12"/>
      <c r="L17" s="10"/>
      <c r="M17" s="10"/>
      <c r="N17" s="10"/>
      <c r="O17" s="10"/>
      <c r="P17" s="10"/>
      <c r="Q17" s="12"/>
    </row>
    <row r="18" spans="5:17" x14ac:dyDescent="0.3"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2"/>
    </row>
    <row r="19" spans="5:17" x14ac:dyDescent="0.3"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</row>
    <row r="23" spans="5:17" ht="15" thickBot="1" x14ac:dyDescent="0.35"/>
    <row r="24" spans="5:17" x14ac:dyDescent="0.3">
      <c r="F24" s="44" t="s">
        <v>45</v>
      </c>
      <c r="G24" s="45"/>
      <c r="H24" s="45"/>
      <c r="I24" s="45"/>
      <c r="J24" s="45"/>
      <c r="K24" s="45"/>
      <c r="L24" s="45"/>
      <c r="M24" s="45"/>
      <c r="N24" s="45"/>
      <c r="O24" s="45"/>
      <c r="P24" s="46"/>
    </row>
    <row r="25" spans="5:17" x14ac:dyDescent="0.3">
      <c r="F25" s="47"/>
      <c r="G25" s="48"/>
      <c r="H25" s="48"/>
      <c r="I25" s="48"/>
      <c r="J25" s="48"/>
      <c r="K25" s="48"/>
      <c r="L25" s="48"/>
      <c r="M25" s="48"/>
      <c r="N25" s="48"/>
      <c r="O25" s="48"/>
      <c r="P25" s="49"/>
    </row>
    <row r="26" spans="5:17" ht="15" thickBot="1" x14ac:dyDescent="0.35">
      <c r="F26" s="50"/>
      <c r="G26" s="51"/>
      <c r="H26" s="51"/>
      <c r="I26" s="51"/>
      <c r="J26" s="51"/>
      <c r="K26" s="51"/>
      <c r="L26" s="51"/>
      <c r="M26" s="51"/>
      <c r="N26" s="51"/>
      <c r="O26" s="51"/>
      <c r="P26" s="52"/>
    </row>
    <row r="29" spans="5:17" ht="15" thickBot="1" x14ac:dyDescent="0.35"/>
    <row r="30" spans="5:17" ht="15" thickBot="1" x14ac:dyDescent="0.35">
      <c r="I30" s="22" t="s">
        <v>0</v>
      </c>
      <c r="J30" s="23"/>
      <c r="K30" s="23"/>
      <c r="L30" s="23"/>
      <c r="M30" s="24" t="s">
        <v>1</v>
      </c>
      <c r="N30" s="24"/>
      <c r="O30" s="24"/>
      <c r="P30" s="25"/>
    </row>
    <row r="31" spans="5:17" ht="15.6" x14ac:dyDescent="0.3">
      <c r="E31" s="1" t="s">
        <v>2</v>
      </c>
      <c r="F31" s="2" t="s">
        <v>3</v>
      </c>
      <c r="G31" s="2" t="s">
        <v>4</v>
      </c>
      <c r="H31" s="2" t="s">
        <v>5</v>
      </c>
      <c r="I31" s="3" t="s">
        <v>6</v>
      </c>
      <c r="J31" s="3" t="s">
        <v>7</v>
      </c>
      <c r="K31" s="3" t="s">
        <v>8</v>
      </c>
      <c r="L31" s="4" t="s">
        <v>9</v>
      </c>
      <c r="M31" s="5" t="s">
        <v>6</v>
      </c>
      <c r="N31" s="5" t="s">
        <v>7</v>
      </c>
      <c r="O31" s="5" t="s">
        <v>8</v>
      </c>
      <c r="P31" s="6" t="s">
        <v>9</v>
      </c>
      <c r="Q31" s="7" t="s">
        <v>10</v>
      </c>
    </row>
    <row r="32" spans="5:17" x14ac:dyDescent="0.3">
      <c r="E32" s="11">
        <v>45176</v>
      </c>
      <c r="F32" s="8" t="s">
        <v>19</v>
      </c>
      <c r="G32" s="8" t="s">
        <v>42</v>
      </c>
      <c r="H32" s="8" t="s">
        <v>43</v>
      </c>
      <c r="I32" s="9">
        <v>46.5</v>
      </c>
      <c r="J32" s="9">
        <v>16.600000000000001</v>
      </c>
      <c r="K32" s="9">
        <f>I32-J32</f>
        <v>29.9</v>
      </c>
      <c r="L32" s="9">
        <f>K32</f>
        <v>29.9</v>
      </c>
      <c r="M32" s="9">
        <v>46.46</v>
      </c>
      <c r="N32" s="9">
        <v>16.559999999999999</v>
      </c>
      <c r="O32" s="8">
        <f>M32-N32</f>
        <v>29.900000000000002</v>
      </c>
      <c r="P32" s="8">
        <f>O32</f>
        <v>29.900000000000002</v>
      </c>
      <c r="Q32" s="9">
        <f>K32-O32</f>
        <v>0</v>
      </c>
    </row>
    <row r="33" spans="5:17" x14ac:dyDescent="0.3">
      <c r="E33" s="11">
        <v>45176</v>
      </c>
      <c r="F33" s="8" t="s">
        <v>19</v>
      </c>
      <c r="G33" s="8" t="s">
        <v>30</v>
      </c>
      <c r="H33" s="8" t="s">
        <v>31</v>
      </c>
      <c r="I33" s="9">
        <v>41.6</v>
      </c>
      <c r="J33" s="9">
        <v>16.34</v>
      </c>
      <c r="K33" s="9">
        <f t="shared" ref="K33:K34" si="2">I33-J33</f>
        <v>25.26</v>
      </c>
      <c r="L33" s="9">
        <f>L32+K33</f>
        <v>55.16</v>
      </c>
      <c r="M33" s="9">
        <v>41.56</v>
      </c>
      <c r="N33" s="9">
        <v>16.3</v>
      </c>
      <c r="O33" s="8">
        <f>M33-N33</f>
        <v>25.26</v>
      </c>
      <c r="P33" s="8">
        <f>P32+O33</f>
        <v>55.160000000000004</v>
      </c>
      <c r="Q33" s="9">
        <f t="shared" ref="Q33:Q34" si="3">K33-O33</f>
        <v>0</v>
      </c>
    </row>
    <row r="34" spans="5:17" x14ac:dyDescent="0.3">
      <c r="E34" s="11">
        <v>45176</v>
      </c>
      <c r="F34" s="11" t="s">
        <v>19</v>
      </c>
      <c r="G34" s="8" t="s">
        <v>32</v>
      </c>
      <c r="H34" s="8" t="s">
        <v>33</v>
      </c>
      <c r="I34" s="9">
        <v>40.24</v>
      </c>
      <c r="J34" s="9">
        <v>17.559999999999999</v>
      </c>
      <c r="K34" s="9">
        <f t="shared" si="2"/>
        <v>22.680000000000003</v>
      </c>
      <c r="L34" s="9">
        <f>L33+K34</f>
        <v>77.84</v>
      </c>
      <c r="M34" s="9">
        <v>40.18</v>
      </c>
      <c r="N34" s="9">
        <v>17.62</v>
      </c>
      <c r="O34" s="8">
        <f>M34-N34</f>
        <v>22.56</v>
      </c>
      <c r="P34" s="8">
        <f>P33+O34</f>
        <v>77.72</v>
      </c>
      <c r="Q34" s="9">
        <f t="shared" si="3"/>
        <v>0.12000000000000455</v>
      </c>
    </row>
    <row r="35" spans="5:17" x14ac:dyDescent="0.3">
      <c r="E35" s="8"/>
      <c r="F35" s="8"/>
      <c r="G35" s="8"/>
      <c r="H35" s="8"/>
      <c r="I35" s="8"/>
      <c r="J35" s="8"/>
      <c r="K35" s="9"/>
      <c r="L35" s="8"/>
      <c r="M35" s="8"/>
      <c r="N35" s="8"/>
      <c r="O35" s="8"/>
      <c r="P35" s="8"/>
      <c r="Q35" s="9"/>
    </row>
    <row r="36" spans="5:17" x14ac:dyDescent="0.3"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9"/>
    </row>
    <row r="37" spans="5:17" x14ac:dyDescent="0.3"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</row>
  </sheetData>
  <mergeCells count="6">
    <mergeCell ref="I12:L12"/>
    <mergeCell ref="M12:P12"/>
    <mergeCell ref="F5:P7"/>
    <mergeCell ref="F24:P26"/>
    <mergeCell ref="I30:L30"/>
    <mergeCell ref="M30:P3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5:M32"/>
  <sheetViews>
    <sheetView tabSelected="1" topLeftCell="D6" zoomScale="64" workbookViewId="0">
      <selection activeCell="G29" sqref="G29"/>
    </sheetView>
  </sheetViews>
  <sheetFormatPr defaultColWidth="11.44140625" defaultRowHeight="14.4" x14ac:dyDescent="0.3"/>
  <cols>
    <col min="2" max="2" width="17.6640625" customWidth="1"/>
    <col min="3" max="3" width="7.6640625" customWidth="1"/>
    <col min="4" max="4" width="20.88671875" customWidth="1"/>
    <col min="5" max="5" width="16.88671875" bestFit="1" customWidth="1"/>
    <col min="6" max="6" width="20.6640625" customWidth="1"/>
    <col min="7" max="7" width="17.6640625" customWidth="1"/>
  </cols>
  <sheetData>
    <row r="5" spans="4:12" ht="15" thickBot="1" x14ac:dyDescent="0.35"/>
    <row r="6" spans="4:12" x14ac:dyDescent="0.3">
      <c r="D6" s="53" t="s">
        <v>55</v>
      </c>
      <c r="E6" s="54"/>
      <c r="F6" s="54"/>
      <c r="G6" s="54"/>
      <c r="H6" s="54"/>
      <c r="I6" s="54"/>
      <c r="J6" s="54"/>
      <c r="K6" s="54"/>
      <c r="L6" s="55"/>
    </row>
    <row r="7" spans="4:12" x14ac:dyDescent="0.3">
      <c r="D7" s="56"/>
      <c r="E7" s="57"/>
      <c r="F7" s="57"/>
      <c r="G7" s="57"/>
      <c r="H7" s="57"/>
      <c r="I7" s="57"/>
      <c r="J7" s="57"/>
      <c r="K7" s="57"/>
      <c r="L7" s="58"/>
    </row>
    <row r="8" spans="4:12" x14ac:dyDescent="0.3">
      <c r="D8" s="56"/>
      <c r="E8" s="57"/>
      <c r="F8" s="57"/>
      <c r="G8" s="57"/>
      <c r="H8" s="57"/>
      <c r="I8" s="57"/>
      <c r="J8" s="57"/>
      <c r="K8" s="57"/>
      <c r="L8" s="58"/>
    </row>
    <row r="9" spans="4:12" ht="15" thickBot="1" x14ac:dyDescent="0.35">
      <c r="D9" s="59"/>
      <c r="E9" s="60"/>
      <c r="F9" s="60"/>
      <c r="G9" s="60"/>
      <c r="H9" s="60"/>
      <c r="I9" s="60"/>
      <c r="J9" s="60"/>
      <c r="K9" s="60"/>
      <c r="L9" s="61"/>
    </row>
    <row r="15" spans="4:12" x14ac:dyDescent="0.3">
      <c r="G15" s="20">
        <v>25.22</v>
      </c>
    </row>
    <row r="16" spans="4:12" ht="15" thickBot="1" x14ac:dyDescent="0.35"/>
    <row r="17" spans="2:13" ht="15.6" x14ac:dyDescent="0.3">
      <c r="B17" s="15" t="s">
        <v>2</v>
      </c>
      <c r="C17" s="15" t="s">
        <v>46</v>
      </c>
      <c r="D17" s="15" t="s">
        <v>47</v>
      </c>
      <c r="E17" s="15" t="s">
        <v>48</v>
      </c>
      <c r="F17" s="15" t="s">
        <v>49</v>
      </c>
      <c r="G17" s="15" t="s">
        <v>50</v>
      </c>
      <c r="H17" s="15" t="s">
        <v>51</v>
      </c>
      <c r="I17" s="15" t="s">
        <v>7</v>
      </c>
      <c r="J17" s="15" t="s">
        <v>6</v>
      </c>
      <c r="K17" s="15" t="s">
        <v>8</v>
      </c>
      <c r="L17" s="16" t="s">
        <v>9</v>
      </c>
      <c r="M17" s="16" t="s">
        <v>52</v>
      </c>
    </row>
    <row r="18" spans="2:13" x14ac:dyDescent="0.3">
      <c r="B18" s="11">
        <v>45181</v>
      </c>
      <c r="C18" s="8">
        <v>1</v>
      </c>
      <c r="D18" s="8" t="s">
        <v>58</v>
      </c>
      <c r="E18" s="8" t="s">
        <v>53</v>
      </c>
      <c r="F18" s="8" t="s">
        <v>56</v>
      </c>
      <c r="G18" s="8" t="s">
        <v>57</v>
      </c>
      <c r="H18" s="9">
        <v>2.1800000000000002</v>
      </c>
      <c r="I18" s="9">
        <v>18.38</v>
      </c>
      <c r="J18" s="9">
        <v>43.6</v>
      </c>
      <c r="K18" s="9">
        <f>+J18-I18</f>
        <v>25.220000000000002</v>
      </c>
      <c r="L18" s="9">
        <f>+K18</f>
        <v>25.220000000000002</v>
      </c>
      <c r="M18" s="9">
        <f>+K18+H18</f>
        <v>27.400000000000002</v>
      </c>
    </row>
    <row r="19" spans="2:13" x14ac:dyDescent="0.3">
      <c r="B19" s="11">
        <v>45181</v>
      </c>
      <c r="C19" s="8">
        <v>2</v>
      </c>
      <c r="D19" s="8" t="s">
        <v>59</v>
      </c>
      <c r="E19" s="8" t="s">
        <v>53</v>
      </c>
      <c r="F19" s="8" t="s">
        <v>60</v>
      </c>
      <c r="G19" s="8" t="s">
        <v>61</v>
      </c>
      <c r="H19" s="9">
        <v>2.17</v>
      </c>
      <c r="I19" s="9">
        <v>17.68</v>
      </c>
      <c r="J19" s="9">
        <v>42.9</v>
      </c>
      <c r="K19" s="9">
        <f t="shared" ref="K19:K31" si="0">+J19-I19</f>
        <v>25.22</v>
      </c>
      <c r="L19" s="9">
        <f>K19+L18</f>
        <v>50.44</v>
      </c>
      <c r="M19" s="9">
        <f t="shared" ref="M19:M31" si="1">+K19+H19</f>
        <v>27.39</v>
      </c>
    </row>
    <row r="20" spans="2:13" x14ac:dyDescent="0.3">
      <c r="B20" s="11">
        <v>45181</v>
      </c>
      <c r="C20" s="8">
        <v>3</v>
      </c>
      <c r="D20" s="8" t="s">
        <v>64</v>
      </c>
      <c r="E20" s="8" t="s">
        <v>53</v>
      </c>
      <c r="F20" s="8" t="s">
        <v>62</v>
      </c>
      <c r="G20" s="8" t="s">
        <v>63</v>
      </c>
      <c r="H20" s="9">
        <v>2.2200000000000002</v>
      </c>
      <c r="I20" s="9">
        <v>17.899999999999999</v>
      </c>
      <c r="J20" s="9">
        <v>43.12</v>
      </c>
      <c r="K20" s="9">
        <f>+J20-I20</f>
        <v>25.22</v>
      </c>
      <c r="L20" s="9">
        <f t="shared" ref="L20:L31" si="2">K20+L19</f>
        <v>75.66</v>
      </c>
      <c r="M20" s="9">
        <f t="shared" si="1"/>
        <v>27.439999999999998</v>
      </c>
    </row>
    <row r="21" spans="2:13" x14ac:dyDescent="0.3">
      <c r="B21" s="11">
        <v>45181</v>
      </c>
      <c r="C21" s="8">
        <v>4</v>
      </c>
      <c r="D21" s="8" t="s">
        <v>65</v>
      </c>
      <c r="E21" s="8" t="s">
        <v>53</v>
      </c>
      <c r="F21" s="8" t="s">
        <v>67</v>
      </c>
      <c r="G21" s="8" t="s">
        <v>68</v>
      </c>
      <c r="H21" s="9">
        <v>2.1800000000000002</v>
      </c>
      <c r="I21" s="17">
        <v>18.920000000000002</v>
      </c>
      <c r="J21" s="9">
        <v>44.14</v>
      </c>
      <c r="K21" s="9">
        <f>+J21-I21</f>
        <v>25.22</v>
      </c>
      <c r="L21" s="9">
        <f t="shared" si="2"/>
        <v>100.88</v>
      </c>
      <c r="M21" s="9">
        <f t="shared" si="1"/>
        <v>27.4</v>
      </c>
    </row>
    <row r="22" spans="2:13" x14ac:dyDescent="0.3">
      <c r="B22" s="11">
        <v>45181</v>
      </c>
      <c r="C22" s="8">
        <v>5</v>
      </c>
      <c r="D22" s="21" t="s">
        <v>69</v>
      </c>
      <c r="E22" s="8" t="s">
        <v>53</v>
      </c>
      <c r="F22" s="8" t="s">
        <v>70</v>
      </c>
      <c r="G22" s="8" t="s">
        <v>71</v>
      </c>
      <c r="H22" s="9">
        <v>2.17</v>
      </c>
      <c r="I22" s="14">
        <v>18.420000000000002</v>
      </c>
      <c r="J22" s="9">
        <v>43.64</v>
      </c>
      <c r="K22" s="9">
        <f>+J22-I22</f>
        <v>25.22</v>
      </c>
      <c r="L22" s="9">
        <f t="shared" si="2"/>
        <v>126.1</v>
      </c>
      <c r="M22" s="9">
        <f t="shared" si="1"/>
        <v>27.39</v>
      </c>
    </row>
    <row r="23" spans="2:13" x14ac:dyDescent="0.3">
      <c r="B23" s="11">
        <v>45181</v>
      </c>
      <c r="C23" s="8">
        <v>6</v>
      </c>
      <c r="D23" s="21" t="s">
        <v>72</v>
      </c>
      <c r="E23" s="8" t="s">
        <v>53</v>
      </c>
      <c r="F23" s="8" t="s">
        <v>73</v>
      </c>
      <c r="G23" s="8" t="s">
        <v>74</v>
      </c>
      <c r="H23" s="14">
        <v>2.23</v>
      </c>
      <c r="I23" s="14">
        <v>18.440000000000001</v>
      </c>
      <c r="J23" s="9">
        <v>43.66</v>
      </c>
      <c r="K23" s="9">
        <f t="shared" si="0"/>
        <v>25.219999999999995</v>
      </c>
      <c r="L23" s="9">
        <f t="shared" si="2"/>
        <v>151.32</v>
      </c>
      <c r="M23" s="9">
        <f t="shared" si="1"/>
        <v>27.449999999999996</v>
      </c>
    </row>
    <row r="24" spans="2:13" x14ac:dyDescent="0.3">
      <c r="B24" s="11">
        <v>45181</v>
      </c>
      <c r="C24" s="8">
        <v>7</v>
      </c>
      <c r="D24" s="21" t="s">
        <v>91</v>
      </c>
      <c r="E24" s="8" t="s">
        <v>53</v>
      </c>
      <c r="F24" s="8" t="s">
        <v>75</v>
      </c>
      <c r="G24" s="8" t="s">
        <v>76</v>
      </c>
      <c r="H24" s="14">
        <v>2.23</v>
      </c>
      <c r="I24" s="14">
        <v>18.7</v>
      </c>
      <c r="J24" s="9">
        <v>43.92</v>
      </c>
      <c r="K24" s="9">
        <f t="shared" si="0"/>
        <v>25.220000000000002</v>
      </c>
      <c r="L24" s="9">
        <f t="shared" si="2"/>
        <v>176.54</v>
      </c>
      <c r="M24" s="9">
        <f>+K24+H24</f>
        <v>27.450000000000003</v>
      </c>
    </row>
    <row r="25" spans="2:13" x14ac:dyDescent="0.3">
      <c r="B25" s="11">
        <v>45181</v>
      </c>
      <c r="C25" s="8">
        <v>8</v>
      </c>
      <c r="D25" s="21" t="s">
        <v>66</v>
      </c>
      <c r="E25" s="8" t="s">
        <v>53</v>
      </c>
      <c r="F25" s="8" t="s">
        <v>77</v>
      </c>
      <c r="G25" s="8" t="s">
        <v>78</v>
      </c>
      <c r="H25" s="14">
        <v>2.2200000000000002</v>
      </c>
      <c r="I25" s="14">
        <v>18.16</v>
      </c>
      <c r="J25" s="9">
        <v>43.38</v>
      </c>
      <c r="K25" s="9">
        <f t="shared" si="0"/>
        <v>25.220000000000002</v>
      </c>
      <c r="L25" s="9">
        <f t="shared" si="2"/>
        <v>201.76</v>
      </c>
      <c r="M25" s="9">
        <f t="shared" si="1"/>
        <v>27.44</v>
      </c>
    </row>
    <row r="26" spans="2:13" x14ac:dyDescent="0.3">
      <c r="B26" s="11">
        <v>45181</v>
      </c>
      <c r="C26" s="8">
        <v>9</v>
      </c>
      <c r="D26" s="21" t="s">
        <v>79</v>
      </c>
      <c r="E26" s="8" t="s">
        <v>53</v>
      </c>
      <c r="F26" s="8" t="s">
        <v>80</v>
      </c>
      <c r="G26" s="8" t="s">
        <v>81</v>
      </c>
      <c r="H26" s="14">
        <v>2.17</v>
      </c>
      <c r="I26" s="14">
        <v>19.14</v>
      </c>
      <c r="J26" s="9">
        <v>44.36</v>
      </c>
      <c r="K26" s="9">
        <f>+J26-I26</f>
        <v>25.22</v>
      </c>
      <c r="L26" s="9">
        <f t="shared" si="2"/>
        <v>226.98</v>
      </c>
      <c r="M26" s="9">
        <f t="shared" si="1"/>
        <v>27.39</v>
      </c>
    </row>
    <row r="27" spans="2:13" x14ac:dyDescent="0.3">
      <c r="B27" s="11">
        <v>45181</v>
      </c>
      <c r="C27" s="8">
        <v>10</v>
      </c>
      <c r="D27" s="21" t="s">
        <v>82</v>
      </c>
      <c r="E27" s="8" t="s">
        <v>53</v>
      </c>
      <c r="F27" s="8" t="s">
        <v>83</v>
      </c>
      <c r="G27" s="8" t="s">
        <v>84</v>
      </c>
      <c r="H27" s="14">
        <v>2.17</v>
      </c>
      <c r="I27" s="14">
        <v>18.36</v>
      </c>
      <c r="J27" s="9">
        <v>43.58</v>
      </c>
      <c r="K27" s="9">
        <f>+J27-I27</f>
        <v>25.22</v>
      </c>
      <c r="L27" s="9">
        <f t="shared" si="2"/>
        <v>252.2</v>
      </c>
      <c r="M27" s="9">
        <f t="shared" si="1"/>
        <v>27.39</v>
      </c>
    </row>
    <row r="28" spans="2:13" x14ac:dyDescent="0.3">
      <c r="B28" s="11">
        <v>45181</v>
      </c>
      <c r="C28" s="8">
        <v>11</v>
      </c>
      <c r="D28" s="21" t="s">
        <v>85</v>
      </c>
      <c r="E28" s="8" t="s">
        <v>53</v>
      </c>
      <c r="F28" s="8" t="s">
        <v>86</v>
      </c>
      <c r="G28" s="8" t="s">
        <v>87</v>
      </c>
      <c r="H28" s="14">
        <v>2.17</v>
      </c>
      <c r="I28" s="14">
        <v>18.2</v>
      </c>
      <c r="J28" s="9">
        <v>43.42</v>
      </c>
      <c r="K28" s="9">
        <f>+J28-I28</f>
        <v>25.220000000000002</v>
      </c>
      <c r="L28" s="9">
        <f t="shared" si="2"/>
        <v>277.42</v>
      </c>
      <c r="M28" s="9">
        <f t="shared" si="1"/>
        <v>27.39</v>
      </c>
    </row>
    <row r="29" spans="2:13" x14ac:dyDescent="0.3">
      <c r="B29" s="11">
        <v>45181</v>
      </c>
      <c r="C29" s="8">
        <v>12</v>
      </c>
      <c r="D29" s="21" t="s">
        <v>88</v>
      </c>
      <c r="E29" s="8" t="s">
        <v>53</v>
      </c>
      <c r="F29" s="8" t="s">
        <v>89</v>
      </c>
      <c r="G29" s="8" t="s">
        <v>90</v>
      </c>
      <c r="H29" s="14">
        <v>2.1</v>
      </c>
      <c r="I29" s="14">
        <v>17.84</v>
      </c>
      <c r="J29" s="9">
        <v>43.06</v>
      </c>
      <c r="K29" s="9">
        <f>+J29-I29</f>
        <v>25.220000000000002</v>
      </c>
      <c r="L29" s="9">
        <f t="shared" si="2"/>
        <v>302.64000000000004</v>
      </c>
      <c r="M29" s="9">
        <f t="shared" si="1"/>
        <v>27.320000000000004</v>
      </c>
    </row>
    <row r="30" spans="2:13" x14ac:dyDescent="0.3">
      <c r="B30" s="11">
        <v>45181</v>
      </c>
      <c r="C30" s="8">
        <v>13</v>
      </c>
      <c r="D30" s="21" t="s">
        <v>92</v>
      </c>
      <c r="E30" s="8" t="s">
        <v>53</v>
      </c>
      <c r="F30" s="8" t="s">
        <v>97</v>
      </c>
      <c r="G30" s="8" t="s">
        <v>93</v>
      </c>
      <c r="H30" s="14">
        <v>2.2200000000000002</v>
      </c>
      <c r="I30" s="14">
        <v>18.260000000000002</v>
      </c>
      <c r="J30" s="9">
        <v>43.48</v>
      </c>
      <c r="K30" s="9">
        <f>+J30-I30</f>
        <v>25.219999999999995</v>
      </c>
      <c r="L30" s="9">
        <f t="shared" si="2"/>
        <v>327.86</v>
      </c>
      <c r="M30" s="9">
        <f t="shared" si="1"/>
        <v>27.439999999999994</v>
      </c>
    </row>
    <row r="31" spans="2:13" x14ac:dyDescent="0.3">
      <c r="B31" s="11">
        <v>45181</v>
      </c>
      <c r="C31" s="8">
        <v>14</v>
      </c>
      <c r="D31" s="21" t="s">
        <v>96</v>
      </c>
      <c r="E31" s="8" t="s">
        <v>53</v>
      </c>
      <c r="F31" s="8" t="s">
        <v>94</v>
      </c>
      <c r="G31" s="8" t="s">
        <v>95</v>
      </c>
      <c r="H31" s="14">
        <v>2.2000000000000002</v>
      </c>
      <c r="I31" s="14">
        <v>18.48</v>
      </c>
      <c r="J31" s="9">
        <v>43.7</v>
      </c>
      <c r="K31" s="9">
        <f t="shared" si="0"/>
        <v>25.220000000000002</v>
      </c>
      <c r="L31" s="9">
        <f t="shared" si="2"/>
        <v>353.08000000000004</v>
      </c>
      <c r="M31" s="9">
        <f t="shared" si="1"/>
        <v>27.42</v>
      </c>
    </row>
    <row r="32" spans="2:13" x14ac:dyDescent="0.3">
      <c r="B32" s="18" t="s">
        <v>54</v>
      </c>
      <c r="C32" s="18"/>
      <c r="D32" s="18"/>
      <c r="E32" s="18"/>
      <c r="F32" s="18"/>
      <c r="G32" s="18"/>
      <c r="H32" s="19">
        <f>SUM(H18:H31)</f>
        <v>30.630000000000006</v>
      </c>
      <c r="I32" s="19"/>
      <c r="J32" s="19"/>
      <c r="K32" s="19">
        <f>SUM(K18:K31)</f>
        <v>353.08000000000004</v>
      </c>
      <c r="L32" s="19"/>
      <c r="M32" s="19">
        <f>SUM(M18:M31)</f>
        <v>383.70999999999992</v>
      </c>
    </row>
  </sheetData>
  <mergeCells count="1">
    <mergeCell ref="D6:L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SUIVI DENTREE</vt:lpstr>
      <vt:lpstr>RECAP</vt:lpstr>
      <vt:lpstr>SUIVI DENTRE PDT CONTAMINE</vt:lpstr>
      <vt:lpstr>SUIVI DE SORTI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HOUSSAM JEBBAR</cp:lastModifiedBy>
  <dcterms:created xsi:type="dcterms:W3CDTF">2023-08-24T16:49:14Z</dcterms:created>
  <dcterms:modified xsi:type="dcterms:W3CDTF">2023-09-16T12:58:29Z</dcterms:modified>
</cp:coreProperties>
</file>