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8114aee67f5de8/Desktop/my personal data/"/>
    </mc:Choice>
  </mc:AlternateContent>
  <xr:revisionPtr revIDLastSave="9" documentId="8_{A362549A-14DF-453E-AFCC-F7AD6DCC1F04}" xr6:coauthVersionLast="45" xr6:coauthVersionMax="45" xr10:uidLastSave="{DB0C3E28-D5FD-4E7D-8224-747F3076D8C8}"/>
  <bookViews>
    <workbookView xWindow="-120" yWindow="-120" windowWidth="20730" windowHeight="11040" activeTab="2" xr2:uid="{4B1297F9-B91A-4FA5-84E9-B56E9E1023DA}"/>
  </bookViews>
  <sheets>
    <sheet name="JAN" sheetId="1" r:id="rId1"/>
    <sheet name="FEB" sheetId="3" r:id="rId2"/>
    <sheet name="MAR" sheetId="4" r:id="rId3"/>
    <sheet name="APR" sheetId="5" r:id="rId4"/>
    <sheet name="MAY" sheetId="6" r:id="rId5"/>
    <sheet name="JUNE" sheetId="7" r:id="rId6"/>
    <sheet name="JULY" sheetId="8" r:id="rId7"/>
    <sheet name="AUG" sheetId="9" r:id="rId8"/>
    <sheet name="SEP" sheetId="10" r:id="rId9"/>
    <sheet name="OCT" sheetId="11" r:id="rId10"/>
    <sheet name="NOV" sheetId="12" r:id="rId11"/>
    <sheet name="DEC" sheetId="13" r:id="rId12"/>
    <sheet name="Sheet2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3" i="10" l="1"/>
  <c r="AT14" i="10"/>
  <c r="AV15" i="10"/>
  <c r="AV17" i="10"/>
  <c r="AV18" i="10"/>
  <c r="AV19" i="10"/>
  <c r="AV21" i="10"/>
  <c r="AV22" i="10"/>
  <c r="AV23" i="10"/>
  <c r="AV25" i="10"/>
  <c r="AV26" i="10"/>
  <c r="AV27" i="10"/>
  <c r="AV29" i="10"/>
  <c r="AV30" i="10"/>
  <c r="AV10" i="5"/>
  <c r="AV12" i="5"/>
  <c r="AV13" i="5"/>
  <c r="AV15" i="5"/>
  <c r="AV17" i="5"/>
  <c r="AV19" i="5"/>
  <c r="AV20" i="5"/>
  <c r="AV23" i="5"/>
  <c r="AV24" i="5"/>
  <c r="AV25" i="5"/>
  <c r="AV28" i="5"/>
  <c r="AV29" i="5"/>
  <c r="AV14" i="5"/>
  <c r="AV18" i="5"/>
  <c r="AV22" i="5"/>
  <c r="AV26" i="5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10" i="13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10" i="12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10" i="11"/>
  <c r="AV12" i="10"/>
  <c r="AV16" i="10"/>
  <c r="AV20" i="10"/>
  <c r="AV24" i="10"/>
  <c r="AV28" i="10"/>
  <c r="AV11" i="10"/>
  <c r="AU12" i="10"/>
  <c r="AU16" i="10"/>
  <c r="AU20" i="10"/>
  <c r="AU24" i="10"/>
  <c r="AU28" i="10"/>
  <c r="AU11" i="10"/>
  <c r="AT12" i="10"/>
  <c r="AT16" i="10"/>
  <c r="AT20" i="10"/>
  <c r="AT24" i="10"/>
  <c r="AT28" i="10"/>
  <c r="AT11" i="10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10" i="9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10" i="8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10" i="7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10" i="6"/>
  <c r="AV11" i="5"/>
  <c r="AV16" i="5"/>
  <c r="AV21" i="5"/>
  <c r="AV27" i="5"/>
  <c r="AU11" i="5"/>
  <c r="AU16" i="5"/>
  <c r="AU21" i="5"/>
  <c r="AU27" i="5"/>
  <c r="AT11" i="5"/>
  <c r="AT16" i="5"/>
  <c r="AT21" i="5"/>
  <c r="AT27" i="5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10" i="4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10" i="3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V10" i="1"/>
  <c r="AU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10" i="1"/>
  <c r="AN29" i="3"/>
  <c r="AM29" i="3"/>
  <c r="AL29" i="3"/>
  <c r="AN28" i="3"/>
  <c r="AM28" i="3"/>
  <c r="AL28" i="3"/>
  <c r="AN27" i="3"/>
  <c r="AM27" i="3"/>
  <c r="AL27" i="3"/>
  <c r="AN26" i="3"/>
  <c r="AM26" i="3"/>
  <c r="AL26" i="3"/>
  <c r="AN25" i="3"/>
  <c r="AM25" i="3"/>
  <c r="AL25" i="3"/>
  <c r="AN24" i="3"/>
  <c r="AM24" i="3"/>
  <c r="AL24" i="3"/>
  <c r="AN23" i="3"/>
  <c r="AM23" i="3"/>
  <c r="AL23" i="3"/>
  <c r="AN22" i="3"/>
  <c r="AM22" i="3"/>
  <c r="AL22" i="3"/>
  <c r="AN21" i="3"/>
  <c r="AM21" i="3"/>
  <c r="AL21" i="3"/>
  <c r="AN20" i="3"/>
  <c r="AM20" i="3"/>
  <c r="AL20" i="3"/>
  <c r="AN19" i="3"/>
  <c r="AM19" i="3"/>
  <c r="AL19" i="3"/>
  <c r="AN18" i="3"/>
  <c r="AM18" i="3"/>
  <c r="AL18" i="3"/>
  <c r="AN17" i="3"/>
  <c r="AM17" i="3"/>
  <c r="AL17" i="3"/>
  <c r="AN16" i="3"/>
  <c r="AM16" i="3"/>
  <c r="AL16" i="3"/>
  <c r="AN15" i="3"/>
  <c r="AM15" i="3"/>
  <c r="AL15" i="3"/>
  <c r="AN14" i="3"/>
  <c r="AM14" i="3"/>
  <c r="AL14" i="3"/>
  <c r="AN13" i="3"/>
  <c r="AM13" i="3"/>
  <c r="AL13" i="3"/>
  <c r="AN12" i="3"/>
  <c r="AM12" i="3"/>
  <c r="AL12" i="3"/>
  <c r="AN11" i="3"/>
  <c r="AM11" i="3"/>
  <c r="AL11" i="3"/>
  <c r="AN10" i="3"/>
  <c r="AM10" i="3"/>
  <c r="AL10" i="3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P10" i="13"/>
  <c r="W10" i="13"/>
  <c r="AD10" i="13"/>
  <c r="AK10" i="13"/>
  <c r="P11" i="13"/>
  <c r="W11" i="13"/>
  <c r="AD11" i="13"/>
  <c r="AK11" i="13"/>
  <c r="P12" i="13"/>
  <c r="W12" i="13"/>
  <c r="AD12" i="13"/>
  <c r="AK12" i="13"/>
  <c r="P13" i="13"/>
  <c r="W13" i="13"/>
  <c r="AD13" i="13"/>
  <c r="AK13" i="13"/>
  <c r="P14" i="13"/>
  <c r="W14" i="13"/>
  <c r="AD14" i="13"/>
  <c r="AK14" i="13"/>
  <c r="P15" i="13"/>
  <c r="W15" i="13"/>
  <c r="AD15" i="13"/>
  <c r="AK15" i="13"/>
  <c r="P16" i="13"/>
  <c r="W16" i="13"/>
  <c r="AD16" i="13"/>
  <c r="AK16" i="13"/>
  <c r="P17" i="13"/>
  <c r="W17" i="13"/>
  <c r="AD17" i="13"/>
  <c r="AK17" i="13"/>
  <c r="P18" i="13"/>
  <c r="W18" i="13"/>
  <c r="AD18" i="13"/>
  <c r="AK18" i="13"/>
  <c r="P19" i="13"/>
  <c r="W19" i="13"/>
  <c r="AD19" i="13"/>
  <c r="AK19" i="13"/>
  <c r="P20" i="13"/>
  <c r="W20" i="13"/>
  <c r="AD20" i="13"/>
  <c r="AK20" i="13"/>
  <c r="P21" i="13"/>
  <c r="W21" i="13"/>
  <c r="AD21" i="13"/>
  <c r="AK21" i="13"/>
  <c r="P22" i="13"/>
  <c r="W22" i="13"/>
  <c r="AD22" i="13"/>
  <c r="AK22" i="13"/>
  <c r="P23" i="13"/>
  <c r="W23" i="13"/>
  <c r="AD23" i="13"/>
  <c r="AK23" i="13"/>
  <c r="P24" i="13"/>
  <c r="W24" i="13"/>
  <c r="AD24" i="13"/>
  <c r="AK24" i="13"/>
  <c r="P25" i="13"/>
  <c r="W25" i="13"/>
  <c r="AD25" i="13"/>
  <c r="AK25" i="13"/>
  <c r="P26" i="13"/>
  <c r="W26" i="13"/>
  <c r="AD26" i="13"/>
  <c r="AK26" i="13"/>
  <c r="P27" i="13"/>
  <c r="W27" i="13"/>
  <c r="AD27" i="13"/>
  <c r="AK27" i="13"/>
  <c r="P28" i="13"/>
  <c r="W28" i="13"/>
  <c r="AD28" i="13"/>
  <c r="AK28" i="13"/>
  <c r="P29" i="13"/>
  <c r="W29" i="13"/>
  <c r="AD29" i="13"/>
  <c r="AK29" i="13"/>
  <c r="K10" i="12"/>
  <c r="R10" i="12"/>
  <c r="Y10" i="12"/>
  <c r="AF10" i="12"/>
  <c r="AM10" i="12"/>
  <c r="K11" i="12"/>
  <c r="R11" i="12"/>
  <c r="Y11" i="12"/>
  <c r="AF11" i="12"/>
  <c r="AM11" i="12"/>
  <c r="K12" i="12"/>
  <c r="R12" i="12"/>
  <c r="Y12" i="12"/>
  <c r="AF12" i="12"/>
  <c r="AM12" i="12"/>
  <c r="K13" i="12"/>
  <c r="R13" i="12"/>
  <c r="Y13" i="12"/>
  <c r="AF13" i="12"/>
  <c r="AM13" i="12"/>
  <c r="K14" i="12"/>
  <c r="R14" i="12"/>
  <c r="Y14" i="12"/>
  <c r="AF14" i="12"/>
  <c r="AM14" i="12"/>
  <c r="K15" i="12"/>
  <c r="R15" i="12"/>
  <c r="Y15" i="12"/>
  <c r="AF15" i="12"/>
  <c r="AM15" i="12"/>
  <c r="K16" i="12"/>
  <c r="R16" i="12"/>
  <c r="Y16" i="12"/>
  <c r="AF16" i="12"/>
  <c r="AM16" i="12"/>
  <c r="K17" i="12"/>
  <c r="R17" i="12"/>
  <c r="Y17" i="12"/>
  <c r="AF17" i="12"/>
  <c r="AM17" i="12"/>
  <c r="K18" i="12"/>
  <c r="R18" i="12"/>
  <c r="Y18" i="12"/>
  <c r="AF18" i="12"/>
  <c r="AM18" i="12"/>
  <c r="K19" i="12"/>
  <c r="R19" i="12"/>
  <c r="Y19" i="12"/>
  <c r="AF19" i="12"/>
  <c r="AM19" i="12"/>
  <c r="K20" i="12"/>
  <c r="R20" i="12"/>
  <c r="Y20" i="12"/>
  <c r="AF20" i="12"/>
  <c r="AM20" i="12"/>
  <c r="K21" i="12"/>
  <c r="R21" i="12"/>
  <c r="Y21" i="12"/>
  <c r="AF21" i="12"/>
  <c r="AM21" i="12"/>
  <c r="K22" i="12"/>
  <c r="R22" i="12"/>
  <c r="Y22" i="12"/>
  <c r="AF22" i="12"/>
  <c r="AM22" i="12"/>
  <c r="K23" i="12"/>
  <c r="R23" i="12"/>
  <c r="Y23" i="12"/>
  <c r="AF23" i="12"/>
  <c r="AM23" i="12"/>
  <c r="K24" i="12"/>
  <c r="R24" i="12"/>
  <c r="Y24" i="12"/>
  <c r="AF24" i="12"/>
  <c r="AM24" i="12"/>
  <c r="K25" i="12"/>
  <c r="R25" i="12"/>
  <c r="Y25" i="12"/>
  <c r="AF25" i="12"/>
  <c r="AM25" i="12"/>
  <c r="K26" i="12"/>
  <c r="R26" i="12"/>
  <c r="Y26" i="12"/>
  <c r="AF26" i="12"/>
  <c r="AM26" i="12"/>
  <c r="K27" i="12"/>
  <c r="R27" i="12"/>
  <c r="Y27" i="12"/>
  <c r="AF27" i="12"/>
  <c r="AM27" i="12"/>
  <c r="K28" i="12"/>
  <c r="R28" i="12"/>
  <c r="Y28" i="12"/>
  <c r="AF28" i="12"/>
  <c r="AM28" i="12"/>
  <c r="K29" i="12"/>
  <c r="R29" i="12"/>
  <c r="Y29" i="12"/>
  <c r="AF29" i="12"/>
  <c r="AM29" i="12"/>
  <c r="N10" i="11"/>
  <c r="U10" i="11"/>
  <c r="AB10" i="11"/>
  <c r="AI10" i="11"/>
  <c r="N11" i="11"/>
  <c r="U11" i="11"/>
  <c r="AB11" i="11"/>
  <c r="AI11" i="11"/>
  <c r="N12" i="11"/>
  <c r="U12" i="11"/>
  <c r="AB12" i="11"/>
  <c r="AI12" i="11"/>
  <c r="N13" i="11"/>
  <c r="U13" i="11"/>
  <c r="AB13" i="11"/>
  <c r="AI13" i="11"/>
  <c r="N14" i="11"/>
  <c r="U14" i="11"/>
  <c r="AB14" i="11"/>
  <c r="AI14" i="11"/>
  <c r="N15" i="11"/>
  <c r="U15" i="11"/>
  <c r="AB15" i="11"/>
  <c r="AI15" i="11"/>
  <c r="N16" i="11"/>
  <c r="U16" i="11"/>
  <c r="AB16" i="11"/>
  <c r="AI16" i="11"/>
  <c r="N17" i="11"/>
  <c r="U17" i="11"/>
  <c r="AB17" i="11"/>
  <c r="AI17" i="11"/>
  <c r="N18" i="11"/>
  <c r="U18" i="11"/>
  <c r="AB18" i="11"/>
  <c r="AI18" i="11"/>
  <c r="N19" i="11"/>
  <c r="U19" i="11"/>
  <c r="AB19" i="11"/>
  <c r="AI19" i="11"/>
  <c r="N20" i="11"/>
  <c r="U20" i="11"/>
  <c r="AB20" i="11"/>
  <c r="AI20" i="11"/>
  <c r="N21" i="11"/>
  <c r="U21" i="11"/>
  <c r="AB21" i="11"/>
  <c r="AI21" i="11"/>
  <c r="N22" i="11"/>
  <c r="U22" i="11"/>
  <c r="AB22" i="11"/>
  <c r="AI22" i="11"/>
  <c r="N23" i="11"/>
  <c r="U23" i="11"/>
  <c r="AB23" i="11"/>
  <c r="AI23" i="11"/>
  <c r="N24" i="11"/>
  <c r="U24" i="11"/>
  <c r="AB24" i="11"/>
  <c r="AI24" i="11"/>
  <c r="N25" i="11"/>
  <c r="U25" i="11"/>
  <c r="AB25" i="11"/>
  <c r="AI25" i="11"/>
  <c r="N26" i="11"/>
  <c r="U26" i="11"/>
  <c r="AB26" i="11"/>
  <c r="AI26" i="11"/>
  <c r="N27" i="11"/>
  <c r="U27" i="11"/>
  <c r="AB27" i="11"/>
  <c r="AI27" i="11"/>
  <c r="N28" i="11"/>
  <c r="U28" i="11"/>
  <c r="AB28" i="11"/>
  <c r="AI28" i="11"/>
  <c r="N29" i="11"/>
  <c r="U29" i="11"/>
  <c r="AB29" i="11"/>
  <c r="AI29" i="11"/>
  <c r="P10" i="10"/>
  <c r="W10" i="10"/>
  <c r="AD10" i="10"/>
  <c r="AK10" i="10"/>
  <c r="P11" i="10"/>
  <c r="W11" i="10"/>
  <c r="AD11" i="10"/>
  <c r="AK11" i="10"/>
  <c r="P12" i="10"/>
  <c r="W12" i="10"/>
  <c r="AD12" i="10"/>
  <c r="AK12" i="10"/>
  <c r="P13" i="10"/>
  <c r="W13" i="10"/>
  <c r="AD13" i="10"/>
  <c r="AK13" i="10"/>
  <c r="P14" i="10"/>
  <c r="W14" i="10"/>
  <c r="AD14" i="10"/>
  <c r="AK14" i="10"/>
  <c r="P15" i="10"/>
  <c r="W15" i="10"/>
  <c r="AD15" i="10"/>
  <c r="AK15" i="10"/>
  <c r="P16" i="10"/>
  <c r="W16" i="10"/>
  <c r="AD16" i="10"/>
  <c r="AK16" i="10"/>
  <c r="P17" i="10"/>
  <c r="W17" i="10"/>
  <c r="AD17" i="10"/>
  <c r="AK17" i="10"/>
  <c r="P18" i="10"/>
  <c r="W18" i="10"/>
  <c r="AD18" i="10"/>
  <c r="AK18" i="10"/>
  <c r="P19" i="10"/>
  <c r="W19" i="10"/>
  <c r="AD19" i="10"/>
  <c r="AK19" i="10"/>
  <c r="P20" i="10"/>
  <c r="W20" i="10"/>
  <c r="AD20" i="10"/>
  <c r="AK20" i="10"/>
  <c r="P21" i="10"/>
  <c r="W21" i="10"/>
  <c r="AD21" i="10"/>
  <c r="AK21" i="10"/>
  <c r="P22" i="10"/>
  <c r="W22" i="10"/>
  <c r="AD22" i="10"/>
  <c r="AK22" i="10"/>
  <c r="P23" i="10"/>
  <c r="W23" i="10"/>
  <c r="AD23" i="10"/>
  <c r="AK23" i="10"/>
  <c r="P24" i="10"/>
  <c r="W24" i="10"/>
  <c r="AD24" i="10"/>
  <c r="AK24" i="10"/>
  <c r="P25" i="10"/>
  <c r="W25" i="10"/>
  <c r="AD25" i="10"/>
  <c r="AK25" i="10"/>
  <c r="P26" i="10"/>
  <c r="W26" i="10"/>
  <c r="AD26" i="10"/>
  <c r="AK26" i="10"/>
  <c r="P27" i="10"/>
  <c r="W27" i="10"/>
  <c r="AD27" i="10"/>
  <c r="AK27" i="10"/>
  <c r="P28" i="10"/>
  <c r="W28" i="10"/>
  <c r="AD28" i="10"/>
  <c r="AK28" i="10"/>
  <c r="P29" i="10"/>
  <c r="W29" i="10"/>
  <c r="AD29" i="10"/>
  <c r="AK29" i="10"/>
  <c r="L10" i="9"/>
  <c r="S10" i="9"/>
  <c r="Z10" i="9"/>
  <c r="AG10" i="9"/>
  <c r="AN10" i="9"/>
  <c r="L11" i="9"/>
  <c r="S11" i="9"/>
  <c r="Z11" i="9"/>
  <c r="AG11" i="9"/>
  <c r="AN11" i="9"/>
  <c r="L12" i="9"/>
  <c r="S12" i="9"/>
  <c r="Z12" i="9"/>
  <c r="AG12" i="9"/>
  <c r="AN12" i="9"/>
  <c r="L13" i="9"/>
  <c r="S13" i="9"/>
  <c r="Z13" i="9"/>
  <c r="AG13" i="9"/>
  <c r="AN13" i="9"/>
  <c r="L14" i="9"/>
  <c r="S14" i="9"/>
  <c r="Z14" i="9"/>
  <c r="AG14" i="9"/>
  <c r="AN14" i="9"/>
  <c r="L15" i="9"/>
  <c r="S15" i="9"/>
  <c r="Z15" i="9"/>
  <c r="AG15" i="9"/>
  <c r="AN15" i="9"/>
  <c r="L16" i="9"/>
  <c r="S16" i="9"/>
  <c r="Z16" i="9"/>
  <c r="AG16" i="9"/>
  <c r="AN16" i="9"/>
  <c r="L17" i="9"/>
  <c r="S17" i="9"/>
  <c r="Z17" i="9"/>
  <c r="AG17" i="9"/>
  <c r="AN17" i="9"/>
  <c r="L18" i="9"/>
  <c r="S18" i="9"/>
  <c r="Z18" i="9"/>
  <c r="AG18" i="9"/>
  <c r="AN18" i="9"/>
  <c r="L19" i="9"/>
  <c r="S19" i="9"/>
  <c r="Z19" i="9"/>
  <c r="AG19" i="9"/>
  <c r="AN19" i="9"/>
  <c r="L20" i="9"/>
  <c r="S20" i="9"/>
  <c r="Z20" i="9"/>
  <c r="AG20" i="9"/>
  <c r="AN20" i="9"/>
  <c r="L21" i="9"/>
  <c r="S21" i="9"/>
  <c r="Z21" i="9"/>
  <c r="AG21" i="9"/>
  <c r="AN21" i="9"/>
  <c r="L22" i="9"/>
  <c r="S22" i="9"/>
  <c r="Z22" i="9"/>
  <c r="AG22" i="9"/>
  <c r="AN22" i="9"/>
  <c r="L23" i="9"/>
  <c r="S23" i="9"/>
  <c r="Z23" i="9"/>
  <c r="AG23" i="9"/>
  <c r="AN23" i="9"/>
  <c r="L24" i="9"/>
  <c r="S24" i="9"/>
  <c r="Z24" i="9"/>
  <c r="AG24" i="9"/>
  <c r="AN24" i="9"/>
  <c r="L25" i="9"/>
  <c r="S25" i="9"/>
  <c r="Z25" i="9"/>
  <c r="AG25" i="9"/>
  <c r="AN25" i="9"/>
  <c r="L26" i="9"/>
  <c r="S26" i="9"/>
  <c r="Z26" i="9"/>
  <c r="AG26" i="9"/>
  <c r="AN26" i="9"/>
  <c r="L27" i="9"/>
  <c r="S27" i="9"/>
  <c r="Z27" i="9"/>
  <c r="AG27" i="9"/>
  <c r="AN27" i="9"/>
  <c r="L28" i="9"/>
  <c r="S28" i="9"/>
  <c r="Z28" i="9"/>
  <c r="AG28" i="9"/>
  <c r="AN28" i="9"/>
  <c r="L29" i="9"/>
  <c r="S29" i="9"/>
  <c r="Z29" i="9"/>
  <c r="AG29" i="9"/>
  <c r="AN29" i="9"/>
  <c r="O10" i="8"/>
  <c r="V10" i="8"/>
  <c r="AC10" i="8"/>
  <c r="AJ10" i="8"/>
  <c r="O11" i="8"/>
  <c r="V11" i="8"/>
  <c r="AC11" i="8"/>
  <c r="AJ11" i="8"/>
  <c r="O12" i="8"/>
  <c r="V12" i="8"/>
  <c r="AC12" i="8"/>
  <c r="AJ12" i="8"/>
  <c r="O13" i="8"/>
  <c r="V13" i="8"/>
  <c r="AC13" i="8"/>
  <c r="AJ13" i="8"/>
  <c r="O14" i="8"/>
  <c r="V14" i="8"/>
  <c r="AC14" i="8"/>
  <c r="AJ14" i="8"/>
  <c r="O15" i="8"/>
  <c r="V15" i="8"/>
  <c r="AC15" i="8"/>
  <c r="AJ15" i="8"/>
  <c r="O16" i="8"/>
  <c r="V16" i="8"/>
  <c r="AC16" i="8"/>
  <c r="AJ16" i="8"/>
  <c r="O17" i="8"/>
  <c r="V17" i="8"/>
  <c r="AC17" i="8"/>
  <c r="AJ17" i="8"/>
  <c r="O18" i="8"/>
  <c r="V18" i="8"/>
  <c r="AC18" i="8"/>
  <c r="AJ18" i="8"/>
  <c r="O19" i="8"/>
  <c r="V19" i="8"/>
  <c r="AC19" i="8"/>
  <c r="AJ19" i="8"/>
  <c r="O20" i="8"/>
  <c r="V20" i="8"/>
  <c r="AC20" i="8"/>
  <c r="AJ20" i="8"/>
  <c r="O21" i="8"/>
  <c r="V21" i="8"/>
  <c r="AC21" i="8"/>
  <c r="AJ21" i="8"/>
  <c r="O22" i="8"/>
  <c r="V22" i="8"/>
  <c r="AC22" i="8"/>
  <c r="AJ22" i="8"/>
  <c r="O23" i="8"/>
  <c r="V23" i="8"/>
  <c r="AC23" i="8"/>
  <c r="AJ23" i="8"/>
  <c r="O24" i="8"/>
  <c r="V24" i="8"/>
  <c r="AC24" i="8"/>
  <c r="AJ24" i="8"/>
  <c r="O25" i="8"/>
  <c r="V25" i="8"/>
  <c r="AC25" i="8"/>
  <c r="AJ25" i="8"/>
  <c r="O26" i="8"/>
  <c r="V26" i="8"/>
  <c r="AC26" i="8"/>
  <c r="AJ26" i="8"/>
  <c r="O27" i="8"/>
  <c r="V27" i="8"/>
  <c r="AC27" i="8"/>
  <c r="AJ27" i="8"/>
  <c r="O28" i="8"/>
  <c r="V28" i="8"/>
  <c r="AC28" i="8"/>
  <c r="AJ28" i="8"/>
  <c r="O29" i="8"/>
  <c r="V29" i="8"/>
  <c r="AC29" i="8"/>
  <c r="AJ29" i="8"/>
  <c r="Q10" i="7"/>
  <c r="X10" i="7"/>
  <c r="AE10" i="7"/>
  <c r="AL10" i="7"/>
  <c r="Q11" i="7"/>
  <c r="X11" i="7"/>
  <c r="AE11" i="7"/>
  <c r="AL11" i="7"/>
  <c r="Q12" i="7"/>
  <c r="X12" i="7"/>
  <c r="AE12" i="7"/>
  <c r="AL12" i="7"/>
  <c r="Q13" i="7"/>
  <c r="X13" i="7"/>
  <c r="AE13" i="7"/>
  <c r="AL13" i="7"/>
  <c r="Q14" i="7"/>
  <c r="X14" i="7"/>
  <c r="AE14" i="7"/>
  <c r="AL14" i="7"/>
  <c r="Q15" i="7"/>
  <c r="X15" i="7"/>
  <c r="AE15" i="7"/>
  <c r="AL15" i="7"/>
  <c r="Q16" i="7"/>
  <c r="X16" i="7"/>
  <c r="AE16" i="7"/>
  <c r="AL16" i="7"/>
  <c r="Q17" i="7"/>
  <c r="X17" i="7"/>
  <c r="AE17" i="7"/>
  <c r="AL17" i="7"/>
  <c r="Q18" i="7"/>
  <c r="X18" i="7"/>
  <c r="AE18" i="7"/>
  <c r="AL18" i="7"/>
  <c r="Q19" i="7"/>
  <c r="X19" i="7"/>
  <c r="AE19" i="7"/>
  <c r="AL19" i="7"/>
  <c r="Q20" i="7"/>
  <c r="X20" i="7"/>
  <c r="AE20" i="7"/>
  <c r="AL20" i="7"/>
  <c r="Q21" i="7"/>
  <c r="X21" i="7"/>
  <c r="AE21" i="7"/>
  <c r="AL21" i="7"/>
  <c r="Q22" i="7"/>
  <c r="X22" i="7"/>
  <c r="AE22" i="7"/>
  <c r="AL22" i="7"/>
  <c r="Q23" i="7"/>
  <c r="X23" i="7"/>
  <c r="AE23" i="7"/>
  <c r="AL23" i="7"/>
  <c r="Q24" i="7"/>
  <c r="X24" i="7"/>
  <c r="AE24" i="7"/>
  <c r="AL24" i="7"/>
  <c r="Q25" i="7"/>
  <c r="X25" i="7"/>
  <c r="AE25" i="7"/>
  <c r="AL25" i="7"/>
  <c r="Q26" i="7"/>
  <c r="X26" i="7"/>
  <c r="AE26" i="7"/>
  <c r="AL26" i="7"/>
  <c r="Q27" i="7"/>
  <c r="X27" i="7"/>
  <c r="AE27" i="7"/>
  <c r="AL27" i="7"/>
  <c r="Q28" i="7"/>
  <c r="X28" i="7"/>
  <c r="AE28" i="7"/>
  <c r="AL28" i="7"/>
  <c r="Q29" i="7"/>
  <c r="X29" i="7"/>
  <c r="AE29" i="7"/>
  <c r="AL29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M10" i="6"/>
  <c r="T10" i="6"/>
  <c r="AA10" i="6"/>
  <c r="AH10" i="6"/>
  <c r="M11" i="6"/>
  <c r="T11" i="6"/>
  <c r="AA11" i="6"/>
  <c r="AH11" i="6"/>
  <c r="M12" i="6"/>
  <c r="T12" i="6"/>
  <c r="AA12" i="6"/>
  <c r="AH12" i="6"/>
  <c r="M13" i="6"/>
  <c r="T13" i="6"/>
  <c r="AA13" i="6"/>
  <c r="AH13" i="6"/>
  <c r="M14" i="6"/>
  <c r="T14" i="6"/>
  <c r="AA14" i="6"/>
  <c r="AH14" i="6"/>
  <c r="M15" i="6"/>
  <c r="T15" i="6"/>
  <c r="AA15" i="6"/>
  <c r="AH15" i="6"/>
  <c r="M16" i="6"/>
  <c r="T16" i="6"/>
  <c r="AA16" i="6"/>
  <c r="AH16" i="6"/>
  <c r="M17" i="6"/>
  <c r="T17" i="6"/>
  <c r="AA17" i="6"/>
  <c r="AH17" i="6"/>
  <c r="M18" i="6"/>
  <c r="T18" i="6"/>
  <c r="AA18" i="6"/>
  <c r="AH18" i="6"/>
  <c r="M19" i="6"/>
  <c r="T19" i="6"/>
  <c r="AA19" i="6"/>
  <c r="AH19" i="6"/>
  <c r="M20" i="6"/>
  <c r="T20" i="6"/>
  <c r="AA20" i="6"/>
  <c r="AH20" i="6"/>
  <c r="M21" i="6"/>
  <c r="T21" i="6"/>
  <c r="AA21" i="6"/>
  <c r="AH21" i="6"/>
  <c r="M22" i="6"/>
  <c r="T22" i="6"/>
  <c r="AA22" i="6"/>
  <c r="AH22" i="6"/>
  <c r="M23" i="6"/>
  <c r="T23" i="6"/>
  <c r="AA23" i="6"/>
  <c r="AH23" i="6"/>
  <c r="M24" i="6"/>
  <c r="T24" i="6"/>
  <c r="AA24" i="6"/>
  <c r="AH24" i="6"/>
  <c r="M25" i="6"/>
  <c r="T25" i="6"/>
  <c r="AA25" i="6"/>
  <c r="AH25" i="6"/>
  <c r="M26" i="6"/>
  <c r="T26" i="6"/>
  <c r="AA26" i="6"/>
  <c r="AH26" i="6"/>
  <c r="M27" i="6"/>
  <c r="T27" i="6"/>
  <c r="AA27" i="6"/>
  <c r="AH27" i="6"/>
  <c r="M28" i="6"/>
  <c r="T28" i="6"/>
  <c r="AA28" i="6"/>
  <c r="AH28" i="6"/>
  <c r="M29" i="6"/>
  <c r="T29" i="6"/>
  <c r="AA29" i="6"/>
  <c r="AH29" i="6"/>
  <c r="O10" i="5"/>
  <c r="V10" i="5"/>
  <c r="AC10" i="5"/>
  <c r="AJ10" i="5"/>
  <c r="O11" i="5"/>
  <c r="V11" i="5"/>
  <c r="AC11" i="5"/>
  <c r="AJ11" i="5"/>
  <c r="O12" i="5"/>
  <c r="V12" i="5"/>
  <c r="AC12" i="5"/>
  <c r="AJ12" i="5"/>
  <c r="O13" i="5"/>
  <c r="V13" i="5"/>
  <c r="AC13" i="5"/>
  <c r="AJ13" i="5"/>
  <c r="O14" i="5"/>
  <c r="V14" i="5"/>
  <c r="AC14" i="5"/>
  <c r="AJ14" i="5"/>
  <c r="O15" i="5"/>
  <c r="V15" i="5"/>
  <c r="AC15" i="5"/>
  <c r="AJ15" i="5"/>
  <c r="O16" i="5"/>
  <c r="V16" i="5"/>
  <c r="AC16" i="5"/>
  <c r="AJ16" i="5"/>
  <c r="O17" i="5"/>
  <c r="V17" i="5"/>
  <c r="AC17" i="5"/>
  <c r="AJ17" i="5"/>
  <c r="O18" i="5"/>
  <c r="V18" i="5"/>
  <c r="AC18" i="5"/>
  <c r="AJ18" i="5"/>
  <c r="O19" i="5"/>
  <c r="V19" i="5"/>
  <c r="AC19" i="5"/>
  <c r="AJ19" i="5"/>
  <c r="O20" i="5"/>
  <c r="V20" i="5"/>
  <c r="AC20" i="5"/>
  <c r="AJ20" i="5"/>
  <c r="O21" i="5"/>
  <c r="V21" i="5"/>
  <c r="AC21" i="5"/>
  <c r="AJ21" i="5"/>
  <c r="O22" i="5"/>
  <c r="V22" i="5"/>
  <c r="AC22" i="5"/>
  <c r="AJ22" i="5"/>
  <c r="O23" i="5"/>
  <c r="V23" i="5"/>
  <c r="AC23" i="5"/>
  <c r="AJ23" i="5"/>
  <c r="O24" i="5"/>
  <c r="V24" i="5"/>
  <c r="AC24" i="5"/>
  <c r="AJ24" i="5"/>
  <c r="O25" i="5"/>
  <c r="V25" i="5"/>
  <c r="AC25" i="5"/>
  <c r="AJ25" i="5"/>
  <c r="O26" i="5"/>
  <c r="V26" i="5"/>
  <c r="AC26" i="5"/>
  <c r="AJ26" i="5"/>
  <c r="O27" i="5"/>
  <c r="V27" i="5"/>
  <c r="AC27" i="5"/>
  <c r="AJ27" i="5"/>
  <c r="O28" i="5"/>
  <c r="V28" i="5"/>
  <c r="AC28" i="5"/>
  <c r="AJ28" i="5"/>
  <c r="O29" i="5"/>
  <c r="V29" i="5"/>
  <c r="AC29" i="5"/>
  <c r="AJ29" i="5"/>
  <c r="K10" i="4"/>
  <c r="R10" i="4"/>
  <c r="Y10" i="4"/>
  <c r="AF10" i="4"/>
  <c r="AM10" i="4"/>
  <c r="K11" i="4"/>
  <c r="R11" i="4"/>
  <c r="Y11" i="4"/>
  <c r="AF11" i="4"/>
  <c r="AM11" i="4"/>
  <c r="K12" i="4"/>
  <c r="R12" i="4"/>
  <c r="Y12" i="4"/>
  <c r="AF12" i="4"/>
  <c r="AM12" i="4"/>
  <c r="K13" i="4"/>
  <c r="R13" i="4"/>
  <c r="Y13" i="4"/>
  <c r="AF13" i="4"/>
  <c r="AM13" i="4"/>
  <c r="K14" i="4"/>
  <c r="R14" i="4"/>
  <c r="Y14" i="4"/>
  <c r="AF14" i="4"/>
  <c r="AM14" i="4"/>
  <c r="K15" i="4"/>
  <c r="R15" i="4"/>
  <c r="Y15" i="4"/>
  <c r="AF15" i="4"/>
  <c r="AM15" i="4"/>
  <c r="K16" i="4"/>
  <c r="R16" i="4"/>
  <c r="Y16" i="4"/>
  <c r="AF16" i="4"/>
  <c r="AM16" i="4"/>
  <c r="K17" i="4"/>
  <c r="R17" i="4"/>
  <c r="Y17" i="4"/>
  <c r="AF17" i="4"/>
  <c r="AM17" i="4"/>
  <c r="K18" i="4"/>
  <c r="R18" i="4"/>
  <c r="Y18" i="4"/>
  <c r="AF18" i="4"/>
  <c r="AM18" i="4"/>
  <c r="K19" i="4"/>
  <c r="R19" i="4"/>
  <c r="Y19" i="4"/>
  <c r="AF19" i="4"/>
  <c r="AM19" i="4"/>
  <c r="K20" i="4"/>
  <c r="R20" i="4"/>
  <c r="Y20" i="4"/>
  <c r="AF20" i="4"/>
  <c r="AM20" i="4"/>
  <c r="K21" i="4"/>
  <c r="R21" i="4"/>
  <c r="Y21" i="4"/>
  <c r="AF21" i="4"/>
  <c r="AM21" i="4"/>
  <c r="K22" i="4"/>
  <c r="R22" i="4"/>
  <c r="Y22" i="4"/>
  <c r="AF22" i="4"/>
  <c r="AM22" i="4"/>
  <c r="K23" i="4"/>
  <c r="R23" i="4"/>
  <c r="Y23" i="4"/>
  <c r="AF23" i="4"/>
  <c r="AM23" i="4"/>
  <c r="K24" i="4"/>
  <c r="R24" i="4"/>
  <c r="Y24" i="4"/>
  <c r="AF24" i="4"/>
  <c r="AM24" i="4"/>
  <c r="K25" i="4"/>
  <c r="R25" i="4"/>
  <c r="Y25" i="4"/>
  <c r="AF25" i="4"/>
  <c r="AM25" i="4"/>
  <c r="K26" i="4"/>
  <c r="R26" i="4"/>
  <c r="Y26" i="4"/>
  <c r="AF26" i="4"/>
  <c r="AM26" i="4"/>
  <c r="K27" i="4"/>
  <c r="R27" i="4"/>
  <c r="Y27" i="4"/>
  <c r="AF27" i="4"/>
  <c r="AM27" i="4"/>
  <c r="K28" i="4"/>
  <c r="R28" i="4"/>
  <c r="Y28" i="4"/>
  <c r="AF28" i="4"/>
  <c r="AM28" i="4"/>
  <c r="K29" i="4"/>
  <c r="R29" i="4"/>
  <c r="Y29" i="4"/>
  <c r="AF29" i="4"/>
  <c r="AM29" i="4"/>
  <c r="K10" i="3"/>
  <c r="R10" i="3"/>
  <c r="Y10" i="3"/>
  <c r="AF10" i="3"/>
  <c r="K11" i="3"/>
  <c r="R11" i="3"/>
  <c r="Y11" i="3"/>
  <c r="AF11" i="3"/>
  <c r="K12" i="3"/>
  <c r="R12" i="3"/>
  <c r="Y12" i="3"/>
  <c r="AF12" i="3"/>
  <c r="K13" i="3"/>
  <c r="R13" i="3"/>
  <c r="Y13" i="3"/>
  <c r="AF13" i="3"/>
  <c r="K14" i="3"/>
  <c r="R14" i="3"/>
  <c r="Y14" i="3"/>
  <c r="AF14" i="3"/>
  <c r="K15" i="3"/>
  <c r="R15" i="3"/>
  <c r="Y15" i="3"/>
  <c r="AF15" i="3"/>
  <c r="K16" i="3"/>
  <c r="R16" i="3"/>
  <c r="Y16" i="3"/>
  <c r="AF16" i="3"/>
  <c r="K17" i="3"/>
  <c r="R17" i="3"/>
  <c r="Y17" i="3"/>
  <c r="AF17" i="3"/>
  <c r="K18" i="3"/>
  <c r="R18" i="3"/>
  <c r="Y18" i="3"/>
  <c r="AF18" i="3"/>
  <c r="K19" i="3"/>
  <c r="R19" i="3"/>
  <c r="Y19" i="3"/>
  <c r="AF19" i="3"/>
  <c r="K20" i="3"/>
  <c r="R20" i="3"/>
  <c r="Y20" i="3"/>
  <c r="AF20" i="3"/>
  <c r="K21" i="3"/>
  <c r="R21" i="3"/>
  <c r="Y21" i="3"/>
  <c r="AF21" i="3"/>
  <c r="K22" i="3"/>
  <c r="R22" i="3"/>
  <c r="Y22" i="3"/>
  <c r="AF22" i="3"/>
  <c r="K23" i="3"/>
  <c r="R23" i="3"/>
  <c r="Y23" i="3"/>
  <c r="AF23" i="3"/>
  <c r="K24" i="3"/>
  <c r="R24" i="3"/>
  <c r="Y24" i="3"/>
  <c r="AF24" i="3"/>
  <c r="K25" i="3"/>
  <c r="R25" i="3"/>
  <c r="Y25" i="3"/>
  <c r="AF25" i="3"/>
  <c r="K26" i="3"/>
  <c r="R26" i="3"/>
  <c r="Y26" i="3"/>
  <c r="AF26" i="3"/>
  <c r="K27" i="3"/>
  <c r="R27" i="3"/>
  <c r="Y27" i="3"/>
  <c r="AF27" i="3"/>
  <c r="K28" i="3"/>
  <c r="R28" i="3"/>
  <c r="Y28" i="3"/>
  <c r="AF28" i="3"/>
  <c r="K29" i="3"/>
  <c r="R29" i="3"/>
  <c r="Y29" i="3"/>
  <c r="AF29" i="3"/>
  <c r="N11" i="1"/>
  <c r="U11" i="1"/>
  <c r="AB11" i="1"/>
  <c r="AI11" i="1"/>
  <c r="N12" i="1"/>
  <c r="U12" i="1"/>
  <c r="AB12" i="1"/>
  <c r="AI12" i="1"/>
  <c r="N13" i="1"/>
  <c r="U13" i="1"/>
  <c r="AB13" i="1"/>
  <c r="AI13" i="1"/>
  <c r="N14" i="1"/>
  <c r="U14" i="1"/>
  <c r="AB14" i="1"/>
  <c r="AI14" i="1"/>
  <c r="N15" i="1"/>
  <c r="U15" i="1"/>
  <c r="AB15" i="1"/>
  <c r="AI15" i="1"/>
  <c r="N16" i="1"/>
  <c r="U16" i="1"/>
  <c r="AB16" i="1"/>
  <c r="AI16" i="1"/>
  <c r="N17" i="1"/>
  <c r="U17" i="1"/>
  <c r="AB17" i="1"/>
  <c r="AI17" i="1"/>
  <c r="N18" i="1"/>
  <c r="U18" i="1"/>
  <c r="AB18" i="1"/>
  <c r="AI18" i="1"/>
  <c r="N19" i="1"/>
  <c r="U19" i="1"/>
  <c r="AB19" i="1"/>
  <c r="AI19" i="1"/>
  <c r="N20" i="1"/>
  <c r="U20" i="1"/>
  <c r="AB20" i="1"/>
  <c r="AI20" i="1"/>
  <c r="N21" i="1"/>
  <c r="U21" i="1"/>
  <c r="AB21" i="1"/>
  <c r="AI21" i="1"/>
  <c r="N22" i="1"/>
  <c r="U22" i="1"/>
  <c r="AB22" i="1"/>
  <c r="AI22" i="1"/>
  <c r="N23" i="1"/>
  <c r="U23" i="1"/>
  <c r="AB23" i="1"/>
  <c r="AI23" i="1"/>
  <c r="N24" i="1"/>
  <c r="U24" i="1"/>
  <c r="AB24" i="1"/>
  <c r="AI24" i="1"/>
  <c r="N25" i="1"/>
  <c r="U25" i="1"/>
  <c r="AB25" i="1"/>
  <c r="AI25" i="1"/>
  <c r="N26" i="1"/>
  <c r="U26" i="1"/>
  <c r="AB26" i="1"/>
  <c r="AI26" i="1"/>
  <c r="N27" i="1"/>
  <c r="U27" i="1"/>
  <c r="AB27" i="1"/>
  <c r="AI27" i="1"/>
  <c r="N28" i="1"/>
  <c r="U28" i="1"/>
  <c r="AB28" i="1"/>
  <c r="AI28" i="1"/>
  <c r="N10" i="1"/>
  <c r="U10" i="1"/>
  <c r="AB10" i="1"/>
  <c r="AI10" i="1"/>
  <c r="AT30" i="10" l="1"/>
  <c r="AT26" i="10"/>
  <c r="AT22" i="10"/>
  <c r="AT18" i="10"/>
  <c r="AU30" i="10"/>
  <c r="AU26" i="10"/>
  <c r="AU22" i="10"/>
  <c r="AU18" i="10"/>
  <c r="AU14" i="10"/>
  <c r="AV14" i="10"/>
  <c r="AT27" i="10"/>
  <c r="AT23" i="10"/>
  <c r="AT19" i="10"/>
  <c r="AT15" i="10"/>
  <c r="AU27" i="10"/>
  <c r="AU23" i="10"/>
  <c r="AU19" i="10"/>
  <c r="AU15" i="10"/>
  <c r="AT29" i="10"/>
  <c r="AT25" i="10"/>
  <c r="AT21" i="10"/>
  <c r="AT17" i="10"/>
  <c r="AT13" i="10"/>
  <c r="AU29" i="10"/>
  <c r="AU25" i="10"/>
  <c r="AU21" i="10"/>
  <c r="AU17" i="10"/>
  <c r="AU13" i="10"/>
  <c r="AT10" i="5"/>
  <c r="AT25" i="5"/>
  <c r="AT20" i="5"/>
  <c r="AT15" i="5"/>
  <c r="AU10" i="5"/>
  <c r="AU25" i="5"/>
  <c r="AU20" i="5"/>
  <c r="AU15" i="5"/>
  <c r="AT29" i="5"/>
  <c r="AT24" i="5"/>
  <c r="AT19" i="5"/>
  <c r="AT13" i="5"/>
  <c r="AU29" i="5"/>
  <c r="AU24" i="5"/>
  <c r="AU19" i="5"/>
  <c r="AU13" i="5"/>
  <c r="AT28" i="5"/>
  <c r="AT23" i="5"/>
  <c r="AT17" i="5"/>
  <c r="AT12" i="5"/>
  <c r="AU28" i="5"/>
  <c r="AU23" i="5"/>
  <c r="AU17" i="5"/>
  <c r="AU12" i="5"/>
  <c r="AT26" i="5"/>
  <c r="AT22" i="5"/>
  <c r="AT18" i="5"/>
  <c r="AT14" i="5"/>
  <c r="AU26" i="5"/>
  <c r="AU22" i="5"/>
  <c r="AU18" i="5"/>
  <c r="AU14" i="5"/>
  <c r="J9" i="13"/>
  <c r="L5" i="13"/>
  <c r="J5" i="13"/>
  <c r="AR10" i="13" s="1"/>
  <c r="J9" i="12"/>
  <c r="J8" i="12" s="1"/>
  <c r="L5" i="12"/>
  <c r="J5" i="12"/>
  <c r="AX19" i="12" s="1"/>
  <c r="J9" i="11"/>
  <c r="J8" i="11" s="1"/>
  <c r="L5" i="11"/>
  <c r="J5" i="11"/>
  <c r="AR22" i="11" s="1"/>
  <c r="J9" i="10"/>
  <c r="L5" i="10"/>
  <c r="J5" i="10"/>
  <c r="AX12" i="10" s="1"/>
  <c r="AR18" i="9"/>
  <c r="AX13" i="9"/>
  <c r="J9" i="9"/>
  <c r="J8" i="9"/>
  <c r="L5" i="9"/>
  <c r="J5" i="9"/>
  <c r="AR13" i="9" s="1"/>
  <c r="J9" i="8"/>
  <c r="L5" i="8"/>
  <c r="J5" i="8"/>
  <c r="AX11" i="8" s="1"/>
  <c r="J9" i="7"/>
  <c r="L5" i="7"/>
  <c r="J5" i="7"/>
  <c r="AX16" i="7" s="1"/>
  <c r="AR20" i="6"/>
  <c r="AX17" i="6"/>
  <c r="AX15" i="6"/>
  <c r="AX12" i="6"/>
  <c r="AX11" i="6"/>
  <c r="AR11" i="6"/>
  <c r="AR10" i="6"/>
  <c r="J9" i="6"/>
  <c r="L5" i="6"/>
  <c r="J5" i="6"/>
  <c r="AX13" i="6" s="1"/>
  <c r="J9" i="5"/>
  <c r="L5" i="5"/>
  <c r="J5" i="5"/>
  <c r="AR15" i="5" s="1"/>
  <c r="J9" i="4"/>
  <c r="J8" i="4" s="1"/>
  <c r="L5" i="4"/>
  <c r="J5" i="4"/>
  <c r="AX17" i="4" s="1"/>
  <c r="J9" i="3"/>
  <c r="J8" i="3"/>
  <c r="L5" i="3"/>
  <c r="J5" i="3"/>
  <c r="AR15" i="3" s="1"/>
  <c r="AR15" i="12" l="1"/>
  <c r="AR12" i="12"/>
  <c r="K9" i="11"/>
  <c r="AR16" i="11"/>
  <c r="AX10" i="11"/>
  <c r="AX17" i="11"/>
  <c r="AX15" i="11"/>
  <c r="AR15" i="11"/>
  <c r="AX12" i="9"/>
  <c r="AR12" i="8"/>
  <c r="AX12" i="8"/>
  <c r="AX10" i="6"/>
  <c r="K9" i="4"/>
  <c r="AR13" i="5"/>
  <c r="AR10" i="5"/>
  <c r="AX10" i="5"/>
  <c r="AX29" i="13"/>
  <c r="AX27" i="13"/>
  <c r="AR29" i="13"/>
  <c r="AR27" i="13"/>
  <c r="AX28" i="13"/>
  <c r="AX26" i="13"/>
  <c r="AX24" i="13"/>
  <c r="AR22" i="13"/>
  <c r="AR28" i="13"/>
  <c r="AR24" i="13"/>
  <c r="AX23" i="13"/>
  <c r="AR23" i="13"/>
  <c r="AR19" i="13"/>
  <c r="AX18" i="13"/>
  <c r="AR26" i="13"/>
  <c r="AX25" i="13"/>
  <c r="AR25" i="13"/>
  <c r="AX20" i="13"/>
  <c r="AR18" i="13"/>
  <c r="AX21" i="13"/>
  <c r="AR20" i="13"/>
  <c r="AX17" i="13"/>
  <c r="AR17" i="13"/>
  <c r="AX16" i="13"/>
  <c r="AX14" i="13"/>
  <c r="AX12" i="13"/>
  <c r="AX19" i="13"/>
  <c r="AR16" i="13"/>
  <c r="AR14" i="13"/>
  <c r="AR12" i="13"/>
  <c r="AR21" i="13"/>
  <c r="AX15" i="13"/>
  <c r="AX13" i="13"/>
  <c r="J8" i="13"/>
  <c r="K9" i="13"/>
  <c r="AX10" i="13"/>
  <c r="AR11" i="13"/>
  <c r="AX22" i="13"/>
  <c r="AR15" i="13"/>
  <c r="AX11" i="13"/>
  <c r="AR13" i="13"/>
  <c r="AX29" i="12"/>
  <c r="AX27" i="12"/>
  <c r="AR29" i="12"/>
  <c r="AR27" i="12"/>
  <c r="AR25" i="12"/>
  <c r="AR23" i="12"/>
  <c r="AX22" i="12"/>
  <c r="AX26" i="12"/>
  <c r="AR22" i="12"/>
  <c r="AX21" i="12"/>
  <c r="AR20" i="12"/>
  <c r="AR28" i="12"/>
  <c r="AR21" i="12"/>
  <c r="AX28" i="12"/>
  <c r="AX24" i="12"/>
  <c r="AR24" i="12"/>
  <c r="AX23" i="12"/>
  <c r="AR26" i="12"/>
  <c r="AX25" i="12"/>
  <c r="AX20" i="12"/>
  <c r="AX18" i="12"/>
  <c r="AX16" i="12"/>
  <c r="AX14" i="12"/>
  <c r="AR18" i="12"/>
  <c r="AR16" i="12"/>
  <c r="AR14" i="12"/>
  <c r="AX15" i="12"/>
  <c r="AX13" i="12"/>
  <c r="AX11" i="12"/>
  <c r="AR19" i="12"/>
  <c r="AR17" i="12"/>
  <c r="AR13" i="12"/>
  <c r="AR11" i="12"/>
  <c r="AX10" i="12"/>
  <c r="K9" i="12"/>
  <c r="AR10" i="12"/>
  <c r="AX12" i="12"/>
  <c r="AX17" i="12"/>
  <c r="K8" i="11"/>
  <c r="L9" i="11"/>
  <c r="AR13" i="11"/>
  <c r="AX13" i="11"/>
  <c r="AR14" i="11"/>
  <c r="AX29" i="11"/>
  <c r="AX27" i="11"/>
  <c r="AX25" i="11"/>
  <c r="AX23" i="11"/>
  <c r="AR29" i="11"/>
  <c r="AR27" i="11"/>
  <c r="AR25" i="11"/>
  <c r="AR23" i="11"/>
  <c r="AX22" i="11"/>
  <c r="AX28" i="11"/>
  <c r="AX26" i="11"/>
  <c r="AX24" i="11"/>
  <c r="AR28" i="11"/>
  <c r="AR21" i="11"/>
  <c r="AX19" i="11"/>
  <c r="AR17" i="11"/>
  <c r="AR26" i="11"/>
  <c r="AR19" i="11"/>
  <c r="AX18" i="11"/>
  <c r="AR24" i="11"/>
  <c r="AX20" i="11"/>
  <c r="AR18" i="11"/>
  <c r="AX21" i="11"/>
  <c r="AX16" i="11"/>
  <c r="AX14" i="11"/>
  <c r="AX12" i="11"/>
  <c r="AR11" i="11"/>
  <c r="AX11" i="11"/>
  <c r="AR12" i="11"/>
  <c r="AR20" i="11"/>
  <c r="AR10" i="11"/>
  <c r="AR11" i="10"/>
  <c r="AX13" i="10"/>
  <c r="AR15" i="10"/>
  <c r="AX22" i="10"/>
  <c r="J8" i="10"/>
  <c r="K9" i="10"/>
  <c r="AX11" i="10"/>
  <c r="AR12" i="10"/>
  <c r="AX30" i="10"/>
  <c r="AX28" i="10"/>
  <c r="AX26" i="10"/>
  <c r="AX24" i="10"/>
  <c r="AR30" i="10"/>
  <c r="AR28" i="10"/>
  <c r="AR26" i="10"/>
  <c r="AR24" i="10"/>
  <c r="AX23" i="10"/>
  <c r="AX29" i="10"/>
  <c r="AX27" i="10"/>
  <c r="AX25" i="10"/>
  <c r="AR23" i="10"/>
  <c r="AR29" i="10"/>
  <c r="AR27" i="10"/>
  <c r="AR25" i="10"/>
  <c r="AR20" i="10"/>
  <c r="AX19" i="10"/>
  <c r="AX17" i="10"/>
  <c r="AX21" i="10"/>
  <c r="AR21" i="10"/>
  <c r="AX20" i="10"/>
  <c r="AX16" i="10"/>
  <c r="AX14" i="10"/>
  <c r="AR17" i="10"/>
  <c r="AR16" i="10"/>
  <c r="AR19" i="10"/>
  <c r="AX18" i="10"/>
  <c r="AR18" i="10"/>
  <c r="AX15" i="10"/>
  <c r="AR13" i="10"/>
  <c r="AR14" i="10"/>
  <c r="AR22" i="10"/>
  <c r="AX29" i="9"/>
  <c r="AX27" i="9"/>
  <c r="AX25" i="9"/>
  <c r="AX23" i="9"/>
  <c r="AR29" i="9"/>
  <c r="AR27" i="9"/>
  <c r="AR25" i="9"/>
  <c r="AR23" i="9"/>
  <c r="AX22" i="9"/>
  <c r="AX28" i="9"/>
  <c r="AX26" i="9"/>
  <c r="AX24" i="9"/>
  <c r="AR28" i="9"/>
  <c r="AR26" i="9"/>
  <c r="AR24" i="9"/>
  <c r="AR22" i="9"/>
  <c r="AX21" i="9"/>
  <c r="AR20" i="9"/>
  <c r="AX17" i="9"/>
  <c r="AR21" i="9"/>
  <c r="AX19" i="9"/>
  <c r="AR17" i="9"/>
  <c r="AR19" i="9"/>
  <c r="AX18" i="9"/>
  <c r="AR16" i="9"/>
  <c r="AR14" i="9"/>
  <c r="AR12" i="9"/>
  <c r="AR11" i="9"/>
  <c r="AX11" i="9"/>
  <c r="AX16" i="9"/>
  <c r="AR10" i="9"/>
  <c r="K9" i="9"/>
  <c r="AX10" i="9"/>
  <c r="AX14" i="9"/>
  <c r="AR15" i="9"/>
  <c r="AX15" i="9"/>
  <c r="AX20" i="9"/>
  <c r="AX29" i="8"/>
  <c r="AX27" i="8"/>
  <c r="AX25" i="8"/>
  <c r="AX23" i="8"/>
  <c r="AR29" i="8"/>
  <c r="AR27" i="8"/>
  <c r="AR25" i="8"/>
  <c r="AR23" i="8"/>
  <c r="AX22" i="8"/>
  <c r="AX28" i="8"/>
  <c r="AX26" i="8"/>
  <c r="AX24" i="8"/>
  <c r="AR28" i="8"/>
  <c r="AR19" i="8"/>
  <c r="AX18" i="8"/>
  <c r="AX16" i="8"/>
  <c r="AR26" i="8"/>
  <c r="AX20" i="8"/>
  <c r="AR18" i="8"/>
  <c r="AR24" i="8"/>
  <c r="AR22" i="8"/>
  <c r="AX21" i="8"/>
  <c r="AR20" i="8"/>
  <c r="AX17" i="8"/>
  <c r="AX19" i="8"/>
  <c r="AR15" i="8"/>
  <c r="AR13" i="8"/>
  <c r="AR11" i="8"/>
  <c r="AX10" i="8"/>
  <c r="AR21" i="8"/>
  <c r="AR10" i="8"/>
  <c r="AX15" i="8"/>
  <c r="AR17" i="8"/>
  <c r="AR16" i="8"/>
  <c r="J8" i="8"/>
  <c r="K9" i="8"/>
  <c r="AX13" i="8"/>
  <c r="AR14" i="8"/>
  <c r="AX14" i="8"/>
  <c r="AX29" i="7"/>
  <c r="AX27" i="7"/>
  <c r="AX25" i="7"/>
  <c r="AX23" i="7"/>
  <c r="AR29" i="7"/>
  <c r="AR27" i="7"/>
  <c r="AR25" i="7"/>
  <c r="AR23" i="7"/>
  <c r="AX22" i="7"/>
  <c r="AX28" i="7"/>
  <c r="AX26" i="7"/>
  <c r="AX24" i="7"/>
  <c r="AR28" i="7"/>
  <c r="AX20" i="7"/>
  <c r="AR18" i="7"/>
  <c r="AR26" i="7"/>
  <c r="AR22" i="7"/>
  <c r="AX21" i="7"/>
  <c r="AR20" i="7"/>
  <c r="AX17" i="7"/>
  <c r="AR21" i="7"/>
  <c r="AX15" i="7"/>
  <c r="AX13" i="7"/>
  <c r="AX11" i="7"/>
  <c r="AX14" i="7"/>
  <c r="AR19" i="7"/>
  <c r="AR15" i="7"/>
  <c r="AR13" i="7"/>
  <c r="AR11" i="7"/>
  <c r="AX10" i="7"/>
  <c r="AR24" i="7"/>
  <c r="AX19" i="7"/>
  <c r="AR17" i="7"/>
  <c r="K9" i="7"/>
  <c r="J8" i="7"/>
  <c r="AR10" i="7"/>
  <c r="AX12" i="7"/>
  <c r="AR14" i="7"/>
  <c r="AR12" i="7"/>
  <c r="AR16" i="7"/>
  <c r="AX18" i="7"/>
  <c r="J8" i="6"/>
  <c r="K9" i="6"/>
  <c r="AX29" i="6"/>
  <c r="AX27" i="6"/>
  <c r="AR29" i="6"/>
  <c r="AR27" i="6"/>
  <c r="AX28" i="6"/>
  <c r="AX26" i="6"/>
  <c r="AX24" i="6"/>
  <c r="AR22" i="6"/>
  <c r="AR28" i="6"/>
  <c r="AX22" i="6"/>
  <c r="AR21" i="6"/>
  <c r="AX19" i="6"/>
  <c r="AR24" i="6"/>
  <c r="AX23" i="6"/>
  <c r="AR23" i="6"/>
  <c r="AR19" i="6"/>
  <c r="AR26" i="6"/>
  <c r="AX25" i="6"/>
  <c r="AR25" i="6"/>
  <c r="AX20" i="6"/>
  <c r="AR18" i="6"/>
  <c r="AR12" i="6"/>
  <c r="AR14" i="6"/>
  <c r="AR16" i="6"/>
  <c r="AX14" i="6"/>
  <c r="AX16" i="6"/>
  <c r="AR13" i="6"/>
  <c r="AR15" i="6"/>
  <c r="AR17" i="6"/>
  <c r="AX18" i="6"/>
  <c r="AX21" i="6"/>
  <c r="J8" i="5"/>
  <c r="K9" i="5"/>
  <c r="AX29" i="5"/>
  <c r="AX27" i="5"/>
  <c r="AX25" i="5"/>
  <c r="AR29" i="5"/>
  <c r="AR27" i="5"/>
  <c r="AR25" i="5"/>
  <c r="AR23" i="5"/>
  <c r="AX22" i="5"/>
  <c r="AX28" i="5"/>
  <c r="AX26" i="5"/>
  <c r="AX24" i="5"/>
  <c r="AR28" i="5"/>
  <c r="AX20" i="5"/>
  <c r="AR18" i="5"/>
  <c r="AR26" i="5"/>
  <c r="AX23" i="5"/>
  <c r="AR22" i="5"/>
  <c r="AX21" i="5"/>
  <c r="AR20" i="5"/>
  <c r="AX17" i="5"/>
  <c r="AR24" i="5"/>
  <c r="AR21" i="5"/>
  <c r="AX19" i="5"/>
  <c r="AR17" i="5"/>
  <c r="AR19" i="5"/>
  <c r="AX16" i="5"/>
  <c r="AX14" i="5"/>
  <c r="AX12" i="5"/>
  <c r="AX18" i="5"/>
  <c r="AR16" i="5"/>
  <c r="AR14" i="5"/>
  <c r="AR12" i="5"/>
  <c r="AX15" i="5"/>
  <c r="AX13" i="5"/>
  <c r="AX11" i="5"/>
  <c r="AR11" i="5"/>
  <c r="K8" i="4"/>
  <c r="L9" i="4"/>
  <c r="AX29" i="4"/>
  <c r="AX27" i="4"/>
  <c r="AX25" i="4"/>
  <c r="AX23" i="4"/>
  <c r="AR29" i="4"/>
  <c r="AR27" i="4"/>
  <c r="AR25" i="4"/>
  <c r="AR23" i="4"/>
  <c r="AX22" i="4"/>
  <c r="AX28" i="4"/>
  <c r="AX26" i="4"/>
  <c r="AX24" i="4"/>
  <c r="AR28" i="4"/>
  <c r="AR21" i="4"/>
  <c r="AX19" i="4"/>
  <c r="AR17" i="4"/>
  <c r="AR26" i="4"/>
  <c r="AR19" i="4"/>
  <c r="AX18" i="4"/>
  <c r="AR24" i="4"/>
  <c r="AX20" i="4"/>
  <c r="AR18" i="4"/>
  <c r="AR15" i="4"/>
  <c r="AR13" i="4"/>
  <c r="AR11" i="4"/>
  <c r="AX10" i="4"/>
  <c r="AR22" i="4"/>
  <c r="AR20" i="4"/>
  <c r="AX16" i="4"/>
  <c r="AX14" i="4"/>
  <c r="AX12" i="4"/>
  <c r="AX21" i="4"/>
  <c r="AR16" i="4"/>
  <c r="AR14" i="4"/>
  <c r="AR12" i="4"/>
  <c r="AX13" i="4"/>
  <c r="AR10" i="4"/>
  <c r="AX11" i="4"/>
  <c r="AX15" i="4"/>
  <c r="AR13" i="3"/>
  <c r="K9" i="3"/>
  <c r="AR11" i="3"/>
  <c r="AX18" i="3"/>
  <c r="AX29" i="3"/>
  <c r="AX27" i="3"/>
  <c r="AX25" i="3"/>
  <c r="AX23" i="3"/>
  <c r="AR29" i="3"/>
  <c r="AR27" i="3"/>
  <c r="AR25" i="3"/>
  <c r="AR23" i="3"/>
  <c r="AX22" i="3"/>
  <c r="AX28" i="3"/>
  <c r="AX26" i="3"/>
  <c r="AX24" i="3"/>
  <c r="AR28" i="3"/>
  <c r="AX20" i="3"/>
  <c r="AR18" i="3"/>
  <c r="AR26" i="3"/>
  <c r="AR22" i="3"/>
  <c r="AX21" i="3"/>
  <c r="AR20" i="3"/>
  <c r="AX17" i="3"/>
  <c r="AR24" i="3"/>
  <c r="AR21" i="3"/>
  <c r="AX19" i="3"/>
  <c r="AR17" i="3"/>
  <c r="AX16" i="3"/>
  <c r="AX14" i="3"/>
  <c r="AX12" i="3"/>
  <c r="AR10" i="3"/>
  <c r="AR16" i="3"/>
  <c r="AR14" i="3"/>
  <c r="AR12" i="3"/>
  <c r="AR19" i="3"/>
  <c r="AX15" i="3"/>
  <c r="AX13" i="3"/>
  <c r="AX11" i="3"/>
  <c r="AX10" i="3"/>
  <c r="L5" i="1"/>
  <c r="J9" i="1"/>
  <c r="J5" i="1"/>
  <c r="AR24" i="1" s="1"/>
  <c r="L9" i="13" l="1"/>
  <c r="K8" i="13"/>
  <c r="L9" i="12"/>
  <c r="K8" i="12"/>
  <c r="M9" i="11"/>
  <c r="L8" i="11"/>
  <c r="L9" i="10"/>
  <c r="K8" i="10"/>
  <c r="L9" i="9"/>
  <c r="K8" i="9"/>
  <c r="L9" i="8"/>
  <c r="K8" i="8"/>
  <c r="L9" i="7"/>
  <c r="K8" i="7"/>
  <c r="J10" i="7"/>
  <c r="L9" i="6"/>
  <c r="K8" i="6"/>
  <c r="L9" i="5"/>
  <c r="K8" i="5"/>
  <c r="M9" i="4"/>
  <c r="L8" i="4"/>
  <c r="K8" i="3"/>
  <c r="L9" i="3"/>
  <c r="AX29" i="1"/>
  <c r="AX25" i="1"/>
  <c r="AX21" i="1"/>
  <c r="AX17" i="1"/>
  <c r="AX13" i="1"/>
  <c r="AX28" i="1"/>
  <c r="AX24" i="1"/>
  <c r="AX20" i="1"/>
  <c r="AX16" i="1"/>
  <c r="AX12" i="1"/>
  <c r="AX27" i="1"/>
  <c r="AX23" i="1"/>
  <c r="AX19" i="1"/>
  <c r="AX15" i="1"/>
  <c r="AX11" i="1"/>
  <c r="AX10" i="1"/>
  <c r="AX26" i="1"/>
  <c r="AX22" i="1"/>
  <c r="AX18" i="1"/>
  <c r="AX14" i="1"/>
  <c r="AR10" i="1"/>
  <c r="AR11" i="1"/>
  <c r="AR15" i="1"/>
  <c r="AR19" i="1"/>
  <c r="AR23" i="1"/>
  <c r="AR27" i="1"/>
  <c r="AR12" i="1"/>
  <c r="AR17" i="1"/>
  <c r="AR22" i="1"/>
  <c r="AR28" i="1"/>
  <c r="AR18" i="1"/>
  <c r="AR25" i="1"/>
  <c r="AR13" i="1"/>
  <c r="AR20" i="1"/>
  <c r="AR26" i="1"/>
  <c r="AR14" i="1"/>
  <c r="AR21" i="1"/>
  <c r="AR29" i="1"/>
  <c r="AR16" i="1"/>
  <c r="K9" i="1"/>
  <c r="J8" i="1"/>
  <c r="M9" i="13" l="1"/>
  <c r="L8" i="13"/>
  <c r="L8" i="12"/>
  <c r="M9" i="12"/>
  <c r="N9" i="11"/>
  <c r="M8" i="11"/>
  <c r="M9" i="10"/>
  <c r="L8" i="10"/>
  <c r="M9" i="9"/>
  <c r="L8" i="9"/>
  <c r="M9" i="8"/>
  <c r="L8" i="8"/>
  <c r="M9" i="7"/>
  <c r="L8" i="7"/>
  <c r="M9" i="6"/>
  <c r="L8" i="6"/>
  <c r="M9" i="5"/>
  <c r="L8" i="5"/>
  <c r="N9" i="4"/>
  <c r="M8" i="4"/>
  <c r="M9" i="3"/>
  <c r="L8" i="3"/>
  <c r="K8" i="1"/>
  <c r="L9" i="1"/>
  <c r="L8" i="1" s="1"/>
  <c r="M8" i="13" l="1"/>
  <c r="N9" i="13"/>
  <c r="M8" i="12"/>
  <c r="N9" i="12"/>
  <c r="O9" i="11"/>
  <c r="N8" i="11"/>
  <c r="N9" i="10"/>
  <c r="M8" i="10"/>
  <c r="N9" i="9"/>
  <c r="M8" i="9"/>
  <c r="N9" i="8"/>
  <c r="M8" i="8"/>
  <c r="M8" i="7"/>
  <c r="N9" i="7"/>
  <c r="N9" i="6"/>
  <c r="M8" i="6"/>
  <c r="N9" i="5"/>
  <c r="M8" i="5"/>
  <c r="O9" i="4"/>
  <c r="N8" i="4"/>
  <c r="N9" i="3"/>
  <c r="M8" i="3"/>
  <c r="M9" i="1"/>
  <c r="N9" i="1"/>
  <c r="M8" i="1" l="1"/>
  <c r="O9" i="13"/>
  <c r="N8" i="13"/>
  <c r="O9" i="12"/>
  <c r="N8" i="12"/>
  <c r="P9" i="11"/>
  <c r="O8" i="11"/>
  <c r="O9" i="10"/>
  <c r="N8" i="10"/>
  <c r="O9" i="9"/>
  <c r="N8" i="9"/>
  <c r="O9" i="8"/>
  <c r="N8" i="8"/>
  <c r="O9" i="7"/>
  <c r="N8" i="7"/>
  <c r="N8" i="6"/>
  <c r="O9" i="6"/>
  <c r="O9" i="5"/>
  <c r="N8" i="5"/>
  <c r="P9" i="4"/>
  <c r="O8" i="4"/>
  <c r="O9" i="3"/>
  <c r="N8" i="3"/>
  <c r="O9" i="1"/>
  <c r="N8" i="1"/>
  <c r="P9" i="13" l="1"/>
  <c r="O8" i="13"/>
  <c r="P9" i="12"/>
  <c r="O8" i="12"/>
  <c r="Q9" i="11"/>
  <c r="P8" i="11"/>
  <c r="P9" i="10"/>
  <c r="O8" i="10"/>
  <c r="P9" i="9"/>
  <c r="O8" i="9"/>
  <c r="P9" i="8"/>
  <c r="O8" i="8"/>
  <c r="P9" i="7"/>
  <c r="O8" i="7"/>
  <c r="O8" i="6"/>
  <c r="P9" i="6"/>
  <c r="P9" i="5"/>
  <c r="O8" i="5"/>
  <c r="Q9" i="4"/>
  <c r="P8" i="4"/>
  <c r="O8" i="3"/>
  <c r="P9" i="3"/>
  <c r="N29" i="1"/>
  <c r="P9" i="1"/>
  <c r="O8" i="1"/>
  <c r="Q9" i="13" l="1"/>
  <c r="P8" i="13"/>
  <c r="P8" i="12"/>
  <c r="Q9" i="12"/>
  <c r="R9" i="11"/>
  <c r="Q8" i="11"/>
  <c r="Q9" i="10"/>
  <c r="P8" i="10"/>
  <c r="Q9" i="9"/>
  <c r="P8" i="9"/>
  <c r="Q9" i="8"/>
  <c r="P8" i="8"/>
  <c r="Q9" i="7"/>
  <c r="P8" i="7"/>
  <c r="Q9" i="6"/>
  <c r="P8" i="6"/>
  <c r="Q9" i="5"/>
  <c r="P8" i="5"/>
  <c r="R9" i="4"/>
  <c r="Q8" i="4"/>
  <c r="Q9" i="3"/>
  <c r="P8" i="3"/>
  <c r="Q9" i="1"/>
  <c r="P8" i="1"/>
  <c r="R9" i="13" l="1"/>
  <c r="Q8" i="13"/>
  <c r="Q8" i="12"/>
  <c r="R9" i="12"/>
  <c r="R8" i="11"/>
  <c r="S9" i="11"/>
  <c r="R9" i="10"/>
  <c r="Q8" i="10"/>
  <c r="R9" i="9"/>
  <c r="Q8" i="9"/>
  <c r="R9" i="8"/>
  <c r="Q8" i="8"/>
  <c r="Q8" i="7"/>
  <c r="R9" i="7"/>
  <c r="R9" i="6"/>
  <c r="Q8" i="6"/>
  <c r="Q8" i="5"/>
  <c r="R9" i="5"/>
  <c r="S9" i="4"/>
  <c r="R8" i="4"/>
  <c r="Q8" i="3"/>
  <c r="R9" i="3"/>
  <c r="R9" i="1"/>
  <c r="Q8" i="1"/>
  <c r="S9" i="13" l="1"/>
  <c r="R8" i="13"/>
  <c r="S9" i="12"/>
  <c r="R8" i="12"/>
  <c r="T9" i="11"/>
  <c r="S8" i="11"/>
  <c r="S9" i="10"/>
  <c r="R8" i="10"/>
  <c r="S9" i="9"/>
  <c r="R8" i="9"/>
  <c r="S9" i="8"/>
  <c r="R8" i="8"/>
  <c r="S9" i="7"/>
  <c r="R8" i="7"/>
  <c r="S9" i="6"/>
  <c r="R8" i="6"/>
  <c r="S9" i="5"/>
  <c r="R8" i="5"/>
  <c r="T9" i="4"/>
  <c r="S8" i="4"/>
  <c r="S9" i="3"/>
  <c r="R8" i="3"/>
  <c r="S9" i="1"/>
  <c r="R8" i="1"/>
  <c r="T9" i="13" l="1"/>
  <c r="S8" i="13"/>
  <c r="T9" i="12"/>
  <c r="S8" i="12"/>
  <c r="U9" i="11"/>
  <c r="T8" i="11"/>
  <c r="T9" i="10"/>
  <c r="S8" i="10"/>
  <c r="T9" i="9"/>
  <c r="S8" i="9"/>
  <c r="T9" i="8"/>
  <c r="S8" i="8"/>
  <c r="T9" i="7"/>
  <c r="S8" i="7"/>
  <c r="T9" i="6"/>
  <c r="S8" i="6"/>
  <c r="T9" i="5"/>
  <c r="S8" i="5"/>
  <c r="U9" i="4"/>
  <c r="T8" i="4"/>
  <c r="T9" i="3"/>
  <c r="S8" i="3"/>
  <c r="T9" i="1"/>
  <c r="S8" i="1"/>
  <c r="U9" i="13" l="1"/>
  <c r="T8" i="13"/>
  <c r="U9" i="12"/>
  <c r="T8" i="12"/>
  <c r="V9" i="11"/>
  <c r="U8" i="11"/>
  <c r="U9" i="10"/>
  <c r="T8" i="10"/>
  <c r="U9" i="9"/>
  <c r="T8" i="9"/>
  <c r="U9" i="8"/>
  <c r="T8" i="8"/>
  <c r="U9" i="7"/>
  <c r="T8" i="7"/>
  <c r="U9" i="6"/>
  <c r="T8" i="6"/>
  <c r="U9" i="5"/>
  <c r="T8" i="5"/>
  <c r="V9" i="4"/>
  <c r="U8" i="4"/>
  <c r="U9" i="3"/>
  <c r="T8" i="3"/>
  <c r="U9" i="1"/>
  <c r="T8" i="1"/>
  <c r="U8" i="13" l="1"/>
  <c r="V9" i="13"/>
  <c r="V9" i="12"/>
  <c r="U8" i="12"/>
  <c r="W9" i="11"/>
  <c r="V8" i="11"/>
  <c r="V9" i="10"/>
  <c r="U8" i="10"/>
  <c r="V9" i="9"/>
  <c r="U8" i="9"/>
  <c r="V9" i="8"/>
  <c r="U8" i="8"/>
  <c r="V9" i="7"/>
  <c r="U8" i="7"/>
  <c r="V9" i="6"/>
  <c r="U8" i="6"/>
  <c r="V9" i="5"/>
  <c r="U8" i="5"/>
  <c r="W9" i="4"/>
  <c r="V8" i="4"/>
  <c r="V9" i="3"/>
  <c r="U8" i="3"/>
  <c r="V9" i="1"/>
  <c r="U8" i="1"/>
  <c r="W9" i="13" l="1"/>
  <c r="V8" i="13"/>
  <c r="W9" i="12"/>
  <c r="V8" i="12"/>
  <c r="X9" i="11"/>
  <c r="W8" i="11"/>
  <c r="W9" i="10"/>
  <c r="V8" i="10"/>
  <c r="W9" i="9"/>
  <c r="V8" i="9"/>
  <c r="W9" i="8"/>
  <c r="V8" i="8"/>
  <c r="V8" i="7"/>
  <c r="W9" i="7"/>
  <c r="W9" i="6"/>
  <c r="V8" i="6"/>
  <c r="W9" i="5"/>
  <c r="V8" i="5"/>
  <c r="X9" i="4"/>
  <c r="W8" i="4"/>
  <c r="W9" i="3"/>
  <c r="V8" i="3"/>
  <c r="U29" i="1"/>
  <c r="W9" i="1"/>
  <c r="V8" i="1"/>
  <c r="X9" i="13" l="1"/>
  <c r="W8" i="13"/>
  <c r="X9" i="12"/>
  <c r="W8" i="12"/>
  <c r="Y9" i="11"/>
  <c r="X8" i="11"/>
  <c r="X9" i="10"/>
  <c r="W8" i="10"/>
  <c r="W8" i="9"/>
  <c r="X9" i="9"/>
  <c r="X9" i="8"/>
  <c r="W8" i="8"/>
  <c r="X9" i="7"/>
  <c r="W8" i="7"/>
  <c r="X9" i="6"/>
  <c r="W8" i="6"/>
  <c r="X9" i="5"/>
  <c r="W8" i="5"/>
  <c r="Y9" i="4"/>
  <c r="X8" i="4"/>
  <c r="X9" i="3"/>
  <c r="W8" i="3"/>
  <c r="X9" i="1"/>
  <c r="W8" i="1"/>
  <c r="Y9" i="13" l="1"/>
  <c r="X8" i="13"/>
  <c r="Y9" i="12"/>
  <c r="X8" i="12"/>
  <c r="Z9" i="11"/>
  <c r="Y8" i="11"/>
  <c r="Y9" i="10"/>
  <c r="X8" i="10"/>
  <c r="Y9" i="9"/>
  <c r="X8" i="9"/>
  <c r="Y9" i="8"/>
  <c r="X8" i="8"/>
  <c r="Y9" i="7"/>
  <c r="X8" i="7"/>
  <c r="Y9" i="6"/>
  <c r="X8" i="6"/>
  <c r="Y9" i="5"/>
  <c r="X8" i="5"/>
  <c r="Z9" i="4"/>
  <c r="Y8" i="4"/>
  <c r="Y9" i="3"/>
  <c r="X8" i="3"/>
  <c r="Y9" i="1"/>
  <c r="X8" i="1"/>
  <c r="Z9" i="13" l="1"/>
  <c r="Y8" i="13"/>
  <c r="Z9" i="12"/>
  <c r="Y8" i="12"/>
  <c r="Z8" i="11"/>
  <c r="AA9" i="11"/>
  <c r="Z9" i="10"/>
  <c r="Y8" i="10"/>
  <c r="Z9" i="9"/>
  <c r="Y8" i="9"/>
  <c r="Z9" i="8"/>
  <c r="Y8" i="8"/>
  <c r="Y8" i="7"/>
  <c r="Z9" i="7"/>
  <c r="Y8" i="6"/>
  <c r="Z9" i="6"/>
  <c r="Y8" i="5"/>
  <c r="Z9" i="5"/>
  <c r="AA9" i="4"/>
  <c r="Z8" i="4"/>
  <c r="Z9" i="3"/>
  <c r="Y8" i="3"/>
  <c r="Z9" i="1"/>
  <c r="Y8" i="1"/>
  <c r="AA9" i="13" l="1"/>
  <c r="Z8" i="13"/>
  <c r="AA9" i="12"/>
  <c r="Z8" i="12"/>
  <c r="AB9" i="11"/>
  <c r="AA8" i="11"/>
  <c r="AA9" i="10"/>
  <c r="Z8" i="10"/>
  <c r="AA9" i="9"/>
  <c r="Z8" i="9"/>
  <c r="AA9" i="8"/>
  <c r="Z8" i="8"/>
  <c r="AA9" i="7"/>
  <c r="Z8" i="7"/>
  <c r="Z8" i="6"/>
  <c r="AA9" i="6"/>
  <c r="AA9" i="5"/>
  <c r="Z8" i="5"/>
  <c r="AB9" i="4"/>
  <c r="AA8" i="4"/>
  <c r="AA9" i="3"/>
  <c r="Z8" i="3"/>
  <c r="AA9" i="1"/>
  <c r="Z8" i="1"/>
  <c r="AB9" i="13" l="1"/>
  <c r="AA8" i="13"/>
  <c r="AB9" i="12"/>
  <c r="AA8" i="12"/>
  <c r="AC9" i="11"/>
  <c r="AB8" i="11"/>
  <c r="AB9" i="10"/>
  <c r="AA8" i="10"/>
  <c r="AB9" i="9"/>
  <c r="AA8" i="9"/>
  <c r="AB9" i="8"/>
  <c r="AA8" i="8"/>
  <c r="AB9" i="7"/>
  <c r="AA8" i="7"/>
  <c r="AB9" i="6"/>
  <c r="AA8" i="6"/>
  <c r="AB9" i="5"/>
  <c r="AA8" i="5"/>
  <c r="AC9" i="4"/>
  <c r="AB8" i="4"/>
  <c r="AA8" i="3"/>
  <c r="AB9" i="3"/>
  <c r="AB9" i="1"/>
  <c r="AA8" i="1"/>
  <c r="AC9" i="13" l="1"/>
  <c r="AB8" i="13"/>
  <c r="AC9" i="12"/>
  <c r="AB8" i="12"/>
  <c r="AD9" i="11"/>
  <c r="AC8" i="11"/>
  <c r="AC9" i="10"/>
  <c r="AB8" i="10"/>
  <c r="AC9" i="9"/>
  <c r="AB8" i="9"/>
  <c r="AC9" i="8"/>
  <c r="AB8" i="8"/>
  <c r="AC9" i="7"/>
  <c r="AB8" i="7"/>
  <c r="AC9" i="6"/>
  <c r="AB8" i="6"/>
  <c r="AC9" i="5"/>
  <c r="AB8" i="5"/>
  <c r="AD9" i="4"/>
  <c r="AC8" i="4"/>
  <c r="AC9" i="3"/>
  <c r="AB8" i="3"/>
  <c r="AC9" i="1"/>
  <c r="AB8" i="1"/>
  <c r="AC8" i="13" l="1"/>
  <c r="AD9" i="13"/>
  <c r="AD9" i="12"/>
  <c r="AC8" i="12"/>
  <c r="AE9" i="11"/>
  <c r="AD8" i="11"/>
  <c r="AD9" i="10"/>
  <c r="AC8" i="10"/>
  <c r="AD9" i="9"/>
  <c r="AC8" i="9"/>
  <c r="AD9" i="8"/>
  <c r="AC8" i="8"/>
  <c r="AD9" i="7"/>
  <c r="AC8" i="7"/>
  <c r="AD9" i="6"/>
  <c r="AC8" i="6"/>
  <c r="AD9" i="5"/>
  <c r="AC8" i="5"/>
  <c r="AE9" i="4"/>
  <c r="AD8" i="4"/>
  <c r="AD9" i="3"/>
  <c r="AC8" i="3"/>
  <c r="AB29" i="1"/>
  <c r="AD9" i="1"/>
  <c r="AC8" i="1"/>
  <c r="AE9" i="13" l="1"/>
  <c r="AD8" i="13"/>
  <c r="AE9" i="12"/>
  <c r="AD8" i="12"/>
  <c r="AF9" i="11"/>
  <c r="AE8" i="11"/>
  <c r="AE9" i="10"/>
  <c r="AD8" i="10"/>
  <c r="AE9" i="9"/>
  <c r="AD8" i="9"/>
  <c r="AE9" i="8"/>
  <c r="AD8" i="8"/>
  <c r="AD8" i="7"/>
  <c r="AE9" i="7"/>
  <c r="AD8" i="6"/>
  <c r="AE9" i="6"/>
  <c r="AE9" i="5"/>
  <c r="AD8" i="5"/>
  <c r="AF9" i="4"/>
  <c r="AE8" i="4"/>
  <c r="AE9" i="3"/>
  <c r="AD8" i="3"/>
  <c r="AE9" i="1"/>
  <c r="AD8" i="1"/>
  <c r="AF9" i="13" l="1"/>
  <c r="AE8" i="13"/>
  <c r="AF9" i="12"/>
  <c r="AE8" i="12"/>
  <c r="AG9" i="11"/>
  <c r="AF8" i="11"/>
  <c r="AF9" i="10"/>
  <c r="AE8" i="10"/>
  <c r="AE8" i="9"/>
  <c r="AF9" i="9"/>
  <c r="AF9" i="8"/>
  <c r="AE8" i="8"/>
  <c r="AF9" i="7"/>
  <c r="AE8" i="7"/>
  <c r="AF9" i="6"/>
  <c r="AE8" i="6"/>
  <c r="AF9" i="5"/>
  <c r="AE8" i="5"/>
  <c r="AG9" i="4"/>
  <c r="AF8" i="4"/>
  <c r="AE8" i="3"/>
  <c r="AF9" i="3"/>
  <c r="AF9" i="1"/>
  <c r="AE8" i="1"/>
  <c r="AG9" i="13" l="1"/>
  <c r="AF8" i="13"/>
  <c r="AG9" i="12"/>
  <c r="AF8" i="12"/>
  <c r="AH9" i="11"/>
  <c r="AG8" i="11"/>
  <c r="AG9" i="10"/>
  <c r="AF8" i="10"/>
  <c r="AG9" i="9"/>
  <c r="AF8" i="9"/>
  <c r="AG9" i="8"/>
  <c r="AF8" i="8"/>
  <c r="AG9" i="7"/>
  <c r="AF8" i="7"/>
  <c r="AG9" i="6"/>
  <c r="AF8" i="6"/>
  <c r="AG9" i="5"/>
  <c r="AF8" i="5"/>
  <c r="AH9" i="4"/>
  <c r="AG8" i="4"/>
  <c r="AG9" i="3"/>
  <c r="AF8" i="3"/>
  <c r="AG9" i="1"/>
  <c r="AF8" i="1"/>
  <c r="AH9" i="13" l="1"/>
  <c r="AG8" i="13"/>
  <c r="AH9" i="12"/>
  <c r="AG8" i="12"/>
  <c r="AI9" i="11"/>
  <c r="AH8" i="11"/>
  <c r="AH9" i="10"/>
  <c r="AG8" i="10"/>
  <c r="AH9" i="9"/>
  <c r="AG8" i="9"/>
  <c r="AH9" i="8"/>
  <c r="AG8" i="8"/>
  <c r="AG8" i="7"/>
  <c r="AH9" i="7"/>
  <c r="AH9" i="6"/>
  <c r="AG8" i="6"/>
  <c r="AG8" i="5"/>
  <c r="AH9" i="5"/>
  <c r="AI9" i="4"/>
  <c r="AH8" i="4"/>
  <c r="AH9" i="3"/>
  <c r="AG8" i="3"/>
  <c r="AH9" i="1"/>
  <c r="AG8" i="1"/>
  <c r="AI9" i="13" l="1"/>
  <c r="AH8" i="13"/>
  <c r="AI9" i="12"/>
  <c r="AH8" i="12"/>
  <c r="AJ9" i="11"/>
  <c r="AI8" i="11"/>
  <c r="AI9" i="10"/>
  <c r="AH8" i="10"/>
  <c r="AI9" i="9"/>
  <c r="AH8" i="9"/>
  <c r="AI9" i="8"/>
  <c r="AH8" i="8"/>
  <c r="AI9" i="7"/>
  <c r="AH8" i="7"/>
  <c r="AI9" i="6"/>
  <c r="AH8" i="6"/>
  <c r="AI9" i="5"/>
  <c r="AH8" i="5"/>
  <c r="AJ9" i="4"/>
  <c r="AI8" i="4"/>
  <c r="AI9" i="3"/>
  <c r="AH8" i="3"/>
  <c r="AI9" i="1"/>
  <c r="AH8" i="1"/>
  <c r="AJ9" i="13" l="1"/>
  <c r="AI8" i="13"/>
  <c r="AJ9" i="12"/>
  <c r="AI8" i="12"/>
  <c r="AK9" i="11"/>
  <c r="AJ8" i="11"/>
  <c r="AJ9" i="10"/>
  <c r="AI8" i="10"/>
  <c r="AJ9" i="9"/>
  <c r="AI8" i="9"/>
  <c r="AJ9" i="8"/>
  <c r="AI8" i="8"/>
  <c r="AJ9" i="7"/>
  <c r="AI8" i="7"/>
  <c r="AI8" i="6"/>
  <c r="AJ9" i="6"/>
  <c r="AJ9" i="5"/>
  <c r="AI8" i="5"/>
  <c r="AK9" i="4"/>
  <c r="AJ8" i="4"/>
  <c r="AJ9" i="3"/>
  <c r="AI8" i="3"/>
  <c r="AJ9" i="1"/>
  <c r="AI8" i="1"/>
  <c r="AK9" i="13" l="1"/>
  <c r="AJ8" i="13"/>
  <c r="AK9" i="12"/>
  <c r="AJ8" i="12"/>
  <c r="AL9" i="11"/>
  <c r="AK8" i="11"/>
  <c r="AK9" i="10"/>
  <c r="AJ8" i="10"/>
  <c r="AK9" i="9"/>
  <c r="AJ8" i="9"/>
  <c r="AK9" i="8"/>
  <c r="AJ8" i="8"/>
  <c r="AK9" i="7"/>
  <c r="AJ8" i="7"/>
  <c r="AK9" i="6"/>
  <c r="AJ8" i="6"/>
  <c r="AK9" i="5"/>
  <c r="AJ8" i="5"/>
  <c r="AL9" i="4"/>
  <c r="AK8" i="4"/>
  <c r="AK9" i="3"/>
  <c r="AJ8" i="3"/>
  <c r="AI29" i="1"/>
  <c r="AK9" i="1"/>
  <c r="AJ8" i="1"/>
  <c r="AL9" i="13" l="1"/>
  <c r="AK8" i="13"/>
  <c r="AL9" i="12"/>
  <c r="AK8" i="12"/>
  <c r="AL8" i="11"/>
  <c r="AM9" i="11"/>
  <c r="AL9" i="10"/>
  <c r="AK8" i="10"/>
  <c r="AL9" i="9"/>
  <c r="AK8" i="9"/>
  <c r="AL9" i="8"/>
  <c r="AK8" i="8"/>
  <c r="AL9" i="7"/>
  <c r="AK8" i="7"/>
  <c r="AK8" i="6"/>
  <c r="AL9" i="6"/>
  <c r="AK8" i="5"/>
  <c r="AL9" i="5"/>
  <c r="AM9" i="4"/>
  <c r="AL8" i="4"/>
  <c r="AL9" i="3"/>
  <c r="AK8" i="3"/>
  <c r="AL9" i="1"/>
  <c r="AK8" i="1"/>
  <c r="AM9" i="13" l="1"/>
  <c r="AL8" i="13"/>
  <c r="AM9" i="12"/>
  <c r="AL8" i="12"/>
  <c r="AN9" i="11"/>
  <c r="AM8" i="11"/>
  <c r="AM9" i="10"/>
  <c r="AL8" i="10"/>
  <c r="AM9" i="9"/>
  <c r="AL8" i="9"/>
  <c r="AM9" i="8"/>
  <c r="AL8" i="8"/>
  <c r="AL8" i="7"/>
  <c r="AM9" i="7"/>
  <c r="AM9" i="6"/>
  <c r="AL8" i="6"/>
  <c r="AM9" i="5"/>
  <c r="AL8" i="5"/>
  <c r="AN9" i="4"/>
  <c r="AM8" i="4"/>
  <c r="AM9" i="3"/>
  <c r="AL8" i="3"/>
  <c r="AM9" i="1"/>
  <c r="AL8" i="1"/>
  <c r="AN9" i="13" l="1"/>
  <c r="AM8" i="13"/>
  <c r="AN9" i="12"/>
  <c r="AM8" i="12"/>
  <c r="AO9" i="11"/>
  <c r="AN8" i="11"/>
  <c r="AN9" i="10"/>
  <c r="AM8" i="10"/>
  <c r="AM8" i="9"/>
  <c r="AN9" i="9"/>
  <c r="AN9" i="8"/>
  <c r="AM8" i="8"/>
  <c r="AN9" i="7"/>
  <c r="AM8" i="7"/>
  <c r="AM8" i="6"/>
  <c r="AN9" i="6"/>
  <c r="AN9" i="5"/>
  <c r="AM8" i="5"/>
  <c r="AO9" i="4"/>
  <c r="AN8" i="4"/>
  <c r="AM8" i="3"/>
  <c r="AN9" i="3"/>
  <c r="AN9" i="1"/>
  <c r="AM8" i="1"/>
  <c r="AO9" i="13" l="1"/>
  <c r="AN8" i="13"/>
  <c r="AO9" i="12"/>
  <c r="AN8" i="12"/>
  <c r="I10" i="11"/>
  <c r="I15" i="11"/>
  <c r="I28" i="11"/>
  <c r="I13" i="11"/>
  <c r="I19" i="11"/>
  <c r="I11" i="11"/>
  <c r="I17" i="11"/>
  <c r="I24" i="11"/>
  <c r="I22" i="11"/>
  <c r="I25" i="11"/>
  <c r="I21" i="11"/>
  <c r="I14" i="11"/>
  <c r="I23" i="11"/>
  <c r="I26" i="11"/>
  <c r="I20" i="11"/>
  <c r="I16" i="11"/>
  <c r="I18" i="11"/>
  <c r="I29" i="11"/>
  <c r="I27" i="11"/>
  <c r="I12" i="11"/>
  <c r="AO9" i="10"/>
  <c r="AN8" i="10"/>
  <c r="AO9" i="9"/>
  <c r="AN8" i="9"/>
  <c r="AO9" i="8"/>
  <c r="AN8" i="8"/>
  <c r="AN8" i="7"/>
  <c r="AO9" i="7"/>
  <c r="AO9" i="6"/>
  <c r="AN8" i="6"/>
  <c r="AO9" i="5"/>
  <c r="AN8" i="5"/>
  <c r="I27" i="4"/>
  <c r="I16" i="4"/>
  <c r="I28" i="4"/>
  <c r="I15" i="4"/>
  <c r="I29" i="4"/>
  <c r="I14" i="4"/>
  <c r="I22" i="4"/>
  <c r="I21" i="4"/>
  <c r="I12" i="4"/>
  <c r="I17" i="4"/>
  <c r="I11" i="4"/>
  <c r="I19" i="4"/>
  <c r="I18" i="4"/>
  <c r="I25" i="4"/>
  <c r="I23" i="4"/>
  <c r="I26" i="4"/>
  <c r="I10" i="4"/>
  <c r="I20" i="4"/>
  <c r="I24" i="4"/>
  <c r="I13" i="4"/>
  <c r="AO9" i="3"/>
  <c r="AN8" i="3"/>
  <c r="AO9" i="1"/>
  <c r="AN8" i="1"/>
  <c r="I28" i="13" l="1"/>
  <c r="I12" i="13"/>
  <c r="I27" i="13"/>
  <c r="I19" i="13"/>
  <c r="I24" i="13"/>
  <c r="I16" i="13"/>
  <c r="I22" i="13"/>
  <c r="I13" i="13"/>
  <c r="I23" i="13"/>
  <c r="I20" i="13"/>
  <c r="I14" i="13"/>
  <c r="I26" i="13"/>
  <c r="I15" i="13"/>
  <c r="I18" i="13"/>
  <c r="I10" i="13"/>
  <c r="I25" i="13"/>
  <c r="I11" i="13"/>
  <c r="I17" i="13"/>
  <c r="I21" i="13"/>
  <c r="I29" i="13"/>
  <c r="I13" i="12"/>
  <c r="I18" i="12"/>
  <c r="I24" i="12"/>
  <c r="I20" i="12"/>
  <c r="I28" i="12"/>
  <c r="I11" i="12"/>
  <c r="I16" i="12"/>
  <c r="I26" i="12"/>
  <c r="I25" i="12"/>
  <c r="I19" i="12"/>
  <c r="I29" i="12"/>
  <c r="I17" i="12"/>
  <c r="I23" i="12"/>
  <c r="I14" i="12"/>
  <c r="I12" i="12"/>
  <c r="I22" i="12"/>
  <c r="I15" i="12"/>
  <c r="I21" i="12"/>
  <c r="I27" i="12"/>
  <c r="I10" i="12"/>
  <c r="AW29" i="11"/>
  <c r="AW27" i="11"/>
  <c r="AW25" i="11"/>
  <c r="AW23" i="11"/>
  <c r="AW26" i="11"/>
  <c r="AW22" i="11"/>
  <c r="AW21" i="11"/>
  <c r="AW17" i="11"/>
  <c r="AW24" i="11"/>
  <c r="AW19" i="11"/>
  <c r="AW18" i="11"/>
  <c r="AW28" i="11"/>
  <c r="AW20" i="11"/>
  <c r="AW16" i="11"/>
  <c r="AW15" i="11"/>
  <c r="AW10" i="11"/>
  <c r="AW14" i="11"/>
  <c r="AW13" i="11"/>
  <c r="AW12" i="11"/>
  <c r="AW11" i="11"/>
  <c r="AY16" i="11"/>
  <c r="BA16" i="11" s="1"/>
  <c r="AY13" i="11"/>
  <c r="BA13" i="11" s="1"/>
  <c r="AY26" i="11"/>
  <c r="BA26" i="11" s="1"/>
  <c r="AY12" i="11"/>
  <c r="BA12" i="11" s="1"/>
  <c r="AY19" i="11"/>
  <c r="BA19" i="11" s="1"/>
  <c r="AY10" i="11"/>
  <c r="BA10" i="11" s="1"/>
  <c r="AY25" i="11"/>
  <c r="BA25" i="11" s="1"/>
  <c r="AY15" i="11"/>
  <c r="BA15" i="11" s="1"/>
  <c r="AY20" i="11"/>
  <c r="BA20" i="11" s="1"/>
  <c r="AY24" i="11"/>
  <c r="BA24" i="11" s="1"/>
  <c r="AY22" i="11"/>
  <c r="BA22" i="11" s="1"/>
  <c r="AY28" i="11"/>
  <c r="BA28" i="11" s="1"/>
  <c r="AY27" i="11"/>
  <c r="BA27" i="11" s="1"/>
  <c r="AY29" i="11"/>
  <c r="BA29" i="11" s="1"/>
  <c r="AY11" i="11"/>
  <c r="BA11" i="11" s="1"/>
  <c r="AY18" i="11"/>
  <c r="BA18" i="11" s="1"/>
  <c r="AY14" i="11"/>
  <c r="BA14" i="11" s="1"/>
  <c r="AY21" i="11"/>
  <c r="BA21" i="11" s="1"/>
  <c r="AY17" i="11"/>
  <c r="BA17" i="11" s="1"/>
  <c r="AY23" i="11"/>
  <c r="BA23" i="11" s="1"/>
  <c r="I17" i="10"/>
  <c r="I20" i="10"/>
  <c r="I23" i="10"/>
  <c r="I21" i="10"/>
  <c r="I19" i="10"/>
  <c r="I18" i="10"/>
  <c r="I22" i="10"/>
  <c r="I26" i="10"/>
  <c r="I15" i="10"/>
  <c r="I28" i="10"/>
  <c r="I27" i="10"/>
  <c r="I12" i="10"/>
  <c r="I29" i="10"/>
  <c r="I10" i="10"/>
  <c r="I24" i="10"/>
  <c r="I14" i="10"/>
  <c r="I13" i="10"/>
  <c r="I11" i="10"/>
  <c r="I25" i="10"/>
  <c r="I16" i="10"/>
  <c r="I10" i="9"/>
  <c r="I28" i="9"/>
  <c r="I25" i="9"/>
  <c r="I24" i="9"/>
  <c r="I11" i="9"/>
  <c r="I14" i="9"/>
  <c r="I16" i="9"/>
  <c r="I21" i="9"/>
  <c r="I22" i="9"/>
  <c r="I29" i="9"/>
  <c r="I27" i="9"/>
  <c r="I15" i="9"/>
  <c r="I18" i="9"/>
  <c r="I13" i="9"/>
  <c r="I23" i="9"/>
  <c r="I20" i="9"/>
  <c r="I17" i="9"/>
  <c r="I26" i="9"/>
  <c r="I12" i="9"/>
  <c r="I19" i="9"/>
  <c r="I17" i="8"/>
  <c r="I20" i="8"/>
  <c r="I23" i="8"/>
  <c r="I27" i="8"/>
  <c r="I11" i="8"/>
  <c r="I18" i="8"/>
  <c r="I15" i="8"/>
  <c r="I29" i="8"/>
  <c r="I14" i="8"/>
  <c r="I28" i="8"/>
  <c r="I19" i="8"/>
  <c r="I26" i="8"/>
  <c r="I13" i="8"/>
  <c r="I22" i="8"/>
  <c r="I24" i="8"/>
  <c r="I25" i="8"/>
  <c r="I12" i="8"/>
  <c r="I21" i="8"/>
  <c r="I16" i="8"/>
  <c r="I10" i="8"/>
  <c r="I11" i="7"/>
  <c r="I28" i="7"/>
  <c r="I29" i="7"/>
  <c r="I21" i="7"/>
  <c r="I18" i="7"/>
  <c r="I23" i="7"/>
  <c r="I13" i="7"/>
  <c r="I14" i="7"/>
  <c r="I20" i="7"/>
  <c r="I22" i="7"/>
  <c r="I16" i="7"/>
  <c r="I12" i="7"/>
  <c r="I19" i="7"/>
  <c r="I15" i="7"/>
  <c r="I17" i="7"/>
  <c r="I27" i="7"/>
  <c r="I10" i="7"/>
  <c r="I26" i="7"/>
  <c r="I25" i="7"/>
  <c r="I24" i="7"/>
  <c r="I16" i="6"/>
  <c r="I27" i="6"/>
  <c r="I14" i="6"/>
  <c r="I17" i="6"/>
  <c r="I25" i="6"/>
  <c r="I10" i="6"/>
  <c r="I13" i="6"/>
  <c r="I18" i="6"/>
  <c r="I15" i="6"/>
  <c r="I28" i="6"/>
  <c r="I11" i="6"/>
  <c r="I26" i="6"/>
  <c r="I29" i="6"/>
  <c r="I23" i="6"/>
  <c r="I24" i="6"/>
  <c r="I22" i="6"/>
  <c r="I21" i="6"/>
  <c r="I19" i="6"/>
  <c r="I12" i="6"/>
  <c r="I20" i="6"/>
  <c r="I16" i="5"/>
  <c r="I26" i="5"/>
  <c r="I22" i="5"/>
  <c r="I11" i="5"/>
  <c r="I24" i="5"/>
  <c r="I23" i="5"/>
  <c r="I18" i="5"/>
  <c r="I14" i="5"/>
  <c r="I15" i="5"/>
  <c r="I21" i="5"/>
  <c r="I19" i="5"/>
  <c r="I29" i="5"/>
  <c r="I28" i="5"/>
  <c r="I10" i="5"/>
  <c r="I13" i="5"/>
  <c r="I12" i="5"/>
  <c r="I25" i="5"/>
  <c r="I27" i="5"/>
  <c r="I17" i="5"/>
  <c r="I20" i="5"/>
  <c r="AW29" i="4"/>
  <c r="AW27" i="4"/>
  <c r="AW25" i="4"/>
  <c r="AW23" i="4"/>
  <c r="AW26" i="4"/>
  <c r="AW22" i="4"/>
  <c r="AW21" i="4"/>
  <c r="AW17" i="4"/>
  <c r="AW24" i="4"/>
  <c r="AW19" i="4"/>
  <c r="AW18" i="4"/>
  <c r="AW28" i="4"/>
  <c r="AW20" i="4"/>
  <c r="AW15" i="4"/>
  <c r="AW13" i="4"/>
  <c r="AW11" i="4"/>
  <c r="AW16" i="4"/>
  <c r="AW14" i="4"/>
  <c r="AW12" i="4"/>
  <c r="AW10" i="4"/>
  <c r="AY19" i="4"/>
  <c r="BA19" i="4" s="1"/>
  <c r="AY10" i="4"/>
  <c r="BA10" i="4" s="1"/>
  <c r="AY16" i="4"/>
  <c r="BA16" i="4" s="1"/>
  <c r="AY22" i="4"/>
  <c r="BA22" i="4" s="1"/>
  <c r="AY20" i="4"/>
  <c r="BA20" i="4" s="1"/>
  <c r="AY25" i="4"/>
  <c r="BA25" i="4" s="1"/>
  <c r="AY24" i="4"/>
  <c r="BA24" i="4" s="1"/>
  <c r="AY13" i="4"/>
  <c r="BA13" i="4" s="1"/>
  <c r="AY18" i="4"/>
  <c r="BA18" i="4" s="1"/>
  <c r="AY14" i="4"/>
  <c r="BA14" i="4" s="1"/>
  <c r="AY26" i="4"/>
  <c r="BA26" i="4" s="1"/>
  <c r="AY21" i="4"/>
  <c r="BA21" i="4" s="1"/>
  <c r="AY23" i="4"/>
  <c r="BA23" i="4" s="1"/>
  <c r="AY11" i="4"/>
  <c r="BA11" i="4" s="1"/>
  <c r="AY15" i="4"/>
  <c r="BA15" i="4" s="1"/>
  <c r="AY28" i="4"/>
  <c r="BA28" i="4" s="1"/>
  <c r="AY12" i="4"/>
  <c r="BA12" i="4" s="1"/>
  <c r="AY27" i="4"/>
  <c r="BA27" i="4" s="1"/>
  <c r="AY17" i="4"/>
  <c r="BA17" i="4" s="1"/>
  <c r="AY29" i="4"/>
  <c r="BA29" i="4" s="1"/>
  <c r="I24" i="3"/>
  <c r="I25" i="3"/>
  <c r="I14" i="3"/>
  <c r="I10" i="3"/>
  <c r="I20" i="3"/>
  <c r="I22" i="3"/>
  <c r="I28" i="3"/>
  <c r="I26" i="3"/>
  <c r="I21" i="3"/>
  <c r="I27" i="3"/>
  <c r="I29" i="3"/>
  <c r="I13" i="3"/>
  <c r="I16" i="3"/>
  <c r="I17" i="3"/>
  <c r="I12" i="3"/>
  <c r="I18" i="3"/>
  <c r="I15" i="3"/>
  <c r="I23" i="3"/>
  <c r="I11" i="3"/>
  <c r="I19" i="3"/>
  <c r="I29" i="1"/>
  <c r="I16" i="1"/>
  <c r="I14" i="1"/>
  <c r="I13" i="1"/>
  <c r="I26" i="1"/>
  <c r="I11" i="1"/>
  <c r="I24" i="1"/>
  <c r="I15" i="1"/>
  <c r="I20" i="1"/>
  <c r="I19" i="1"/>
  <c r="I18" i="1"/>
  <c r="I21" i="1"/>
  <c r="I10" i="1"/>
  <c r="I17" i="1"/>
  <c r="I22" i="1"/>
  <c r="I28" i="1"/>
  <c r="I12" i="1"/>
  <c r="I27" i="1"/>
  <c r="I25" i="1"/>
  <c r="I23" i="1"/>
  <c r="AY13" i="1" l="1"/>
  <c r="BA13" i="1" s="1"/>
  <c r="BB13" i="1" s="1"/>
  <c r="BC13" i="1" s="1"/>
  <c r="AY14" i="1"/>
  <c r="BA14" i="1" s="1"/>
  <c r="BB14" i="1" s="1"/>
  <c r="BC14" i="1" s="1"/>
  <c r="AY15" i="1"/>
  <c r="BA15" i="1" s="1"/>
  <c r="AY11" i="1"/>
  <c r="BA11" i="1" s="1"/>
  <c r="BB11" i="1" s="1"/>
  <c r="BC11" i="1" s="1"/>
  <c r="AY17" i="1"/>
  <c r="BA17" i="1" s="1"/>
  <c r="BB17" i="1" s="1"/>
  <c r="BC17" i="1" s="1"/>
  <c r="AY27" i="1"/>
  <c r="BA27" i="1" s="1"/>
  <c r="BB27" i="1" s="1"/>
  <c r="BC27" i="1" s="1"/>
  <c r="AY22" i="1"/>
  <c r="BA22" i="1" s="1"/>
  <c r="BB22" i="1" s="1"/>
  <c r="BC22" i="1" s="1"/>
  <c r="AY25" i="1"/>
  <c r="BA25" i="1" s="1"/>
  <c r="BB25" i="1" s="1"/>
  <c r="BC25" i="1" s="1"/>
  <c r="AY23" i="1"/>
  <c r="BA23" i="1" s="1"/>
  <c r="BB23" i="1" s="1"/>
  <c r="BC23" i="1" s="1"/>
  <c r="AY18" i="1"/>
  <c r="BA18" i="1" s="1"/>
  <c r="BB18" i="1" s="1"/>
  <c r="BC18" i="1" s="1"/>
  <c r="AY19" i="1"/>
  <c r="BA19" i="1" s="1"/>
  <c r="BB19" i="1" s="1"/>
  <c r="BC19" i="1" s="1"/>
  <c r="AY26" i="1"/>
  <c r="BA26" i="1" s="1"/>
  <c r="BB26" i="1" s="1"/>
  <c r="BC26" i="1" s="1"/>
  <c r="AY21" i="1"/>
  <c r="BA21" i="1" s="1"/>
  <c r="BB21" i="1" s="1"/>
  <c r="BC21" i="1" s="1"/>
  <c r="AY29" i="1"/>
  <c r="BA29" i="1" s="1"/>
  <c r="BB29" i="1" s="1"/>
  <c r="BC29" i="1" s="1"/>
  <c r="AY20" i="1"/>
  <c r="BA20" i="1" s="1"/>
  <c r="BB20" i="1" s="1"/>
  <c r="BC20" i="1" s="1"/>
  <c r="AY24" i="1"/>
  <c r="BA24" i="1" s="1"/>
  <c r="BB24" i="1" s="1"/>
  <c r="BC24" i="1" s="1"/>
  <c r="AY16" i="1"/>
  <c r="BA16" i="1" s="1"/>
  <c r="BB16" i="1" s="1"/>
  <c r="BC16" i="1" s="1"/>
  <c r="AY12" i="1"/>
  <c r="BA12" i="1" s="1"/>
  <c r="BB12" i="1" s="1"/>
  <c r="BC12" i="1" s="1"/>
  <c r="AY28" i="1"/>
  <c r="BA28" i="1" s="1"/>
  <c r="BB28" i="1" s="1"/>
  <c r="BC28" i="1" s="1"/>
  <c r="AW29" i="13"/>
  <c r="AW27" i="13"/>
  <c r="AW22" i="13"/>
  <c r="AW26" i="13"/>
  <c r="AW19" i="13"/>
  <c r="AW24" i="13"/>
  <c r="AW23" i="13"/>
  <c r="AW18" i="13"/>
  <c r="AW25" i="13"/>
  <c r="AW20" i="13"/>
  <c r="AW28" i="13"/>
  <c r="AW21" i="13"/>
  <c r="AW17" i="13"/>
  <c r="AW16" i="13"/>
  <c r="AW14" i="13"/>
  <c r="AW12" i="13"/>
  <c r="AW11" i="13"/>
  <c r="AW13" i="13"/>
  <c r="AW15" i="13"/>
  <c r="AW10" i="13"/>
  <c r="AY24" i="13"/>
  <c r="BA24" i="13" s="1"/>
  <c r="AY27" i="13"/>
  <c r="BA27" i="13" s="1"/>
  <c r="AY15" i="13"/>
  <c r="BA15" i="13" s="1"/>
  <c r="AY25" i="13"/>
  <c r="BA25" i="13" s="1"/>
  <c r="AY19" i="13"/>
  <c r="BA19" i="13" s="1"/>
  <c r="AY14" i="13"/>
  <c r="BA14" i="13" s="1"/>
  <c r="AY28" i="13"/>
  <c r="BA28" i="13" s="1"/>
  <c r="AY16" i="13"/>
  <c r="BA16" i="13" s="1"/>
  <c r="AY18" i="13"/>
  <c r="BA18" i="13" s="1"/>
  <c r="AY26" i="13"/>
  <c r="BA26" i="13" s="1"/>
  <c r="AY13" i="13"/>
  <c r="BA13" i="13" s="1"/>
  <c r="AY29" i="13"/>
  <c r="BA29" i="13" s="1"/>
  <c r="AY17" i="13"/>
  <c r="BA17" i="13" s="1"/>
  <c r="AY10" i="13"/>
  <c r="BA10" i="13" s="1"/>
  <c r="AY20" i="13"/>
  <c r="BA20" i="13" s="1"/>
  <c r="AY21" i="13"/>
  <c r="BA21" i="13" s="1"/>
  <c r="AY12" i="13"/>
  <c r="BA12" i="13" s="1"/>
  <c r="AY23" i="13"/>
  <c r="BA23" i="13" s="1"/>
  <c r="AY22" i="13"/>
  <c r="BA22" i="13" s="1"/>
  <c r="AY11" i="13"/>
  <c r="BA11" i="13" s="1"/>
  <c r="AW29" i="12"/>
  <c r="AW27" i="12"/>
  <c r="AW25" i="12"/>
  <c r="AW23" i="12"/>
  <c r="AW20" i="12"/>
  <c r="AW26" i="12"/>
  <c r="AW22" i="12"/>
  <c r="AW21" i="12"/>
  <c r="AW28" i="12"/>
  <c r="AW24" i="12"/>
  <c r="AW19" i="12"/>
  <c r="AW18" i="12"/>
  <c r="AW16" i="12"/>
  <c r="AW14" i="12"/>
  <c r="AW15" i="12"/>
  <c r="AW13" i="12"/>
  <c r="AW11" i="12"/>
  <c r="AW17" i="12"/>
  <c r="AW12" i="12"/>
  <c r="AW10" i="12"/>
  <c r="AY29" i="12"/>
  <c r="BA29" i="12" s="1"/>
  <c r="AY14" i="12"/>
  <c r="BA14" i="12" s="1"/>
  <c r="AY25" i="12"/>
  <c r="BA25" i="12" s="1"/>
  <c r="AY27" i="12"/>
  <c r="BA27" i="12" s="1"/>
  <c r="AY23" i="12"/>
  <c r="BA23" i="12" s="1"/>
  <c r="AY20" i="12"/>
  <c r="BA20" i="12" s="1"/>
  <c r="AY26" i="12"/>
  <c r="BA26" i="12" s="1"/>
  <c r="AY28" i="12"/>
  <c r="BA28" i="12" s="1"/>
  <c r="AY22" i="12"/>
  <c r="BA22" i="12" s="1"/>
  <c r="AY13" i="12"/>
  <c r="BA13" i="12" s="1"/>
  <c r="AY18" i="12"/>
  <c r="BA18" i="12" s="1"/>
  <c r="AY19" i="12"/>
  <c r="BA19" i="12" s="1"/>
  <c r="AY17" i="12"/>
  <c r="BA17" i="12" s="1"/>
  <c r="AY24" i="12"/>
  <c r="BA24" i="12" s="1"/>
  <c r="AY21" i="12"/>
  <c r="BA21" i="12" s="1"/>
  <c r="AY16" i="12"/>
  <c r="BA16" i="12" s="1"/>
  <c r="AY15" i="12"/>
  <c r="BA15" i="12" s="1"/>
  <c r="AY12" i="12"/>
  <c r="BA12" i="12" s="1"/>
  <c r="AY11" i="12"/>
  <c r="BA11" i="12" s="1"/>
  <c r="AY10" i="12"/>
  <c r="BA10" i="12" s="1"/>
  <c r="BB26" i="11"/>
  <c r="BC26" i="11" s="1"/>
  <c r="BB14" i="11"/>
  <c r="BC14" i="11" s="1"/>
  <c r="BB18" i="11"/>
  <c r="BC18" i="11" s="1"/>
  <c r="BB16" i="11"/>
  <c r="BC16" i="11" s="1"/>
  <c r="BB17" i="11"/>
  <c r="BC17" i="11" s="1"/>
  <c r="BB27" i="11"/>
  <c r="BC27" i="11" s="1"/>
  <c r="BB24" i="11"/>
  <c r="BC24" i="11" s="1"/>
  <c r="BB10" i="11"/>
  <c r="BC10" i="11" s="1"/>
  <c r="BB22" i="11"/>
  <c r="BC22" i="11" s="1"/>
  <c r="BB12" i="11"/>
  <c r="BC12" i="11" s="1"/>
  <c r="BB23" i="11"/>
  <c r="BC23" i="11" s="1"/>
  <c r="BB29" i="11"/>
  <c r="BC29" i="11" s="1"/>
  <c r="BB25" i="11"/>
  <c r="BC25" i="11" s="1"/>
  <c r="BB21" i="11"/>
  <c r="BC21" i="11" s="1"/>
  <c r="BB11" i="11"/>
  <c r="BC11" i="11" s="1"/>
  <c r="BB28" i="11"/>
  <c r="BC28" i="11" s="1"/>
  <c r="BB15" i="11"/>
  <c r="BC15" i="11" s="1"/>
  <c r="BB19" i="11"/>
  <c r="BC19" i="11" s="1"/>
  <c r="BB13" i="11"/>
  <c r="BC13" i="11" s="1"/>
  <c r="BB20" i="11"/>
  <c r="BC20" i="11" s="1"/>
  <c r="AW30" i="10"/>
  <c r="AW28" i="10"/>
  <c r="AW26" i="10"/>
  <c r="AW24" i="10"/>
  <c r="AW23" i="10"/>
  <c r="AW27" i="10"/>
  <c r="AW25" i="10"/>
  <c r="AW20" i="10"/>
  <c r="AW29" i="10"/>
  <c r="AW22" i="10"/>
  <c r="AW21" i="10"/>
  <c r="AW16" i="10"/>
  <c r="AW17" i="10"/>
  <c r="AW13" i="10"/>
  <c r="AW19" i="10"/>
  <c r="AW18" i="10"/>
  <c r="AW15" i="10"/>
  <c r="AW14" i="10"/>
  <c r="AW12" i="10"/>
  <c r="AW11" i="10"/>
  <c r="AY21" i="10"/>
  <c r="BA21" i="10" s="1"/>
  <c r="AY30" i="10"/>
  <c r="BA30" i="10" s="1"/>
  <c r="AY29" i="10"/>
  <c r="BA29" i="10" s="1"/>
  <c r="AY25" i="10"/>
  <c r="BA25" i="10" s="1"/>
  <c r="AY17" i="10"/>
  <c r="BA17" i="10" s="1"/>
  <c r="AY19" i="10"/>
  <c r="BA19" i="10" s="1"/>
  <c r="AY28" i="10"/>
  <c r="BA28" i="10" s="1"/>
  <c r="AY26" i="10"/>
  <c r="BA26" i="10" s="1"/>
  <c r="AY12" i="10"/>
  <c r="BA12" i="10" s="1"/>
  <c r="AY13" i="10"/>
  <c r="BA13" i="10" s="1"/>
  <c r="AY11" i="10"/>
  <c r="BA11" i="10" s="1"/>
  <c r="AY22" i="10"/>
  <c r="BA22" i="10" s="1"/>
  <c r="AY14" i="10"/>
  <c r="BA14" i="10" s="1"/>
  <c r="AY23" i="10"/>
  <c r="BA23" i="10" s="1"/>
  <c r="AY15" i="10"/>
  <c r="BA15" i="10" s="1"/>
  <c r="AY27" i="10"/>
  <c r="BA27" i="10" s="1"/>
  <c r="AY16" i="10"/>
  <c r="BA16" i="10" s="1"/>
  <c r="AY18" i="10"/>
  <c r="BA18" i="10" s="1"/>
  <c r="AY20" i="10"/>
  <c r="BA20" i="10" s="1"/>
  <c r="AY24" i="10"/>
  <c r="BA24" i="10" s="1"/>
  <c r="AW29" i="9"/>
  <c r="AW27" i="9"/>
  <c r="AW25" i="9"/>
  <c r="AW23" i="9"/>
  <c r="AW26" i="9"/>
  <c r="AW24" i="9"/>
  <c r="AW20" i="9"/>
  <c r="AW28" i="9"/>
  <c r="AW22" i="9"/>
  <c r="AW21" i="9"/>
  <c r="AW17" i="9"/>
  <c r="AW18" i="9"/>
  <c r="AW19" i="9"/>
  <c r="AW16" i="9"/>
  <c r="AW14" i="9"/>
  <c r="AW12" i="9"/>
  <c r="AW13" i="9"/>
  <c r="AW15" i="9"/>
  <c r="AW10" i="9"/>
  <c r="AW11" i="9"/>
  <c r="AY27" i="9"/>
  <c r="BA27" i="9" s="1"/>
  <c r="AY11" i="9"/>
  <c r="BA11" i="9" s="1"/>
  <c r="AY24" i="9"/>
  <c r="BA24" i="9" s="1"/>
  <c r="AY20" i="9"/>
  <c r="BA20" i="9" s="1"/>
  <c r="AY12" i="9"/>
  <c r="BA12" i="9" s="1"/>
  <c r="AY14" i="9"/>
  <c r="BA14" i="9" s="1"/>
  <c r="AY28" i="9"/>
  <c r="BA28" i="9" s="1"/>
  <c r="AY22" i="9"/>
  <c r="BA22" i="9" s="1"/>
  <c r="AY23" i="9"/>
  <c r="BA23" i="9" s="1"/>
  <c r="AY19" i="9"/>
  <c r="BA19" i="9" s="1"/>
  <c r="AY29" i="9"/>
  <c r="BA29" i="9" s="1"/>
  <c r="AY13" i="9"/>
  <c r="BA13" i="9" s="1"/>
  <c r="AY25" i="9"/>
  <c r="BA25" i="9" s="1"/>
  <c r="AY26" i="9"/>
  <c r="BA26" i="9" s="1"/>
  <c r="AY15" i="9"/>
  <c r="BA15" i="9" s="1"/>
  <c r="AY17" i="9"/>
  <c r="BA17" i="9" s="1"/>
  <c r="AY16" i="9"/>
  <c r="BA16" i="9" s="1"/>
  <c r="AY18" i="9"/>
  <c r="BA18" i="9" s="1"/>
  <c r="AY21" i="9"/>
  <c r="BA21" i="9" s="1"/>
  <c r="AY10" i="9"/>
  <c r="BA10" i="9" s="1"/>
  <c r="AW29" i="8"/>
  <c r="AW27" i="8"/>
  <c r="AW25" i="8"/>
  <c r="AW23" i="8"/>
  <c r="AW26" i="8"/>
  <c r="AW19" i="8"/>
  <c r="AW24" i="8"/>
  <c r="AW18" i="8"/>
  <c r="AW20" i="8"/>
  <c r="AW28" i="8"/>
  <c r="AW21" i="8"/>
  <c r="AW15" i="8"/>
  <c r="AW13" i="8"/>
  <c r="AW11" i="8"/>
  <c r="AW17" i="8"/>
  <c r="AW12" i="8"/>
  <c r="AW14" i="8"/>
  <c r="AW22" i="8"/>
  <c r="AW16" i="8"/>
  <c r="AW10" i="8"/>
  <c r="AY22" i="8"/>
  <c r="BA22" i="8" s="1"/>
  <c r="AY13" i="8"/>
  <c r="BA13" i="8" s="1"/>
  <c r="AY16" i="8"/>
  <c r="BA16" i="8" s="1"/>
  <c r="AY21" i="8"/>
  <c r="BA21" i="8" s="1"/>
  <c r="AY18" i="8"/>
  <c r="BA18" i="8" s="1"/>
  <c r="AY17" i="8"/>
  <c r="BA17" i="8" s="1"/>
  <c r="AY14" i="8"/>
  <c r="BA14" i="8" s="1"/>
  <c r="AY23" i="8"/>
  <c r="BA23" i="8" s="1"/>
  <c r="AY29" i="8"/>
  <c r="BA29" i="8" s="1"/>
  <c r="AY24" i="8"/>
  <c r="BA24" i="8" s="1"/>
  <c r="AY27" i="8"/>
  <c r="BA27" i="8" s="1"/>
  <c r="AY26" i="8"/>
  <c r="BA26" i="8" s="1"/>
  <c r="AY20" i="8"/>
  <c r="BA20" i="8" s="1"/>
  <c r="AY28" i="8"/>
  <c r="BA28" i="8" s="1"/>
  <c r="AY25" i="8"/>
  <c r="BA25" i="8" s="1"/>
  <c r="AY19" i="8"/>
  <c r="BA19" i="8" s="1"/>
  <c r="AY12" i="8"/>
  <c r="BA12" i="8" s="1"/>
  <c r="AY11" i="8"/>
  <c r="BA11" i="8" s="1"/>
  <c r="AY10" i="8"/>
  <c r="BA10" i="8" s="1"/>
  <c r="AY15" i="8"/>
  <c r="BA15" i="8" s="1"/>
  <c r="AW29" i="7"/>
  <c r="AW27" i="7"/>
  <c r="AW25" i="7"/>
  <c r="AW23" i="7"/>
  <c r="AW26" i="7"/>
  <c r="AW18" i="7"/>
  <c r="AW24" i="7"/>
  <c r="AW20" i="7"/>
  <c r="AW17" i="7"/>
  <c r="AW16" i="7"/>
  <c r="AW22" i="7"/>
  <c r="AW21" i="7"/>
  <c r="AW28" i="7"/>
  <c r="AW15" i="7"/>
  <c r="AW13" i="7"/>
  <c r="AW11" i="7"/>
  <c r="AW14" i="7"/>
  <c r="AW12" i="7"/>
  <c r="AW19" i="7"/>
  <c r="AW10" i="7"/>
  <c r="AY19" i="7"/>
  <c r="BA19" i="7" s="1"/>
  <c r="AY27" i="7"/>
  <c r="BA27" i="7" s="1"/>
  <c r="AY23" i="7"/>
  <c r="BA23" i="7" s="1"/>
  <c r="AY10" i="7"/>
  <c r="BA10" i="7" s="1"/>
  <c r="AY18" i="7"/>
  <c r="BA18" i="7" s="1"/>
  <c r="AY11" i="7"/>
  <c r="BA11" i="7" s="1"/>
  <c r="AY24" i="7"/>
  <c r="BA24" i="7" s="1"/>
  <c r="AY12" i="7"/>
  <c r="BA12" i="7" s="1"/>
  <c r="AY14" i="7"/>
  <c r="BA14" i="7" s="1"/>
  <c r="AY29" i="7"/>
  <c r="BA29" i="7" s="1"/>
  <c r="AY25" i="7"/>
  <c r="BA25" i="7" s="1"/>
  <c r="AY28" i="7"/>
  <c r="BA28" i="7" s="1"/>
  <c r="AY16" i="7"/>
  <c r="BA16" i="7" s="1"/>
  <c r="AY22" i="7"/>
  <c r="BA22" i="7" s="1"/>
  <c r="AY26" i="7"/>
  <c r="BA26" i="7" s="1"/>
  <c r="AY21" i="7"/>
  <c r="BA21" i="7" s="1"/>
  <c r="AY17" i="7"/>
  <c r="BA17" i="7" s="1"/>
  <c r="AY15" i="7"/>
  <c r="BA15" i="7" s="1"/>
  <c r="AY20" i="7"/>
  <c r="BA20" i="7" s="1"/>
  <c r="AY13" i="7"/>
  <c r="BA13" i="7" s="1"/>
  <c r="AW29" i="6"/>
  <c r="AW27" i="6"/>
  <c r="AW22" i="6"/>
  <c r="AW21" i="6"/>
  <c r="AW19" i="6"/>
  <c r="AW24" i="6"/>
  <c r="AW23" i="6"/>
  <c r="AW18" i="6"/>
  <c r="AW28" i="6"/>
  <c r="AW17" i="6"/>
  <c r="AW15" i="6"/>
  <c r="AW13" i="6"/>
  <c r="AW11" i="6"/>
  <c r="AW20" i="6"/>
  <c r="AW16" i="6"/>
  <c r="AW14" i="6"/>
  <c r="AW12" i="6"/>
  <c r="AW26" i="6"/>
  <c r="AW25" i="6"/>
  <c r="AW10" i="6"/>
  <c r="AY11" i="6"/>
  <c r="BA11" i="6" s="1"/>
  <c r="AY23" i="6"/>
  <c r="BA23" i="6" s="1"/>
  <c r="AY20" i="6"/>
  <c r="BA20" i="6" s="1"/>
  <c r="AY19" i="6"/>
  <c r="BA19" i="6" s="1"/>
  <c r="AY14" i="6"/>
  <c r="BA14" i="6" s="1"/>
  <c r="AY18" i="6"/>
  <c r="BA18" i="6" s="1"/>
  <c r="AY12" i="6"/>
  <c r="BA12" i="6" s="1"/>
  <c r="AY29" i="6"/>
  <c r="BA29" i="6" s="1"/>
  <c r="AY22" i="6"/>
  <c r="BA22" i="6" s="1"/>
  <c r="AY26" i="6"/>
  <c r="BA26" i="6" s="1"/>
  <c r="AY27" i="6"/>
  <c r="BA27" i="6" s="1"/>
  <c r="AY10" i="6"/>
  <c r="BA10" i="6" s="1"/>
  <c r="AY16" i="6"/>
  <c r="BA16" i="6" s="1"/>
  <c r="AY21" i="6"/>
  <c r="BA21" i="6" s="1"/>
  <c r="AY24" i="6"/>
  <c r="BA24" i="6" s="1"/>
  <c r="AY15" i="6"/>
  <c r="BA15" i="6" s="1"/>
  <c r="AY28" i="6"/>
  <c r="BA28" i="6" s="1"/>
  <c r="AY17" i="6"/>
  <c r="BA17" i="6" s="1"/>
  <c r="AY13" i="6"/>
  <c r="BA13" i="6" s="1"/>
  <c r="AY25" i="6"/>
  <c r="BA25" i="6" s="1"/>
  <c r="AW29" i="5"/>
  <c r="AW27" i="5"/>
  <c r="AW25" i="5"/>
  <c r="AW23" i="5"/>
  <c r="AW26" i="5"/>
  <c r="AW18" i="5"/>
  <c r="AW24" i="5"/>
  <c r="AW20" i="5"/>
  <c r="AW22" i="5"/>
  <c r="AW21" i="5"/>
  <c r="AW17" i="5"/>
  <c r="AW28" i="5"/>
  <c r="AW16" i="5"/>
  <c r="AW14" i="5"/>
  <c r="AW12" i="5"/>
  <c r="AW10" i="5"/>
  <c r="AW19" i="5"/>
  <c r="AW15" i="5"/>
  <c r="AW11" i="5"/>
  <c r="AW13" i="5"/>
  <c r="AY27" i="5"/>
  <c r="BA27" i="5" s="1"/>
  <c r="AY18" i="5"/>
  <c r="BA18" i="5" s="1"/>
  <c r="AY22" i="5"/>
  <c r="BA22" i="5" s="1"/>
  <c r="AY17" i="5"/>
  <c r="BA17" i="5" s="1"/>
  <c r="AY29" i="5"/>
  <c r="BA29" i="5" s="1"/>
  <c r="AY28" i="5"/>
  <c r="BA28" i="5" s="1"/>
  <c r="AY15" i="5"/>
  <c r="BA15" i="5" s="1"/>
  <c r="AY14" i="5"/>
  <c r="BA14" i="5" s="1"/>
  <c r="AY20" i="5"/>
  <c r="BA20" i="5" s="1"/>
  <c r="AY21" i="5"/>
  <c r="BA21" i="5" s="1"/>
  <c r="AY19" i="5"/>
  <c r="BA19" i="5" s="1"/>
  <c r="AY10" i="5"/>
  <c r="BA10" i="5" s="1"/>
  <c r="AY25" i="5"/>
  <c r="BA25" i="5" s="1"/>
  <c r="AY16" i="5"/>
  <c r="BA16" i="5" s="1"/>
  <c r="AY26" i="5"/>
  <c r="BA26" i="5" s="1"/>
  <c r="AY24" i="5"/>
  <c r="BA24" i="5" s="1"/>
  <c r="AY13" i="5"/>
  <c r="BA13" i="5" s="1"/>
  <c r="AY11" i="5"/>
  <c r="BA11" i="5" s="1"/>
  <c r="AY12" i="5"/>
  <c r="BA12" i="5" s="1"/>
  <c r="AY23" i="5"/>
  <c r="BA23" i="5" s="1"/>
  <c r="BB12" i="4"/>
  <c r="BC12" i="4" s="1"/>
  <c r="BB15" i="4"/>
  <c r="BC15" i="4" s="1"/>
  <c r="BB21" i="4"/>
  <c r="BC21" i="4" s="1"/>
  <c r="BB16" i="4"/>
  <c r="BC16" i="4" s="1"/>
  <c r="BB19" i="4"/>
  <c r="BC19" i="4" s="1"/>
  <c r="BB29" i="4"/>
  <c r="BC29" i="4" s="1"/>
  <c r="BB13" i="4"/>
  <c r="BC13" i="4" s="1"/>
  <c r="BB22" i="4"/>
  <c r="BC22" i="4" s="1"/>
  <c r="BB17" i="4"/>
  <c r="BC17" i="4" s="1"/>
  <c r="BB27" i="4"/>
  <c r="BC27" i="4" s="1"/>
  <c r="BB11" i="4"/>
  <c r="BC11" i="4" s="1"/>
  <c r="BB23" i="4"/>
  <c r="BC23" i="4" s="1"/>
  <c r="BB18" i="4"/>
  <c r="BC18" i="4" s="1"/>
  <c r="BB20" i="4"/>
  <c r="BC20" i="4" s="1"/>
  <c r="BB26" i="4"/>
  <c r="BC26" i="4" s="1"/>
  <c r="BB25" i="4"/>
  <c r="BC25" i="4" s="1"/>
  <c r="BB10" i="4"/>
  <c r="BC10" i="4" s="1"/>
  <c r="BB28" i="4"/>
  <c r="BC28" i="4" s="1"/>
  <c r="BB14" i="4"/>
  <c r="BC14" i="4" s="1"/>
  <c r="BB24" i="4"/>
  <c r="BC24" i="4" s="1"/>
  <c r="AW29" i="3"/>
  <c r="AW27" i="3"/>
  <c r="AW25" i="3"/>
  <c r="AW23" i="3"/>
  <c r="AW26" i="3"/>
  <c r="AW18" i="3"/>
  <c r="AW24" i="3"/>
  <c r="AW20" i="3"/>
  <c r="AW22" i="3"/>
  <c r="AW21" i="3"/>
  <c r="AW17" i="3"/>
  <c r="AW10" i="3"/>
  <c r="AW19" i="3"/>
  <c r="AW16" i="3"/>
  <c r="AW14" i="3"/>
  <c r="AW12" i="3"/>
  <c r="AW28" i="3"/>
  <c r="AW15" i="3"/>
  <c r="AW13" i="3"/>
  <c r="AW11" i="3"/>
  <c r="AY20" i="3"/>
  <c r="BA20" i="3" s="1"/>
  <c r="AY28" i="3"/>
  <c r="BA28" i="3" s="1"/>
  <c r="AY21" i="3"/>
  <c r="BA21" i="3" s="1"/>
  <c r="AY27" i="3"/>
  <c r="BA27" i="3" s="1"/>
  <c r="AY24" i="3"/>
  <c r="BA24" i="3" s="1"/>
  <c r="AY14" i="3"/>
  <c r="BA14" i="3" s="1"/>
  <c r="AY12" i="3"/>
  <c r="BA12" i="3" s="1"/>
  <c r="AY18" i="3"/>
  <c r="BA18" i="3" s="1"/>
  <c r="AY17" i="3"/>
  <c r="BA17" i="3" s="1"/>
  <c r="AY10" i="3"/>
  <c r="BA10" i="3" s="1"/>
  <c r="AY13" i="3"/>
  <c r="BA13" i="3" s="1"/>
  <c r="AY22" i="3"/>
  <c r="BA22" i="3" s="1"/>
  <c r="AY25" i="3"/>
  <c r="BA25" i="3" s="1"/>
  <c r="AY19" i="3"/>
  <c r="BA19" i="3" s="1"/>
  <c r="AY16" i="3"/>
  <c r="BA16" i="3" s="1"/>
  <c r="AY29" i="3"/>
  <c r="BA29" i="3" s="1"/>
  <c r="AY11" i="3"/>
  <c r="BA11" i="3" s="1"/>
  <c r="AY26" i="3"/>
  <c r="BA26" i="3" s="1"/>
  <c r="AY23" i="3"/>
  <c r="BA23" i="3" s="1"/>
  <c r="AY15" i="3"/>
  <c r="BA15" i="3" s="1"/>
  <c r="AW14" i="1"/>
  <c r="AW18" i="1"/>
  <c r="AW22" i="1"/>
  <c r="AW26" i="1"/>
  <c r="AW10" i="1"/>
  <c r="AW11" i="1"/>
  <c r="AW15" i="1"/>
  <c r="AW19" i="1"/>
  <c r="AW23" i="1"/>
  <c r="AW27" i="1"/>
  <c r="AW12" i="1"/>
  <c r="AW16" i="1"/>
  <c r="AW20" i="1"/>
  <c r="AW24" i="1"/>
  <c r="AW28" i="1"/>
  <c r="AW13" i="1"/>
  <c r="AW17" i="1"/>
  <c r="AW21" i="1"/>
  <c r="AW25" i="1"/>
  <c r="AW29" i="1"/>
  <c r="AY10" i="1"/>
  <c r="BA10" i="1" s="1"/>
  <c r="BB10" i="1" s="1"/>
  <c r="BC10" i="1" s="1"/>
  <c r="BB15" i="1" l="1"/>
  <c r="BC15" i="1" s="1"/>
  <c r="BB23" i="13"/>
  <c r="BC23" i="13" s="1"/>
  <c r="BB26" i="13"/>
  <c r="BC26" i="13" s="1"/>
  <c r="BB25" i="13"/>
  <c r="BC25" i="13" s="1"/>
  <c r="BB10" i="13"/>
  <c r="BC10" i="13" s="1"/>
  <c r="BB14" i="13"/>
  <c r="BC14" i="13" s="1"/>
  <c r="BB11" i="13"/>
  <c r="BC11" i="13" s="1"/>
  <c r="BB12" i="13"/>
  <c r="BC12" i="13" s="1"/>
  <c r="BB29" i="13"/>
  <c r="BC29" i="13" s="1"/>
  <c r="BB18" i="13"/>
  <c r="BC18" i="13" s="1"/>
  <c r="BB28" i="13"/>
  <c r="BC28" i="13" s="1"/>
  <c r="BB19" i="13"/>
  <c r="BC19" i="13" s="1"/>
  <c r="BB15" i="13"/>
  <c r="BC15" i="13" s="1"/>
  <c r="BB21" i="13"/>
  <c r="BC21" i="13" s="1"/>
  <c r="BB16" i="13"/>
  <c r="BC16" i="13" s="1"/>
  <c r="BB27" i="13"/>
  <c r="BC27" i="13" s="1"/>
  <c r="BB17" i="13"/>
  <c r="BC17" i="13" s="1"/>
  <c r="BB22" i="13"/>
  <c r="BC22" i="13" s="1"/>
  <c r="BB20" i="13"/>
  <c r="BC20" i="13" s="1"/>
  <c r="BB13" i="13"/>
  <c r="BC13" i="13" s="1"/>
  <c r="BB24" i="13"/>
  <c r="BC24" i="13" s="1"/>
  <c r="BB21" i="12"/>
  <c r="BC21" i="12" s="1"/>
  <c r="BB19" i="12"/>
  <c r="BC19" i="12" s="1"/>
  <c r="BB22" i="12"/>
  <c r="BC22" i="12" s="1"/>
  <c r="BB26" i="12"/>
  <c r="BC26" i="12" s="1"/>
  <c r="BB25" i="12"/>
  <c r="BC25" i="12" s="1"/>
  <c r="BB11" i="12"/>
  <c r="BC11" i="12" s="1"/>
  <c r="BB15" i="12"/>
  <c r="BC15" i="12" s="1"/>
  <c r="BB10" i="12"/>
  <c r="BC10" i="12" s="1"/>
  <c r="BB12" i="12"/>
  <c r="BC12" i="12" s="1"/>
  <c r="BB16" i="12"/>
  <c r="BC16" i="12" s="1"/>
  <c r="BB18" i="12"/>
  <c r="BC18" i="12" s="1"/>
  <c r="BB20" i="12"/>
  <c r="BC20" i="12" s="1"/>
  <c r="BB23" i="12"/>
  <c r="BC23" i="12" s="1"/>
  <c r="BB27" i="12"/>
  <c r="BC27" i="12" s="1"/>
  <c r="BB17" i="12"/>
  <c r="BC17" i="12" s="1"/>
  <c r="BB28" i="12"/>
  <c r="BC28" i="12" s="1"/>
  <c r="BB14" i="12"/>
  <c r="BC14" i="12" s="1"/>
  <c r="BB24" i="12"/>
  <c r="BC24" i="12" s="1"/>
  <c r="BB13" i="12"/>
  <c r="BC13" i="12" s="1"/>
  <c r="BB29" i="12"/>
  <c r="BC29" i="12" s="1"/>
  <c r="BB22" i="10"/>
  <c r="BC22" i="10" s="1"/>
  <c r="BB21" i="10"/>
  <c r="BC21" i="10" s="1"/>
  <c r="BB24" i="10"/>
  <c r="BC24" i="10" s="1"/>
  <c r="BB14" i="10"/>
  <c r="BC14" i="10" s="1"/>
  <c r="BB11" i="10"/>
  <c r="BC11" i="10" s="1"/>
  <c r="BB28" i="10"/>
  <c r="BC28" i="10" s="1"/>
  <c r="BB18" i="10"/>
  <c r="BC18" i="10" s="1"/>
  <c r="BB27" i="10"/>
  <c r="BC27" i="10" s="1"/>
  <c r="BB26" i="10"/>
  <c r="BC26" i="10" s="1"/>
  <c r="BB20" i="10"/>
  <c r="BC20" i="10" s="1"/>
  <c r="BB16" i="10"/>
  <c r="BC16" i="10" s="1"/>
  <c r="BB15" i="10"/>
  <c r="BC15" i="10" s="1"/>
  <c r="BB13" i="10"/>
  <c r="BC13" i="10" s="1"/>
  <c r="BB12" i="10"/>
  <c r="BC12" i="10" s="1"/>
  <c r="BB29" i="10"/>
  <c r="BC29" i="10" s="1"/>
  <c r="BB23" i="10"/>
  <c r="BC23" i="10" s="1"/>
  <c r="BB19" i="10"/>
  <c r="BC19" i="10" s="1"/>
  <c r="BB17" i="10"/>
  <c r="BC17" i="10" s="1"/>
  <c r="BB25" i="10"/>
  <c r="BC25" i="10" s="1"/>
  <c r="BB30" i="10"/>
  <c r="BC30" i="10" s="1"/>
  <c r="BB10" i="9"/>
  <c r="BC10" i="9" s="1"/>
  <c r="BB18" i="9"/>
  <c r="BC18" i="9" s="1"/>
  <c r="BB13" i="9"/>
  <c r="BC13" i="9" s="1"/>
  <c r="BB23" i="9"/>
  <c r="BC23" i="9" s="1"/>
  <c r="BB12" i="9"/>
  <c r="BC12" i="9" s="1"/>
  <c r="BB24" i="9"/>
  <c r="BC24" i="9" s="1"/>
  <c r="BB11" i="9"/>
  <c r="BC11" i="9" s="1"/>
  <c r="BB21" i="9"/>
  <c r="BC21" i="9" s="1"/>
  <c r="BB26" i="9"/>
  <c r="BC26" i="9" s="1"/>
  <c r="BB29" i="9"/>
  <c r="BC29" i="9" s="1"/>
  <c r="BB19" i="9"/>
  <c r="BC19" i="9" s="1"/>
  <c r="BB28" i="9"/>
  <c r="BC28" i="9" s="1"/>
  <c r="BB15" i="9"/>
  <c r="BC15" i="9" s="1"/>
  <c r="BB16" i="9"/>
  <c r="BC16" i="9" s="1"/>
  <c r="BB17" i="9"/>
  <c r="BC17" i="9" s="1"/>
  <c r="BB22" i="9"/>
  <c r="BC22" i="9" s="1"/>
  <c r="BB14" i="9"/>
  <c r="BC14" i="9" s="1"/>
  <c r="BB25" i="9"/>
  <c r="BC25" i="9" s="1"/>
  <c r="BB20" i="9"/>
  <c r="BC20" i="9" s="1"/>
  <c r="BB27" i="9"/>
  <c r="BC27" i="9" s="1"/>
  <c r="BB10" i="8"/>
  <c r="BC10" i="8" s="1"/>
  <c r="BB25" i="8"/>
  <c r="BC25" i="8" s="1"/>
  <c r="BB27" i="8"/>
  <c r="BC27" i="8" s="1"/>
  <c r="BB23" i="8"/>
  <c r="BC23" i="8" s="1"/>
  <c r="BB17" i="8"/>
  <c r="BC17" i="8" s="1"/>
  <c r="BB18" i="8"/>
  <c r="BC18" i="8" s="1"/>
  <c r="BB21" i="8"/>
  <c r="BC21" i="8" s="1"/>
  <c r="BB11" i="8"/>
  <c r="BC11" i="8" s="1"/>
  <c r="BB20" i="8"/>
  <c r="BC20" i="8" s="1"/>
  <c r="BB14" i="8"/>
  <c r="BC14" i="8" s="1"/>
  <c r="BB16" i="8"/>
  <c r="BC16" i="8" s="1"/>
  <c r="BB15" i="8"/>
  <c r="BC15" i="8" s="1"/>
  <c r="BB12" i="8"/>
  <c r="BC12" i="8" s="1"/>
  <c r="BB28" i="8"/>
  <c r="BC28" i="8" s="1"/>
  <c r="BB26" i="8"/>
  <c r="BC26" i="8" s="1"/>
  <c r="BB24" i="8"/>
  <c r="BC24" i="8" s="1"/>
  <c r="BB13" i="8"/>
  <c r="BC13" i="8" s="1"/>
  <c r="BB19" i="8"/>
  <c r="BC19" i="8" s="1"/>
  <c r="BB29" i="8"/>
  <c r="BC29" i="8" s="1"/>
  <c r="BB22" i="8"/>
  <c r="BC22" i="8" s="1"/>
  <c r="BB17" i="7"/>
  <c r="BC17" i="7" s="1"/>
  <c r="BB13" i="7"/>
  <c r="BC13" i="7" s="1"/>
  <c r="BB28" i="7"/>
  <c r="BC28" i="7" s="1"/>
  <c r="BB14" i="7"/>
  <c r="BC14" i="7" s="1"/>
  <c r="BB27" i="7"/>
  <c r="BC27" i="7" s="1"/>
  <c r="BB21" i="7"/>
  <c r="BC21" i="7" s="1"/>
  <c r="BB12" i="7"/>
  <c r="BC12" i="7" s="1"/>
  <c r="BB23" i="7"/>
  <c r="BC23" i="7" s="1"/>
  <c r="BB20" i="7"/>
  <c r="BC20" i="7" s="1"/>
  <c r="BB26" i="7"/>
  <c r="BC26" i="7" s="1"/>
  <c r="BB16" i="7"/>
  <c r="BC16" i="7" s="1"/>
  <c r="BB24" i="7"/>
  <c r="BC24" i="7" s="1"/>
  <c r="BB18" i="7"/>
  <c r="BC18" i="7" s="1"/>
  <c r="BB15" i="7"/>
  <c r="BC15" i="7" s="1"/>
  <c r="BB22" i="7"/>
  <c r="BC22" i="7" s="1"/>
  <c r="BB25" i="7"/>
  <c r="BC25" i="7" s="1"/>
  <c r="BB29" i="7"/>
  <c r="BC29" i="7" s="1"/>
  <c r="BB11" i="7"/>
  <c r="BC11" i="7" s="1"/>
  <c r="BB10" i="7"/>
  <c r="BC10" i="7" s="1"/>
  <c r="BB19" i="7"/>
  <c r="BC19" i="7" s="1"/>
  <c r="BB10" i="6"/>
  <c r="BC10" i="6" s="1"/>
  <c r="BB22" i="6"/>
  <c r="BC22" i="6" s="1"/>
  <c r="BB12" i="6"/>
  <c r="BC12" i="6" s="1"/>
  <c r="BB20" i="6"/>
  <c r="BC20" i="6" s="1"/>
  <c r="BB25" i="6"/>
  <c r="BC25" i="6" s="1"/>
  <c r="BB24" i="6"/>
  <c r="BC24" i="6" s="1"/>
  <c r="BB27" i="6"/>
  <c r="BC27" i="6" s="1"/>
  <c r="BB14" i="6"/>
  <c r="BC14" i="6" s="1"/>
  <c r="BB23" i="6"/>
  <c r="BC23" i="6" s="1"/>
  <c r="BB17" i="6"/>
  <c r="BC17" i="6" s="1"/>
  <c r="BB28" i="6"/>
  <c r="BC28" i="6" s="1"/>
  <c r="BB21" i="6"/>
  <c r="BC21" i="6" s="1"/>
  <c r="BB18" i="6"/>
  <c r="BC18" i="6" s="1"/>
  <c r="BB19" i="6"/>
  <c r="BC19" i="6" s="1"/>
  <c r="BB11" i="6"/>
  <c r="BC11" i="6" s="1"/>
  <c r="BB13" i="6"/>
  <c r="BC13" i="6" s="1"/>
  <c r="BB15" i="6"/>
  <c r="BC15" i="6" s="1"/>
  <c r="BB16" i="6"/>
  <c r="BC16" i="6" s="1"/>
  <c r="BB26" i="6"/>
  <c r="BC26" i="6" s="1"/>
  <c r="BB29" i="6"/>
  <c r="BC29" i="6" s="1"/>
  <c r="BB23" i="5"/>
  <c r="BC23" i="5" s="1"/>
  <c r="BB13" i="5"/>
  <c r="BC13" i="5" s="1"/>
  <c r="BB16" i="5"/>
  <c r="BC16" i="5" s="1"/>
  <c r="BB19" i="5"/>
  <c r="BC19" i="5" s="1"/>
  <c r="BB14" i="5"/>
  <c r="BC14" i="5" s="1"/>
  <c r="BB17" i="5"/>
  <c r="BC17" i="5" s="1"/>
  <c r="BB25" i="5"/>
  <c r="BC25" i="5" s="1"/>
  <c r="BB21" i="5"/>
  <c r="BC21" i="5" s="1"/>
  <c r="BB22" i="5"/>
  <c r="BC22" i="5" s="1"/>
  <c r="BB18" i="5"/>
  <c r="BC18" i="5" s="1"/>
  <c r="BB12" i="5"/>
  <c r="BC12" i="5" s="1"/>
  <c r="BB24" i="5"/>
  <c r="BC24" i="5" s="1"/>
  <c r="BB15" i="5"/>
  <c r="BC15" i="5" s="1"/>
  <c r="BB11" i="5"/>
  <c r="BC11" i="5" s="1"/>
  <c r="BB26" i="5"/>
  <c r="BC26" i="5" s="1"/>
  <c r="BB10" i="5"/>
  <c r="BC10" i="5" s="1"/>
  <c r="BB20" i="5"/>
  <c r="BC20" i="5" s="1"/>
  <c r="BB28" i="5"/>
  <c r="BC28" i="5" s="1"/>
  <c r="BB29" i="5"/>
  <c r="BC29" i="5" s="1"/>
  <c r="BB27" i="5"/>
  <c r="BC27" i="5" s="1"/>
  <c r="BB28" i="3"/>
  <c r="BC28" i="3" s="1"/>
  <c r="BB23" i="3"/>
  <c r="BC23" i="3" s="1"/>
  <c r="BB29" i="3"/>
  <c r="BC29" i="3" s="1"/>
  <c r="BB19" i="3"/>
  <c r="BC19" i="3" s="1"/>
  <c r="BB20" i="3"/>
  <c r="BC20" i="3" s="1"/>
  <c r="BB11" i="3"/>
  <c r="BC11" i="3" s="1"/>
  <c r="BB25" i="3"/>
  <c r="BC25" i="3" s="1"/>
  <c r="BB10" i="3"/>
  <c r="BC10" i="3" s="1"/>
  <c r="BB12" i="3"/>
  <c r="BC12" i="3" s="1"/>
  <c r="BB24" i="3"/>
  <c r="BC24" i="3" s="1"/>
  <c r="BB18" i="3"/>
  <c r="BC18" i="3" s="1"/>
  <c r="BB14" i="3"/>
  <c r="BC14" i="3" s="1"/>
  <c r="BB21" i="3"/>
  <c r="BC21" i="3" s="1"/>
  <c r="BB13" i="3"/>
  <c r="BC13" i="3" s="1"/>
  <c r="BB15" i="3"/>
  <c r="BC15" i="3" s="1"/>
  <c r="BB26" i="3"/>
  <c r="BC26" i="3" s="1"/>
  <c r="BB16" i="3"/>
  <c r="BC16" i="3" s="1"/>
  <c r="BB22" i="3"/>
  <c r="BC22" i="3" s="1"/>
  <c r="BB17" i="3"/>
  <c r="BC17" i="3" s="1"/>
  <c r="BB27" i="3"/>
  <c r="BC27" i="3" s="1"/>
</calcChain>
</file>

<file path=xl/sharedStrings.xml><?xml version="1.0" encoding="utf-8"?>
<sst xmlns="http://schemas.openxmlformats.org/spreadsheetml/2006/main" count="7024" uniqueCount="41">
  <si>
    <t>S NO</t>
  </si>
  <si>
    <t>Employee ID</t>
  </si>
  <si>
    <t>Employee Name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</si>
  <si>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</si>
  <si>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</si>
  <si>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</si>
  <si>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</si>
  <si>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</si>
  <si>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</si>
  <si>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</si>
  <si>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</si>
  <si>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</si>
  <si>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</si>
  <si>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</si>
  <si>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</si>
  <si>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</si>
  <si>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</si>
  <si>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</si>
  <si>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</si>
  <si>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</si>
  <si>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</si>
  <si>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</si>
  <si>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</si>
  <si>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Week off</t>
  </si>
  <si>
    <t>FROM</t>
  </si>
  <si>
    <t>TO</t>
  </si>
  <si>
    <t>Additional Information</t>
  </si>
  <si>
    <t>Days</t>
  </si>
  <si>
    <t>Month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</si>
  <si>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</si>
  <si>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</si>
  <si>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</si>
  <si>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</si>
  <si>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</si>
  <si>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</si>
  <si>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</si>
  <si>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</si>
  <si>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</si>
  <si>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P</t>
  </si>
  <si>
    <t>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</si>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</sst>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"/>
    <numFmt numFmtId="165" formatCode="dd"/>
    <numFmt numFmtId="166" formatCode="dd/mmmm/yyyy"/>
    <numFmt numFmtId="167" formatCode="mmmm"/>
    <numFmt numFmtId="168" formatCode="_-[$₹-820]* #,##0.00_-;\-[$₹-820]* #,##0.00_-;_-[$₹-820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FE34F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6" xfId="0" applyFont="1" applyFill="1" applyBorder="1"/>
    <xf numFmtId="164" fontId="4" fillId="4" borderId="6" xfId="0" applyNumberFormat="1" applyFont="1" applyFill="1" applyBorder="1"/>
    <xf numFmtId="0" fontId="4" fillId="0" borderId="0" xfId="0" applyFont="1"/>
    <xf numFmtId="0" fontId="4" fillId="5" borderId="6" xfId="0" applyFont="1" applyFill="1" applyBorder="1"/>
    <xf numFmtId="164" fontId="4" fillId="5" borderId="6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0" fillId="7" borderId="4" xfId="0" applyFill="1" applyBorder="1"/>
    <xf numFmtId="0" fontId="2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7" borderId="5" xfId="0" applyFill="1" applyBorder="1"/>
    <xf numFmtId="0" fontId="0" fillId="3" borderId="6" xfId="0" applyFill="1" applyBorder="1" applyAlignment="1">
      <alignment horizontal="center" vertical="center"/>
    </xf>
    <xf numFmtId="0" fontId="3" fillId="0" borderId="0" xfId="0" applyFont="1"/>
    <xf numFmtId="167" fontId="0" fillId="0" borderId="0" xfId="0" applyNumberForma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319"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8" formatCode="_-[$₹-820]* #,##0.00_-;\-[$₹-820]* #,##0.00_-;_-[$₹-820]* &quot;-&quot;??_-;_-@_-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numFmt numFmtId="165" formatCode="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7" formatCode="m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SEP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DEC!A1"/><Relationship Id="rId5" Type="http://schemas.openxmlformats.org/officeDocument/2006/relationships/hyperlink" Target="#MAY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19CA763-35D2-4BC8-BD53-73BE17E5245D}"/>
            </a:ext>
          </a:extLst>
        </xdr:cNvPr>
        <xdr:cNvSpPr/>
      </xdr:nvSpPr>
      <xdr:spPr>
        <a:xfrm>
          <a:off x="1943100" y="9525"/>
          <a:ext cx="238315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E1C57A-EE8F-46FC-9E8C-D703F357624F}"/>
            </a:ext>
          </a:extLst>
        </xdr:cNvPr>
        <xdr:cNvSpPr/>
      </xdr:nvSpPr>
      <xdr:spPr>
        <a:xfrm>
          <a:off x="25401" y="0"/>
          <a:ext cx="2012949" cy="689313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BC14D-EE4E-460C-8F5B-4CCFD8BA6DB7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16" name="Rectangle: Rounded Corner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673C55-CD3E-478C-BCAD-BE6204447265}"/>
            </a:ext>
          </a:extLst>
        </xdr:cNvPr>
        <xdr:cNvSpPr/>
      </xdr:nvSpPr>
      <xdr:spPr>
        <a:xfrm>
          <a:off x="66675" y="7524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17" name="Rectangle: Rounded Corner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DE921B-B51B-4245-AF6B-33FAFD389B69}"/>
            </a:ext>
          </a:extLst>
        </xdr:cNvPr>
        <xdr:cNvSpPr/>
      </xdr:nvSpPr>
      <xdr:spPr>
        <a:xfrm>
          <a:off x="66675" y="131445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18" name="Rectangle: Rounded Corner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B30B9E-68B1-40EC-AA3E-CC30549E4718}"/>
            </a:ext>
          </a:extLst>
        </xdr:cNvPr>
        <xdr:cNvSpPr/>
      </xdr:nvSpPr>
      <xdr:spPr>
        <a:xfrm>
          <a:off x="76200" y="18669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7F5E08-FDDE-49A9-B501-DF6885F046D6}"/>
            </a:ext>
          </a:extLst>
        </xdr:cNvPr>
        <xdr:cNvSpPr/>
      </xdr:nvSpPr>
      <xdr:spPr>
        <a:xfrm>
          <a:off x="76200" y="24003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20" name="Rectangle: Rounded Corner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483B41-C09E-4D21-B87B-395570693000}"/>
            </a:ext>
          </a:extLst>
        </xdr:cNvPr>
        <xdr:cNvSpPr/>
      </xdr:nvSpPr>
      <xdr:spPr>
        <a:xfrm>
          <a:off x="76200" y="295275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23" name="Rectangle: Rounded Corners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B08979E-2B98-4627-9396-FB2423E665C8}"/>
            </a:ext>
          </a:extLst>
        </xdr:cNvPr>
        <xdr:cNvSpPr/>
      </xdr:nvSpPr>
      <xdr:spPr>
        <a:xfrm>
          <a:off x="76200" y="34956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24" name="Rectangle: Rounded Corners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E20F50-823C-42B7-882C-321025E21E1C}"/>
            </a:ext>
          </a:extLst>
        </xdr:cNvPr>
        <xdr:cNvSpPr/>
      </xdr:nvSpPr>
      <xdr:spPr>
        <a:xfrm>
          <a:off x="66675" y="404812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25" name="Rectangle: Rounded Corners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541B7E-6461-4DD6-BD76-BC4AE0A6415E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26" name="Rectangle: Rounded Corners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2FB87F9-1752-4E18-B719-54C88660B271}"/>
            </a:ext>
          </a:extLst>
        </xdr:cNvPr>
        <xdr:cNvSpPr/>
      </xdr:nvSpPr>
      <xdr:spPr>
        <a:xfrm>
          <a:off x="76200" y="57054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27" name="Rectangle: Rounded Corners 2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45B11B7-CA20-4536-96EE-91AB21851789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28" name="Rectangle: Rounded Corners 2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FD627D2-696D-48C5-91A1-96B55ED27C38}"/>
            </a:ext>
          </a:extLst>
        </xdr:cNvPr>
        <xdr:cNvSpPr/>
      </xdr:nvSpPr>
      <xdr:spPr>
        <a:xfrm>
          <a:off x="76200" y="459105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644606B-2290-470F-9721-6A3BAFD39EBB}"/>
            </a:ext>
          </a:extLst>
        </xdr:cNvPr>
        <xdr:cNvSpPr/>
      </xdr:nvSpPr>
      <xdr:spPr>
        <a:xfrm>
          <a:off x="26574750" y="0"/>
          <a:ext cx="13504241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C47FD7F-0DC3-43AE-84FC-3C9BEF3D10F6}"/>
            </a:ext>
          </a:extLst>
        </xdr:cNvPr>
        <xdr:cNvSpPr/>
      </xdr:nvSpPr>
      <xdr:spPr>
        <a:xfrm>
          <a:off x="3886200" y="76200"/>
          <a:ext cx="644842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32" name="Graphic 31" descr="Magnifying glass with solid fill">
          <a:extLst>
            <a:ext uri="{FF2B5EF4-FFF2-40B4-BE49-F238E27FC236}">
              <a16:creationId xmlns:a16="http://schemas.microsoft.com/office/drawing/2014/main" id="{D1530D4B-127A-4FF6-9142-AB9A376B7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61796F4-4D40-40C3-B55F-9307AC4DD406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35" name="TextBox 34">
          <a:extLst>
            <a:ext uri="{FF2B5EF4-FFF2-40B4-BE49-F238E27FC236}">
              <a16:creationId xmlns:a16="http://schemas.microsoft.com/office/drawing/2014/main" id="{B5E29980-D18E-46A3-9C90-15898FC463CB}"/>
            </a:ext>
          </a:extLst>
        </xdr:cNvPr>
        <xdr:cNvSpPr txBox="1"/>
      </xdr:nvSpPr>
      <xdr:spPr>
        <a:xfrm>
          <a:off x="7581900" y="105019"/>
          <a:ext cx="27241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January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2F5793B-2AF8-4CF3-8CDE-50A380D9EA42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4C1383-DCDB-4D22-BFA9-DEA242375816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3D87C-224C-4FF0-87E2-C964ADFFEE8C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BB9CC2-EA20-4E2B-9189-318FAEBEFA94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8DC3FA-9C81-4664-8BE6-97BA9C119F6A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5F73AF-CA0C-4AF7-B371-A9CFB8615F17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077D20-A3AD-4AE9-BD1F-366A665F5EED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4A4D1ED-4A25-44DB-92B2-9ED66035E112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33DD37-38FF-4421-81A9-B17399BD4A5A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4A55934-5717-4DD0-849A-73CE2774BE33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B44B467-AEFA-41F4-A585-3786585E6FDA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D31E67-7096-4B1F-8C0F-FE2C470F93C2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81F5F6D-98E7-454A-80CF-3F2C81B97C58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AAE346C-A1A7-43AC-BB75-22585013EB7D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AADD6A9-10AD-47DA-9625-52EAF88A902B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9C9A2A2-34C9-415A-895B-F81874E33154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8AC625CA-03F6-4824-8EE0-E734E81CE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17AD1AA-B049-46C8-ABBA-A23C6E75C6ED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03B85D97-59FC-4E94-8E6E-7A2759D0D9B5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October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2F565E3-7022-4B0E-B81A-C13D9D26C5EA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A660BB-2DAB-4E1D-8ECB-0DC604267E6B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F43024-1BC5-4A1A-BCBB-F61C2EE5CA2B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43370C-345A-4E05-8C35-A3266F2EAB27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1CDA5C-B1FA-44CE-9838-237CD8E99D99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673085-BC65-4C2A-979C-BF1726B89210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0A2B6C-4E51-429A-A5FC-471A8989D0FA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1DE42B-19DB-4BE5-B5BB-12B832C0C327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218107C-7DBE-4B69-804B-64B1CC1F0166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4D4245-7F13-47C0-9129-BAD97C244075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14C7FC-1250-4221-8505-0B1A0AE22327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1BE9B27-53A6-4D37-9901-964B0114E4B8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5E897F1-FF36-401E-9F41-20A03956575C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3E811C3-CBEC-4F3A-BCD9-B445294468BE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6EA760D-4C58-4DD1-BD37-0617FC0D2C05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0CC7B3D-9BB6-46AE-89AA-DF43E43B9AD0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EDB6E777-4983-4754-AED2-F7C8A6A9A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E997972-5B8D-4D7B-95BD-C45D83BB55AA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C9B2D2F9-8BE1-4EA0-AFD2-05FA9EBDBB27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November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EB8C380-C0D4-496D-85FD-877B2B16FACA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FEFEC8-752F-44C6-B03B-2881BF889962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5A92E-7E32-4EBE-A943-3005B01C9A17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0D0E45-84F9-42DD-B3A4-78EDD07AC22F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55B0C5-DA3C-4EEC-903D-96CBAE7169E5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71B66-7608-4B38-9A36-2E126C36CE65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898F933-D303-472F-A564-CBABCF0B886C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6E4A0C-E0CE-4B75-BCCC-7E48BB5F4A1B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FE9B07-5FAC-4F96-88DD-0996EEE01F2B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3A2302-083F-4BCE-9F25-16FBA70B7D82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328F39-86C6-48CA-9EFA-F0CF03184E6E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911A457-2EB4-4ED7-B36A-DCFA2CC8CD88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6259AC-2540-4485-8079-B5920D27F82A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F146BB9-2EAA-4005-B64C-B27A099F39FE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58D8BCE-76F9-44DB-9AD8-781272189D1B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FF0AF60-8608-46CC-A69C-2CEE37CEA55E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F3840170-B9FD-41E7-A2DA-2EAD6A42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278219A-F68F-4B90-9DF2-CD6024306677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2D47ECD0-CBAE-4D1B-AC82-3A40E85C3D45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December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395435-289A-4F67-A9A6-DCC45175DA41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2472A3-9A7F-453A-AC8A-8A2CEFA33216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BCF46-FCF1-47F6-9108-E62ED9792C4F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161159-41FB-4CF2-9E31-7EC846E09684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666F71-CA12-4808-8865-2780FF046653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6A5814-E10A-44B2-B5D9-7EC063443BF3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E22FF5-E886-4B75-80F9-0B693744575D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36C321-936F-415F-8A48-970C57D98C6F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97B389-E112-4410-9DF1-59BB823172D5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C760DC-8CD3-4424-8421-0AE9C68A82DE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7B45FE-1021-461F-A54D-57655998CD8C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8A9FB28-8397-417A-A4DE-EBAEDD54FB20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CAF1E8-7B6E-426A-8956-323E6EE40B22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1E42154-B4C7-496C-9E91-C36E6D4ED625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606B3A5-D537-41F1-8229-2B0157A61598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AF69A50-C776-48DC-99D3-20623674D9EA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6B461182-2FD1-4DE1-A6AE-CFBAB4C3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45F6155-5754-4C18-BB46-D9121AD7D6D5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0B19B565-709C-416A-94AD-A40B0DFB5E92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February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5023AB9-9179-4736-A5E9-5A8F976EA98F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6FC5801-D330-4879-9325-616C4ABDC300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7192BD-64A8-4156-ADDA-B5480B3EC825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395E8E-3BC5-4392-AE13-B59306E5B276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16B4C9-0E24-4ABE-8769-E067A769BB55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036EEE-9BAE-4093-81D5-CC6C8A903686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03DFE8-0C29-47C9-A3BE-64992FC86F59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0620C1-B4A0-406E-BAE3-75C03850FBB0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10E49B6-63C1-4573-B379-EE367C41FD77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2FF353-A28A-45E5-A9BE-4FFF282DEF44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C493C2-39B8-4F85-9A35-E2BE07213A6B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E7567C6-CBFF-4B98-BDCC-456747E61464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72757A3-E34F-469E-A5F3-1DAD4AC6093A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04643C8-2D3F-4E49-9B57-5EFEE13412C1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68B882C-BE18-4FAD-A50C-EE11523A4731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7B19E7D-DC95-4BC2-BADE-A926F5CA2BEF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045AC82A-4A04-4A98-A772-2031BB13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81EC496-A642-48C0-A6DB-A09B107A7E70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A05EF971-CD65-4864-A89B-3FCAC7B9BDDB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March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A643453-2D8D-4716-A97A-5AEC74BA4ED8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C7C849-C47B-4FAC-AD95-689EAFD78138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74C030-E263-4DB6-90CA-93A39236ABF6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31FE03-A0C2-4634-A59A-CA59E1A2B734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6D3D25-4E55-4270-AB04-35B325436909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267D7A-5B17-452D-9154-BCD5E3945EF8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9F8E11-0DEE-42D1-B156-EF7F7CDE08FB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81F1034-9771-413A-A1CE-1897F738C7F8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3FE90F-B852-49A6-97A7-547857871A4F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972FF2-9C71-4013-9766-6B516A2802C4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91F96E-7773-40FA-8593-60892334679D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6B9CA46-F8E4-4F8C-97E5-015550EF0133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74FBFC6-9135-4FFC-A5B5-4C2C09633389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65A1C95-0A83-4347-A31B-0BC09A35959D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FDE355-428A-4857-A8AF-CD0896DEE66E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8789A7D-BF57-4961-A951-F031A8BB4E4A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7B0A0769-73A0-42A3-80B7-AFD7865A5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D5E936-D3A7-4FE7-8741-1F37DA57828C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11927E6D-6EA7-4EDF-A2B8-DD0CA9557493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April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AE3DC1-1A72-459C-BFAF-12A23770461E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583554-847E-49DC-9345-78331062AB12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B8930-A352-4916-8B97-9EB510864F3A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4</xdr:row>
      <xdr:rowOff>85725</xdr:rowOff>
    </xdr:from>
    <xdr:to>
      <xdr:col>3</xdr:col>
      <xdr:colOff>209550</xdr:colOff>
      <xdr:row>6</xdr:row>
      <xdr:rowOff>161925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675BE2-2C6C-4E81-BCCA-442EC115A8AA}"/>
            </a:ext>
          </a:extLst>
        </xdr:cNvPr>
        <xdr:cNvSpPr/>
      </xdr:nvSpPr>
      <xdr:spPr>
        <a:xfrm>
          <a:off x="66675" y="84772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7</xdr:row>
      <xdr:rowOff>47625</xdr:rowOff>
    </xdr:from>
    <xdr:to>
      <xdr:col>3</xdr:col>
      <xdr:colOff>209550</xdr:colOff>
      <xdr:row>9</xdr:row>
      <xdr:rowOff>133350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88D9DC-403D-4DCA-861C-DA94734546D2}"/>
            </a:ext>
          </a:extLst>
        </xdr:cNvPr>
        <xdr:cNvSpPr/>
      </xdr:nvSpPr>
      <xdr:spPr>
        <a:xfrm>
          <a:off x="66675" y="14382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10</xdr:row>
      <xdr:rowOff>9525</xdr:rowOff>
    </xdr:from>
    <xdr:to>
      <xdr:col>3</xdr:col>
      <xdr:colOff>190500</xdr:colOff>
      <xdr:row>11</xdr:row>
      <xdr:rowOff>238125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0AEF69-CD52-4519-A992-80DE9025AEA3}"/>
            </a:ext>
          </a:extLst>
        </xdr:cNvPr>
        <xdr:cNvSpPr/>
      </xdr:nvSpPr>
      <xdr:spPr>
        <a:xfrm>
          <a:off x="47625" y="2076450"/>
          <a:ext cx="1971675" cy="48577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161925</xdr:rowOff>
    </xdr:from>
    <xdr:to>
      <xdr:col>3</xdr:col>
      <xdr:colOff>219075</xdr:colOff>
      <xdr:row>14</xdr:row>
      <xdr:rowOff>190500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7DE605-5C5E-43A7-B2AF-7ADF2F247E0B}"/>
            </a:ext>
          </a:extLst>
        </xdr:cNvPr>
        <xdr:cNvSpPr/>
      </xdr:nvSpPr>
      <xdr:spPr>
        <a:xfrm>
          <a:off x="76200" y="2743200"/>
          <a:ext cx="1971675" cy="5429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909EC89-3DE0-4E8A-AD38-C27CCC7175BC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E35AB1-F23D-488D-B900-87C9F9A3B33D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A38BCC-1A6B-4416-BA45-A4BC353666E3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79A109-12C2-42BB-8CD4-C28DA3745905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DDEA5F-0682-4D7C-9274-DC407DC42B22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2FD3F8F-189A-4B80-8C7D-92EB50C38E62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314204-4A90-476A-869E-C1E6BDE82248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D2BE0F3-E54C-4EC6-A9F3-4F9A8F864F3F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4C7EEC6-2447-492B-9595-1655505944F6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124E6C04-E58C-4FD0-8D2F-623B5957A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3BF58C-D004-46D5-A2A1-48063748F3EC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A15E5075-727E-42B9-BB26-41BA06A955DA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May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D9026B-2771-4AB0-9D18-7951D80CBC17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E2D7CE-B25E-4782-A25C-883D2C8DDF2E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ABD4A-27D8-4F1D-9406-CD8D8B5A2A4F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13C154-B4F5-4BB2-9481-44729A7E3CEC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F34DDF-1A29-49DE-BD86-E06BAB742260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773E8C-5704-4AA2-8386-04CC0CF3D20F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5C0A7A-84EB-4A05-A4B9-50378FBA7EA9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6B0039-488A-4E2C-9438-5074E0D45FB1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3E032C-EF78-42F5-9824-AF6D0458F9DE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CDDAEF-29A0-4C21-9BF1-1E46525936E3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F51017-BF3B-43E6-9730-D97828A6F40C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602173C-0B57-4273-84C3-1A52A9F14A00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F7390C3-BDC3-4F2A-86C0-8A9F186DEDC0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13BABEC-C4D1-486B-A432-FD2B225CB37E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2DBE077-DE8C-4089-AB5A-EC59B132198C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7D59088-633E-4633-AB94-936C26A7EF87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7C779FB7-731E-4942-B005-0C8559067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66DA155-ABDB-4957-B790-ABE2A40823F3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B03280C1-3EE0-4028-9113-79AA9F10676E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June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FEA1C28-C06E-4512-AC76-695232923385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8FD032-FA0B-4E02-B5F7-26FBD3DBCFE3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CF179-9347-4AB6-8977-1AA5635CFC2E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25DB98-49CC-4FC8-B027-F22F21B4AF6E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DCE509-71ED-4C23-B9A1-5569B24C313E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C3E50C-B0EF-42A7-84E1-1BD428D0A426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DAEF4B-3BD3-40E6-85BB-CAD51851BB13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8749CE7-731B-46A9-86C1-0F9DB7CFF8E4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0FB5F5-B479-4B38-87CC-6E60D9236EF9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A2DF9A-0D85-4692-A370-FD01392C8D82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97EC4DA-3F60-44FD-BCFA-9C7D410508DF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BD814F1-BA48-4ADA-B11C-897C8B900230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05835C8-761F-4CD1-A535-ADD7282C3EB0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04C8DA-867F-452F-9091-F38F88226417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3D38662-D9B9-4B0C-85A1-6911D3B38309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6C5A9A6-9FFD-4EFC-BE8F-D5175C5D79E8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E0C71949-24BE-4955-85D2-EB28BDB27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296127-62A5-46EE-BCBE-6C92995F0351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896EB4DB-AC2B-4880-A918-FADBB6EB0FEF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July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2E2C25-9072-4CC5-A3B5-C6913F2DE144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BCC72DA-1456-4525-80FA-F7C351D6C75E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1C0E-687E-47DF-89C5-6A100C0DF116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D2D0F0-57FA-4118-ACEE-F293BCCD199B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4C25E9-90D5-47F3-9CC9-D36ADB6F9DE3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51F0AB-C865-43AA-A40E-EEF4D25D56FA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7C202D-D1A0-4B38-A001-9F5ACEF3C777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00C95F0-C13F-424A-B18E-C67083EC726C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275A344-A472-47C3-AA85-A7C922D06FA1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A51AB3-12ED-4417-899C-C145818F213F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D0332A2-98DA-47B0-A840-E82CD1926612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45BD682-CB7D-4F57-A6B3-0B7D135FF339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BBE19F9-79CD-4E5B-9DA2-1A2AE749713E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5008F85-6DE5-4893-9084-B666399BB102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BB3F323-A438-411A-A003-16B5C0709138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DF67398-3578-47FF-A4CF-333933352208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B03BB78A-7B8A-48D8-84DB-8C5F96006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8D80154-45F0-4A38-BE69-177195EDA2F5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B746EEB0-BB7F-4A74-986E-24A26D4580B8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August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</xdr:rowOff>
    </xdr:from>
    <xdr:to>
      <xdr:col>39</xdr:col>
      <xdr:colOff>600075</xdr:colOff>
      <xdr:row>2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C1E4371-100C-4919-AEF5-600FF257E9E2}"/>
            </a:ext>
          </a:extLst>
        </xdr:cNvPr>
        <xdr:cNvSpPr/>
      </xdr:nvSpPr>
      <xdr:spPr>
        <a:xfrm>
          <a:off x="1943100" y="9525"/>
          <a:ext cx="24098250" cy="5334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25401</xdr:colOff>
      <xdr:row>0</xdr:row>
      <xdr:rowOff>0</xdr:rowOff>
    </xdr:from>
    <xdr:to>
      <xdr:col>3</xdr:col>
      <xdr:colOff>209550</xdr:colOff>
      <xdr:row>36</xdr:row>
      <xdr:rowOff>16080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A9B3DF-5881-4FEA-BA6D-F14CFF108943}"/>
            </a:ext>
          </a:extLst>
        </xdr:cNvPr>
        <xdr:cNvSpPr/>
      </xdr:nvSpPr>
      <xdr:spPr>
        <a:xfrm>
          <a:off x="25401" y="0"/>
          <a:ext cx="2012949" cy="831235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</xdr:row>
      <xdr:rowOff>28575</xdr:rowOff>
    </xdr:from>
    <xdr:to>
      <xdr:col>3</xdr:col>
      <xdr:colOff>219075</xdr:colOff>
      <xdr:row>3</xdr:row>
      <xdr:rowOff>104775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699809-6223-4EDA-91E5-1C6152B0EA93}"/>
            </a:ext>
          </a:extLst>
        </xdr:cNvPr>
        <xdr:cNvSpPr/>
      </xdr:nvSpPr>
      <xdr:spPr>
        <a:xfrm>
          <a:off x="76200" y="219075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JANUARY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3</xdr:row>
      <xdr:rowOff>180975</xdr:rowOff>
    </xdr:from>
    <xdr:to>
      <xdr:col>3</xdr:col>
      <xdr:colOff>209550</xdr:colOff>
      <xdr:row>6</xdr:row>
      <xdr:rowOff>66675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FFEAD4-8C47-440B-A1C2-4B5AA9DA0B7E}"/>
            </a:ext>
          </a:extLst>
        </xdr:cNvPr>
        <xdr:cNvSpPr/>
      </xdr:nvSpPr>
      <xdr:spPr>
        <a:xfrm>
          <a:off x="66675" y="7524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FEBUARY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66675</xdr:colOff>
      <xdr:row>6</xdr:row>
      <xdr:rowOff>171450</xdr:rowOff>
    </xdr:from>
    <xdr:to>
      <xdr:col>3</xdr:col>
      <xdr:colOff>209550</xdr:colOff>
      <xdr:row>9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86D6A0-706D-4966-9715-0722E9CCF40E}"/>
            </a:ext>
          </a:extLst>
        </xdr:cNvPr>
        <xdr:cNvSpPr/>
      </xdr:nvSpPr>
      <xdr:spPr>
        <a:xfrm>
          <a:off x="66675" y="1362075"/>
          <a:ext cx="1971675" cy="504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MARCH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9</xdr:row>
      <xdr:rowOff>152400</xdr:rowOff>
    </xdr:from>
    <xdr:to>
      <xdr:col>3</xdr:col>
      <xdr:colOff>219075</xdr:colOff>
      <xdr:row>12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E9A9B3-82AC-4F83-835F-1DD18661A245}"/>
            </a:ext>
          </a:extLst>
        </xdr:cNvPr>
        <xdr:cNvSpPr/>
      </xdr:nvSpPr>
      <xdr:spPr>
        <a:xfrm>
          <a:off x="76200" y="1962150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APRIL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12</xdr:row>
      <xdr:rowOff>114300</xdr:rowOff>
    </xdr:from>
    <xdr:to>
      <xdr:col>3</xdr:col>
      <xdr:colOff>219075</xdr:colOff>
      <xdr:row>15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C2BE2C-2C0F-4A48-B2CD-C11E1D30CB2D}"/>
            </a:ext>
          </a:extLst>
        </xdr:cNvPr>
        <xdr:cNvSpPr/>
      </xdr:nvSpPr>
      <xdr:spPr>
        <a:xfrm>
          <a:off x="76200" y="2695575"/>
          <a:ext cx="1971675" cy="6572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MAY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15</xdr:row>
      <xdr:rowOff>95250</xdr:rowOff>
    </xdr:from>
    <xdr:to>
      <xdr:col>3</xdr:col>
      <xdr:colOff>219075</xdr:colOff>
      <xdr:row>17</xdr:row>
      <xdr:rowOff>171450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F579EB-89D8-45AC-8BC7-9463D9BD2B30}"/>
            </a:ext>
          </a:extLst>
        </xdr:cNvPr>
        <xdr:cNvSpPr/>
      </xdr:nvSpPr>
      <xdr:spPr>
        <a:xfrm>
          <a:off x="76200" y="34480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JUNE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18</xdr:row>
      <xdr:rowOff>66675</xdr:rowOff>
    </xdr:from>
    <xdr:to>
      <xdr:col>3</xdr:col>
      <xdr:colOff>219075</xdr:colOff>
      <xdr:row>20</xdr:row>
      <xdr:rowOff>142875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A9F07B-5A20-4821-A286-FD15A382FF18}"/>
            </a:ext>
          </a:extLst>
        </xdr:cNvPr>
        <xdr:cNvSpPr/>
      </xdr:nvSpPr>
      <xdr:spPr>
        <a:xfrm>
          <a:off x="76200" y="419100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JULY</a:t>
          </a:r>
        </a:p>
      </xdr:txBody>
    </xdr:sp>
    <xdr:clientData/>
  </xdr:twoCellAnchor>
  <xdr:twoCellAnchor>
    <xdr:from>
      <xdr:col>0</xdr:col>
      <xdr:colOff>66675</xdr:colOff>
      <xdr:row>21</xdr:row>
      <xdr:rowOff>47625</xdr:rowOff>
    </xdr:from>
    <xdr:to>
      <xdr:col>3</xdr:col>
      <xdr:colOff>209550</xdr:colOff>
      <xdr:row>23</xdr:row>
      <xdr:rowOff>123825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B631B7-3A5E-441D-995D-6EBC60232ACB}"/>
            </a:ext>
          </a:extLst>
        </xdr:cNvPr>
        <xdr:cNvSpPr/>
      </xdr:nvSpPr>
      <xdr:spPr>
        <a:xfrm>
          <a:off x="66675" y="4943475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AUGUST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47625</xdr:colOff>
      <xdr:row>26</xdr:row>
      <xdr:rowOff>238125</xdr:rowOff>
    </xdr:from>
    <xdr:to>
      <xdr:col>3</xdr:col>
      <xdr:colOff>190500</xdr:colOff>
      <xdr:row>29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85B764-9B44-43FA-BE6E-3FDAC168E70E}"/>
            </a:ext>
          </a:extLst>
        </xdr:cNvPr>
        <xdr:cNvSpPr/>
      </xdr:nvSpPr>
      <xdr:spPr>
        <a:xfrm>
          <a:off x="47625" y="6419850"/>
          <a:ext cx="1971675" cy="59055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OCTOBER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29</xdr:row>
      <xdr:rowOff>161925</xdr:rowOff>
    </xdr:from>
    <xdr:to>
      <xdr:col>3</xdr:col>
      <xdr:colOff>219075</xdr:colOff>
      <xdr:row>32</xdr:row>
      <xdr:rowOff>47625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9A5904A-396F-4474-8128-233667044111}"/>
            </a:ext>
          </a:extLst>
        </xdr:cNvPr>
        <xdr:cNvSpPr/>
      </xdr:nvSpPr>
      <xdr:spPr>
        <a:xfrm>
          <a:off x="76200" y="7115175"/>
          <a:ext cx="1971675" cy="4667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NOVEMBER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57150</xdr:colOff>
      <xdr:row>32</xdr:row>
      <xdr:rowOff>161925</xdr:rowOff>
    </xdr:from>
    <xdr:to>
      <xdr:col>3</xdr:col>
      <xdr:colOff>200025</xdr:colOff>
      <xdr:row>35</xdr:row>
      <xdr:rowOff>47625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00B159B-988A-4950-9199-4CA869A1B224}"/>
            </a:ext>
          </a:extLst>
        </xdr:cNvPr>
        <xdr:cNvSpPr/>
      </xdr:nvSpPr>
      <xdr:spPr>
        <a:xfrm>
          <a:off x="57150" y="7696200"/>
          <a:ext cx="1971675" cy="4572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DECEMBER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76200</xdr:colOff>
      <xdr:row>24</xdr:row>
      <xdr:rowOff>19050</xdr:rowOff>
    </xdr:from>
    <xdr:to>
      <xdr:col>3</xdr:col>
      <xdr:colOff>219075</xdr:colOff>
      <xdr:row>26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61EC277-A82C-4B12-98F1-5B301B669BA6}"/>
            </a:ext>
          </a:extLst>
        </xdr:cNvPr>
        <xdr:cNvSpPr/>
      </xdr:nvSpPr>
      <xdr:spPr>
        <a:xfrm>
          <a:off x="76200" y="5686425"/>
          <a:ext cx="1971675" cy="5715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SEPTEMBER</a:t>
          </a:r>
        </a:p>
        <a:p>
          <a:pPr algn="ctr"/>
          <a:endParaRPr lang="en-US" sz="2000"/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63</xdr:col>
      <xdr:colOff>93041</xdr:colOff>
      <xdr:row>2</xdr:row>
      <xdr:rowOff>165554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6B61039-8370-4780-A6F3-0A5E3C288F39}"/>
            </a:ext>
          </a:extLst>
        </xdr:cNvPr>
        <xdr:cNvSpPr/>
      </xdr:nvSpPr>
      <xdr:spPr>
        <a:xfrm>
          <a:off x="26660475" y="0"/>
          <a:ext cx="16371266" cy="546554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6</xdr:col>
      <xdr:colOff>285750</xdr:colOff>
      <xdr:row>0</xdr:row>
      <xdr:rowOff>76200</xdr:rowOff>
    </xdr:from>
    <xdr:to>
      <xdr:col>14</xdr:col>
      <xdr:colOff>219075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BA35EE8-9A7C-4598-AD72-324BD905955B}"/>
            </a:ext>
          </a:extLst>
        </xdr:cNvPr>
        <xdr:cNvSpPr/>
      </xdr:nvSpPr>
      <xdr:spPr>
        <a:xfrm>
          <a:off x="3886200" y="76200"/>
          <a:ext cx="6534150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133595</xdr:rowOff>
    </xdr:from>
    <xdr:to>
      <xdr:col>6</xdr:col>
      <xdr:colOff>685800</xdr:colOff>
      <xdr:row>2</xdr:row>
      <xdr:rowOff>101845</xdr:rowOff>
    </xdr:to>
    <xdr:pic>
      <xdr:nvPicPr>
        <xdr:cNvPr id="18" name="Graphic 17" descr="Magnifying glass with solid fill">
          <a:extLst>
            <a:ext uri="{FF2B5EF4-FFF2-40B4-BE49-F238E27FC236}">
              <a16:creationId xmlns:a16="http://schemas.microsoft.com/office/drawing/2014/main" id="{2122BB00-3C8C-401C-A219-B80FFC97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3876675" y="133595"/>
          <a:ext cx="409575" cy="349250"/>
        </a:xfrm>
        <a:prstGeom prst="rect">
          <a:avLst/>
        </a:prstGeom>
      </xdr:spPr>
    </xdr:pic>
    <xdr:clientData/>
  </xdr:twoCellAnchor>
  <xdr:twoCellAnchor>
    <xdr:from>
      <xdr:col>6</xdr:col>
      <xdr:colOff>819150</xdr:colOff>
      <xdr:row>0</xdr:row>
      <xdr:rowOff>124069</xdr:rowOff>
    </xdr:from>
    <xdr:to>
      <xdr:col>11</xdr:col>
      <xdr:colOff>25400</xdr:colOff>
      <xdr:row>2</xdr:row>
      <xdr:rowOff>85724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5C5E65E-CC75-40FE-9D1A-9E905D4CE88F}"/>
            </a:ext>
          </a:extLst>
        </xdr:cNvPr>
        <xdr:cNvSpPr txBox="1"/>
      </xdr:nvSpPr>
      <xdr:spPr>
        <a:xfrm>
          <a:off x="4419600" y="124069"/>
          <a:ext cx="3892550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1104900</xdr:colOff>
      <xdr:row>0</xdr:row>
      <xdr:rowOff>105019</xdr:rowOff>
    </xdr:from>
    <xdr:to>
      <xdr:col>14</xdr:col>
      <xdr:colOff>190500</xdr:colOff>
      <xdr:row>2</xdr:row>
      <xdr:rowOff>66674</xdr:rowOff>
    </xdr:to>
    <xdr:sp macro="" textlink="L$5">
      <xdr:nvSpPr>
        <xdr:cNvPr id="20" name="TextBox 19">
          <a:extLst>
            <a:ext uri="{FF2B5EF4-FFF2-40B4-BE49-F238E27FC236}">
              <a16:creationId xmlns:a16="http://schemas.microsoft.com/office/drawing/2014/main" id="{0F73EB2E-63B4-4BBA-9B21-5177845C5491}"/>
            </a:ext>
          </a:extLst>
        </xdr:cNvPr>
        <xdr:cNvSpPr txBox="1"/>
      </xdr:nvSpPr>
      <xdr:spPr>
        <a:xfrm>
          <a:off x="7581900" y="105019"/>
          <a:ext cx="2809875" cy="342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300D51-8FE2-4981-8AF3-52B2DC4CF6B4}" type="TxLink">
            <a:rPr lang="en-US" sz="20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September</a:t>
          </a:fld>
          <a:endParaRPr lang="en-IN" sz="4000" b="1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626E0-EDD7-4FBF-A0E6-5689D424B480}" name="JANREP1" displayName="JANREP1" ref="AP9:BC29" totalsRowShown="0" headerRowDxfId="306" dataDxfId="304" headerRowBorderDxfId="305" tableBorderDxfId="303">
  <autoFilter ref="AP9:BC29" xr:uid="{8B264146-3D1F-4F13-AD10-4C470BF5BD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FF35CDE-BA89-4D2D-92CE-6E69F7539041}" name="S NO" dataDxfId="302"/>
    <tableColumn id="2" xr3:uid="{9F90519C-D8DE-4D54-98B1-32F767431ECB}" name="Employee ID" dataDxfId="301"/>
    <tableColumn id="3" xr3:uid="{F5A943AE-048C-4B63-8600-5A90D94149DB}" name="Month" dataDxfId="300">
      <calculatedColumnFormula>$J$5</calculatedColumnFormula>
    </tableColumn>
    <tableColumn id="4" xr3:uid="{465CC759-832B-4447-B644-6B0C321493CB}" name="Employee Name" dataDxfId="299"/>
    <tableColumn id="5" xr3:uid="{9A7E09FD-7979-4681-BCEE-B8F7B47D6290}" name="Present" dataDxfId="298">
      <calculatedColumnFormula>COUNTIF(J10:AN10,"P")</calculatedColumnFormula>
    </tableColumn>
    <tableColumn id="6" xr3:uid="{BDAD575A-8798-4EF3-A062-99F2E9061B87}" name="Absent" dataDxfId="297">
      <calculatedColumnFormula>COUNTIF(K10:AO10,"A")</calculatedColumnFormula>
    </tableColumn>
    <tableColumn id="7" xr3:uid="{150AD5ED-1D27-4B08-988C-37F5FBDC3A75}" name="Leave" dataDxfId="296">
      <calculatedColumnFormula>COUNTIF(L10:AP10,"L")</calculatedColumnFormula>
    </tableColumn>
    <tableColumn id="8" xr3:uid="{28DABABE-9D22-49EA-B6EB-10B0F9899230}" name="Weekoff" dataDxfId="295">
      <calculatedColumnFormula>$I$10</calculatedColumnFormula>
    </tableColumn>
    <tableColumn id="9" xr3:uid="{C7794D9E-C619-4390-A319-076C5D0FB7EF}" name="Days" dataDxfId="294">
      <calculatedColumnFormula>(DATEDIF($G$5,$J$5,"D")+1)</calculatedColumnFormula>
    </tableColumn>
    <tableColumn id="10" xr3:uid="{3D927B6B-0D2D-4893-89F8-E2B4B872EC2E}" name="Paid Days" dataDxfId="293">
      <calculatedColumnFormula>AX10-AU10</calculatedColumnFormula>
    </tableColumn>
    <tableColumn id="11" xr3:uid="{DD53645A-A8A1-41DB-B41A-0DBEDC6B3799}" name="Salary" dataDxfId="292"/>
    <tableColumn id="12" xr3:uid="{05394136-AB60-4A06-A9E2-AE5F0E4A187C}" name="Per Day Salary" dataDxfId="291">
      <calculatedColumnFormula>AZ10/AY10</calculatedColumnFormula>
    </tableColumn>
    <tableColumn id="13" xr3:uid="{40378FA6-F16D-4F51-8A9E-F7740C2E6306}" name="Deduction" dataDxfId="290">
      <calculatedColumnFormula>BA10*AU10</calculatedColumnFormula>
    </tableColumn>
    <tableColumn id="14" xr3:uid="{B0286836-C92F-4D9E-B849-D30EDBB84408}" name="Total Salary" dataDxfId="289">
      <calculatedColumnFormula>BA10*AY10-BB10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6ABCD7-8A5D-459D-995C-819089E09D55}" name="OCTREP10" displayName="OCTREP10" ref="AP9:BC29" totalsRowShown="0" headerRowDxfId="65" dataDxfId="63" headerRowBorderDxfId="64" tableBorderDxfId="62">
  <autoFilter ref="AP9:BC29" xr:uid="{2C414D51-0532-4608-9461-4D2E132678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253428B-5333-48B4-8BAE-2A9454E332F6}" name="S NO" dataDxfId="61"/>
    <tableColumn id="2" xr3:uid="{35A43636-DE4D-4984-8F42-8637C969C0EE}" name="Employee ID" dataDxfId="60"/>
    <tableColumn id="3" xr3:uid="{0CDE6903-911E-47BC-A95A-4C7C65FDADE0}" name="Month" dataDxfId="59">
      <calculatedColumnFormula>$J$5</calculatedColumnFormula>
    </tableColumn>
    <tableColumn id="4" xr3:uid="{5BA983BA-D776-4C2C-8759-A94CD919E10C}" name="Employee Name" dataDxfId="58"/>
    <tableColumn id="5" xr3:uid="{BB3A49E9-0D6B-47FB-A01D-94019C8B4CDF}" name="Present" dataDxfId="57">
      <calculatedColumnFormula>COUNTIF(J10:AN10,"P")</calculatedColumnFormula>
    </tableColumn>
    <tableColumn id="6" xr3:uid="{92356614-B124-43FD-9EA9-A4E6B546B286}" name="Absent" dataDxfId="56">
      <calculatedColumnFormula>COUNTIF(J10:AN10,"A")</calculatedColumnFormula>
    </tableColumn>
    <tableColumn id="7" xr3:uid="{96B2442C-C35E-45F4-BE3A-E46A17EFA22A}" name="Leave" dataDxfId="55">
      <calculatedColumnFormula>COUNTIF(J10:AN10,"L")</calculatedColumnFormula>
    </tableColumn>
    <tableColumn id="8" xr3:uid="{7F7DDD6B-F349-47C5-BDF1-C1AC098B176D}" name="Weekoff" dataDxfId="54">
      <calculatedColumnFormula>$I$10</calculatedColumnFormula>
    </tableColumn>
    <tableColumn id="9" xr3:uid="{9DC23FBB-2C01-4159-A10E-B9F8B00824E0}" name="Days" dataDxfId="53">
      <calculatedColumnFormula>(DATEDIF($G$5,$J$5,"D")+1)</calculatedColumnFormula>
    </tableColumn>
    <tableColumn id="10" xr3:uid="{6E18C1E4-D87A-44B6-A54C-EBFC217B8068}" name="Paid Days" dataDxfId="52">
      <calculatedColumnFormula>AX10-AU10</calculatedColumnFormula>
    </tableColumn>
    <tableColumn id="11" xr3:uid="{CBB68B82-C277-485A-951A-F6E4A4B13DFE}" name="Salary" dataDxfId="51"/>
    <tableColumn id="12" xr3:uid="{D1CCAE85-DCF3-4237-A4A4-5D6DCC9593BE}" name="Per Day Salary" dataDxfId="50">
      <calculatedColumnFormula>AZ10/AY10</calculatedColumnFormula>
    </tableColumn>
    <tableColumn id="13" xr3:uid="{4D284530-AACE-45A4-8F33-D02E466729F3}" name="Deduction" dataDxfId="49">
      <calculatedColumnFormula>BA10*AU10</calculatedColumnFormula>
    </tableColumn>
    <tableColumn id="14" xr3:uid="{A69EF101-70B4-4057-B709-060BB135ED7F}" name="Total Salary" dataDxfId="48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1E13CB-AE2C-4C71-B522-9D2B1C0BC3F7}" name="NOREP11" displayName="NOREP11" ref="AP9:BC29" totalsRowShown="0" headerRowDxfId="39" dataDxfId="37" headerRowBorderDxfId="38" tableBorderDxfId="36">
  <autoFilter ref="AP9:BC29" xr:uid="{0692C766-4715-4FC8-8A47-459EEE8522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9364211-669D-4ADF-A18E-0080E51E5600}" name="S NO" dataDxfId="35"/>
    <tableColumn id="2" xr3:uid="{336847C0-2828-4E23-9F1E-493F052FEA50}" name="Employee ID" dataDxfId="34"/>
    <tableColumn id="3" xr3:uid="{1D57213F-3D6A-4039-8216-0406DA918507}" name="Month" dataDxfId="33">
      <calculatedColumnFormula>$J$5</calculatedColumnFormula>
    </tableColumn>
    <tableColumn id="4" xr3:uid="{5320676E-EBD4-4D44-BB7C-365A486D77BB}" name="Employee Name" dataDxfId="32"/>
    <tableColumn id="5" xr3:uid="{C631591D-E4C4-46EE-915D-626D6646BA8E}" name="Present" dataDxfId="31">
      <calculatedColumnFormula>COUNTIF(J10:AN10,"P")</calculatedColumnFormula>
    </tableColumn>
    <tableColumn id="6" xr3:uid="{E3A84803-C553-4E14-A743-1CA31CDBA662}" name="Absent" dataDxfId="30">
      <calculatedColumnFormula>COUNTIF(J10:AN10,"A")</calculatedColumnFormula>
    </tableColumn>
    <tableColumn id="7" xr3:uid="{95036B73-71EA-4E9D-8933-A4B647C64CE5}" name="Leave" dataDxfId="29">
      <calculatedColumnFormula>COUNTIF(J10:AN10,"L")</calculatedColumnFormula>
    </tableColumn>
    <tableColumn id="8" xr3:uid="{7ACDB45D-F98F-4CBD-8124-3E12D30A90C9}" name="Weekoff" dataDxfId="28">
      <calculatedColumnFormula>$I$10</calculatedColumnFormula>
    </tableColumn>
    <tableColumn id="9" xr3:uid="{D9457B82-71DA-4DB0-80D8-1F0D5BD8D7AE}" name="Days" dataDxfId="27">
      <calculatedColumnFormula>(DATEDIF($G$5,$J$5,"D")+1)</calculatedColumnFormula>
    </tableColumn>
    <tableColumn id="10" xr3:uid="{85384283-D274-4AAE-8728-DDBBA11C7448}" name="Paid Days" dataDxfId="26">
      <calculatedColumnFormula>AX10-AU10</calculatedColumnFormula>
    </tableColumn>
    <tableColumn id="11" xr3:uid="{BF93CC3F-1231-4983-9EE0-787094E84EE5}" name="Salary" dataDxfId="25"/>
    <tableColumn id="12" xr3:uid="{9E2B9424-A2F4-42EA-8966-A468B2CCC792}" name="Per Day Salary" dataDxfId="24">
      <calculatedColumnFormula>AZ10/AY10</calculatedColumnFormula>
    </tableColumn>
    <tableColumn id="13" xr3:uid="{5CB11F6D-906B-4DEE-AF20-14F9AEEEE715}" name="Deduction" dataDxfId="23">
      <calculatedColumnFormula>BA10*AU10</calculatedColumnFormula>
    </tableColumn>
    <tableColumn id="14" xr3:uid="{2C84452C-2E8C-4178-A3CF-C7AA0E42B07F}" name="Total Salary" dataDxfId="22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8F5246-2D24-4ACF-A2B3-3F4E60A43CA7}" name="DECREP12" displayName="DECREP12" ref="AP9:BC29" totalsRowShown="0" headerRowDxfId="17" dataDxfId="15" headerRowBorderDxfId="16" tableBorderDxfId="14">
  <autoFilter ref="AP9:BC29" xr:uid="{9328DDA8-F8BC-48B2-BFEA-4D3D8175CB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23DA2C8-E5C7-43CF-89E1-8759F913FBD7}" name="S NO" dataDxfId="13"/>
    <tableColumn id="2" xr3:uid="{16BAA8CB-F8A3-4278-BA3B-5C32CFECAB0E}" name="Employee ID" dataDxfId="12"/>
    <tableColumn id="3" xr3:uid="{FD7FF62C-5E9E-4267-BBFE-A71649E9F7CE}" name="Month" dataDxfId="11">
      <calculatedColumnFormula>$J$5</calculatedColumnFormula>
    </tableColumn>
    <tableColumn id="4" xr3:uid="{FE581B6C-9106-4F9F-83BC-6D94D80558A4}" name="Employee Name" dataDxfId="10"/>
    <tableColumn id="5" xr3:uid="{5CE177B2-C102-49F9-BAAA-249B64AD0E89}" name="Present" dataDxfId="9">
      <calculatedColumnFormula>COUNTIF(J10:AN10,"P")</calculatedColumnFormula>
    </tableColumn>
    <tableColumn id="6" xr3:uid="{FFC02A37-F870-48D1-8DEB-EA90F0DA3CFF}" name="Absent" dataDxfId="8">
      <calculatedColumnFormula>COUNTIF(J10:AN10,"A")</calculatedColumnFormula>
    </tableColumn>
    <tableColumn id="7" xr3:uid="{C33E4EA3-72A1-4D4F-94C5-96D0F32BED43}" name="Leave" dataDxfId="7">
      <calculatedColumnFormula>COUNTIF(J10:AN10,"L")</calculatedColumnFormula>
    </tableColumn>
    <tableColumn id="8" xr3:uid="{5C6A27BE-DDE2-41C5-8901-75570B38DB14}" name="Weekoff" dataDxfId="6">
      <calculatedColumnFormula>$I$10</calculatedColumnFormula>
    </tableColumn>
    <tableColumn id="9" xr3:uid="{12202C2B-AF98-46FA-94CF-41381948F77E}" name="Days" dataDxfId="5">
      <calculatedColumnFormula>(DATEDIF($G$5,$J$5,"D")+1)</calculatedColumnFormula>
    </tableColumn>
    <tableColumn id="10" xr3:uid="{61499079-DBF9-4F2C-A48D-DAC29B368D69}" name="Paid Days" dataDxfId="4">
      <calculatedColumnFormula>AX10-AU10</calculatedColumnFormula>
    </tableColumn>
    <tableColumn id="11" xr3:uid="{47CE5D5C-A391-4429-B6A3-069A0C0B999E}" name="Salary" dataDxfId="3"/>
    <tableColumn id="12" xr3:uid="{0F85D745-015B-486C-B64D-6353BA5F3295}" name="Per Day Salary" dataDxfId="2">
      <calculatedColumnFormula>AZ10/AY10</calculatedColumnFormula>
    </tableColumn>
    <tableColumn id="13" xr3:uid="{D26D047A-49D9-44BD-883D-066A97C11DB4}" name="Deduction" dataDxfId="1">
      <calculatedColumnFormula>BA10*AU10</calculatedColumnFormula>
    </tableColumn>
    <tableColumn id="14" xr3:uid="{730EE110-8DC0-4FFE-B6C3-A6C87A06B236}" name="Total Salary" dataDxfId="0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7CFBD-BA6B-4645-B29F-74A128E53D5D}" name="FEBREP2" displayName="FEBREP2" ref="AP9:BC29" totalsRowShown="0" headerRowDxfId="280" dataDxfId="278" headerRowBorderDxfId="279" tableBorderDxfId="277">
  <autoFilter ref="AP9:BC29" xr:uid="{B100F95A-0088-4A06-8955-EF076AF9D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D47D49E-3221-40A9-AEB6-D52DBBFDA725}" name="S NO" dataDxfId="276"/>
    <tableColumn id="2" xr3:uid="{F77463A1-6E48-4F1C-95A3-23F228E2AF9D}" name="Employee ID" dataDxfId="275"/>
    <tableColumn id="3" xr3:uid="{D756E1F9-8738-4F5E-AA05-902589463918}" name="Month" dataDxfId="274">
      <calculatedColumnFormula>$J$5</calculatedColumnFormula>
    </tableColumn>
    <tableColumn id="4" xr3:uid="{15FAFD98-1B33-4FDE-9F12-80B85C4150D1}" name="Employee Name" dataDxfId="273"/>
    <tableColumn id="5" xr3:uid="{FAA004BD-CF26-4991-AAA4-43B58E110786}" name="Present" dataDxfId="272">
      <calculatedColumnFormula>COUNTIF(J10:AN10,"P")</calculatedColumnFormula>
    </tableColumn>
    <tableColumn id="6" xr3:uid="{96DE5246-09E9-4CE0-9CB5-A37D67C19F29}" name="Absent" dataDxfId="271">
      <calculatedColumnFormula>COUNTIF(J10:AN10,"A")</calculatedColumnFormula>
    </tableColumn>
    <tableColumn id="7" xr3:uid="{A59D8E31-E3ED-4EAB-BB32-ADFF28537A23}" name="Leave" dataDxfId="270">
      <calculatedColumnFormula>COUNTIF(J10:AN10,"L")</calculatedColumnFormula>
    </tableColumn>
    <tableColumn id="8" xr3:uid="{718C080A-389F-4436-8726-4FE5223C3A9D}" name="Weekoff" dataDxfId="269">
      <calculatedColumnFormula>$I$10</calculatedColumnFormula>
    </tableColumn>
    <tableColumn id="9" xr3:uid="{3E213797-8A4C-430B-A582-31D7B5091DF7}" name="Days" dataDxfId="268">
      <calculatedColumnFormula>(DATEDIF($G$5,$J$5,"D")+1)</calculatedColumnFormula>
    </tableColumn>
    <tableColumn id="10" xr3:uid="{32220319-5007-4AD2-84C8-698389D54933}" name="Paid Days" dataDxfId="267">
      <calculatedColumnFormula>AX10-AU10</calculatedColumnFormula>
    </tableColumn>
    <tableColumn id="11" xr3:uid="{AB063D55-CDBB-4013-807B-C3A34AB087FA}" name="Salary" dataDxfId="266"/>
    <tableColumn id="12" xr3:uid="{2DE56B39-21A7-4757-831B-9DFB9C8BE9AE}" name="Per Day Salary" dataDxfId="265">
      <calculatedColumnFormula>AZ10/AY10</calculatedColumnFormula>
    </tableColumn>
    <tableColumn id="13" xr3:uid="{E0517F11-DE49-4076-AA9A-9CCC261A59F6}" name="Deduction" dataDxfId="264">
      <calculatedColumnFormula>BA10*AU10</calculatedColumnFormula>
    </tableColumn>
    <tableColumn id="14" xr3:uid="{943DAD58-7444-4086-B553-98E01DAAADBA}" name="Total Salary" dataDxfId="263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359E9-602C-4D22-B6A8-51B5496F054A}" name="MARCHREP3" displayName="MARCHREP3" ref="AP9:BC29" totalsRowShown="0" headerRowDxfId="254" dataDxfId="252" headerRowBorderDxfId="253" tableBorderDxfId="251">
  <autoFilter ref="AP9:BC29" xr:uid="{4A2A39AF-19CB-46E5-8DAE-C5A229A22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44AD5D5-CA01-4F45-B462-F36A12FB47A6}" name="S NO" dataDxfId="250"/>
    <tableColumn id="2" xr3:uid="{32B2D2EB-026B-4958-B91F-C7E154803E12}" name="Employee ID" dataDxfId="249"/>
    <tableColumn id="3" xr3:uid="{02347990-D633-4434-9A35-A0F9BF0B6034}" name="Month" dataDxfId="248">
      <calculatedColumnFormula>$J$5</calculatedColumnFormula>
    </tableColumn>
    <tableColumn id="4" xr3:uid="{65993342-1571-405D-8315-91291029E91A}" name="Employee Name" dataDxfId="247"/>
    <tableColumn id="5" xr3:uid="{201E3F7C-09AD-4C97-AE1A-41A38816F2C1}" name="Present" dataDxfId="246">
      <calculatedColumnFormula>COUNTIF(J10:AN10,"P")</calculatedColumnFormula>
    </tableColumn>
    <tableColumn id="6" xr3:uid="{9D53C58E-005E-4E2B-B3BC-7C2A94FA4073}" name="Absent" dataDxfId="245">
      <calculatedColumnFormula>COUNTIF(J10:AN10,"A")</calculatedColumnFormula>
    </tableColumn>
    <tableColumn id="7" xr3:uid="{EF34FF7E-E2C1-4EE1-A3E1-427781FB4FCA}" name="Leave" dataDxfId="244">
      <calculatedColumnFormula>COUNTIF(J10:AN10,"L")</calculatedColumnFormula>
    </tableColumn>
    <tableColumn id="8" xr3:uid="{B12E2935-F532-4A54-8684-13E978024095}" name="Weekoff" dataDxfId="243">
      <calculatedColumnFormula>$I$10</calculatedColumnFormula>
    </tableColumn>
    <tableColumn id="9" xr3:uid="{DE6EB9DC-F8C1-4F86-B0E0-04B383EC7B0F}" name="Days" dataDxfId="242">
      <calculatedColumnFormula>(DATEDIF($G$5,$J$5,"D")+1)</calculatedColumnFormula>
    </tableColumn>
    <tableColumn id="10" xr3:uid="{C8425C4F-A2F5-4D33-B962-F4D7DF38A654}" name="Paid Days" dataDxfId="241">
      <calculatedColumnFormula>AX10-AU10</calculatedColumnFormula>
    </tableColumn>
    <tableColumn id="11" xr3:uid="{DF4BBBF7-AF2E-495C-85CC-F05DAA140E64}" name="Salary" dataDxfId="240"/>
    <tableColumn id="12" xr3:uid="{60FDD4E5-3891-400E-BC86-FE53A49CC1C4}" name="Per Day Salary" dataDxfId="239">
      <calculatedColumnFormula>AZ10/AY10</calculatedColumnFormula>
    </tableColumn>
    <tableColumn id="13" xr3:uid="{8432BB3A-1452-4D97-A485-1094645B1B67}" name="Deduction" dataDxfId="238">
      <calculatedColumnFormula>BA10*AU10</calculatedColumnFormula>
    </tableColumn>
    <tableColumn id="14" xr3:uid="{2CE991D3-52B2-40A6-9965-22F867869D0C}" name="Total Salary" dataDxfId="237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B1F9FB-AF60-42EC-8032-83DEDF07A3DD}" name="APRREP4" displayName="APRREP4" ref="AP9:BC29" totalsRowShown="0" headerRowDxfId="228" dataDxfId="226" headerRowBorderDxfId="227" tableBorderDxfId="225">
  <autoFilter ref="AP9:BC29" xr:uid="{535A4409-AB78-471F-9278-6F7944B05C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9EC457A-CEF4-4BD8-9354-924A704FE616}" name="S NO" dataDxfId="224"/>
    <tableColumn id="2" xr3:uid="{05D9E685-9402-4F0E-B267-19FE0888BC5C}" name="Employee ID" dataDxfId="223"/>
    <tableColumn id="3" xr3:uid="{BDC41CE2-2E7B-4E00-9426-8B84BA450CDC}" name="Month" dataDxfId="222">
      <calculatedColumnFormula>$J$5</calculatedColumnFormula>
    </tableColumn>
    <tableColumn id="4" xr3:uid="{482FA69C-530E-4E14-A69A-416089FC39AF}" name="Employee Name" dataDxfId="221"/>
    <tableColumn id="5" xr3:uid="{E96563EA-3F6B-434F-B7F8-C66442CE299E}" name="Present" dataDxfId="220">
      <calculatedColumnFormula>COUNTIF(J10:AN10,"P")</calculatedColumnFormula>
    </tableColumn>
    <tableColumn id="6" xr3:uid="{FE2C6694-9221-47C9-976C-2216ACA49D78}" name="Absent" dataDxfId="219">
      <calculatedColumnFormula>COUNTIF(J10:AN10,"A")</calculatedColumnFormula>
    </tableColumn>
    <tableColumn id="7" xr3:uid="{8B8DEE5B-6524-4D2E-A917-F77F996415AB}" name="Leave" dataDxfId="218">
      <calculatedColumnFormula>COUNTIF(J10:AN10,"L")</calculatedColumnFormula>
    </tableColumn>
    <tableColumn id="8" xr3:uid="{EBD38199-9E08-4F6A-8112-19F6ED705072}" name="Weekoff" dataDxfId="217">
      <calculatedColumnFormula>$I$10</calculatedColumnFormula>
    </tableColumn>
    <tableColumn id="9" xr3:uid="{A13583F4-603B-4328-93A8-0A72ECA27B0C}" name="Days" dataDxfId="216">
      <calculatedColumnFormula>(DATEDIF($G$5,$J$5,"D")+1)</calculatedColumnFormula>
    </tableColumn>
    <tableColumn id="10" xr3:uid="{822F3533-B6B8-4CD7-8FA7-20956179DCD2}" name="Paid Days" dataDxfId="215">
      <calculatedColumnFormula>AX10-AU10</calculatedColumnFormula>
    </tableColumn>
    <tableColumn id="11" xr3:uid="{8AE72AD9-4DEF-4835-8CEF-591E957ACBAA}" name="Salary" dataDxfId="214"/>
    <tableColumn id="12" xr3:uid="{ED1764A2-1098-40ED-9A65-BBA5C5900EA5}" name="Per Day Salary" dataDxfId="213">
      <calculatedColumnFormula>AZ10/AY10</calculatedColumnFormula>
    </tableColumn>
    <tableColumn id="13" xr3:uid="{799AB9FB-03F1-4238-BF4C-B84C0BF1AD24}" name="Deduction" dataDxfId="212">
      <calculatedColumnFormula>BA10*AU10</calculatedColumnFormula>
    </tableColumn>
    <tableColumn id="14" xr3:uid="{0DAF3AAD-086D-4958-91FD-68DBEE92E4EB}" name="Total Salary" dataDxfId="211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35CEBD-38F4-4F5D-97AE-7C2CFCC11D7B}" name="MAYREP5" displayName="MAYREP5" ref="AP9:BC29" totalsRowShown="0" headerRowDxfId="190" dataDxfId="188" headerRowBorderDxfId="189" tableBorderDxfId="187">
  <autoFilter ref="AP9:BC29" xr:uid="{29304394-3801-4CEA-915D-0358DC4983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7EF0D77-F795-42B2-BA44-FA5ACAEB68F2}" name="S NO" dataDxfId="186"/>
    <tableColumn id="2" xr3:uid="{AA5E6F3C-04F2-4C36-9BB8-7986B179C571}" name="Employee ID" dataDxfId="185"/>
    <tableColumn id="3" xr3:uid="{475B51E2-7B0A-45B7-B6A6-1F9B395C4135}" name="Month" dataDxfId="184">
      <calculatedColumnFormula>$J$5</calculatedColumnFormula>
    </tableColumn>
    <tableColumn id="4" xr3:uid="{DDA8CE9C-CB5E-4F28-B8BA-6F025757763D}" name="Employee Name" dataDxfId="183"/>
    <tableColumn id="5" xr3:uid="{7FCADF3B-4E92-4673-8CD9-9CB212F79369}" name="Present" dataDxfId="182">
      <calculatedColumnFormula>COUNTIF(J10:AN10,"P")</calculatedColumnFormula>
    </tableColumn>
    <tableColumn id="6" xr3:uid="{404C14AF-7461-4316-BA0B-2B1F956E1F29}" name="Absent" dataDxfId="181">
      <calculatedColumnFormula>COUNTIF(J10:AN10,"A")</calculatedColumnFormula>
    </tableColumn>
    <tableColumn id="7" xr3:uid="{13231BA7-210E-4665-AA6B-24537FCF13C4}" name="Leave" dataDxfId="180">
      <calculatedColumnFormula>COUNTIF(J10:AN10,"L")</calculatedColumnFormula>
    </tableColumn>
    <tableColumn id="8" xr3:uid="{59DC6A8D-CC01-459C-956E-784CA107D795}" name="Weekoff" dataDxfId="179">
      <calculatedColumnFormula>$I$10</calculatedColumnFormula>
    </tableColumn>
    <tableColumn id="9" xr3:uid="{AFB02B1B-8DD1-4AA2-802B-0E6503ED30FE}" name="Days" dataDxfId="178">
      <calculatedColumnFormula>(DATEDIF($G$5,$J$5,"D")+1)</calculatedColumnFormula>
    </tableColumn>
    <tableColumn id="10" xr3:uid="{649C30DE-EBC6-4F90-BBD4-DAF009D9A0F9}" name="Paid Days" dataDxfId="177">
      <calculatedColumnFormula>AX10-AU10</calculatedColumnFormula>
    </tableColumn>
    <tableColumn id="11" xr3:uid="{81C33134-2C08-4C6A-9FD7-63524E606676}" name="Salary" dataDxfId="176"/>
    <tableColumn id="12" xr3:uid="{8FE71734-E221-436F-87D7-3D81B1319E2E}" name="Per Day Salary" dataDxfId="175">
      <calculatedColumnFormula>AZ10/AY10</calculatedColumnFormula>
    </tableColumn>
    <tableColumn id="13" xr3:uid="{9BD418C0-B388-4EA6-B6CD-04CCEDE07C4C}" name="Deduction" dataDxfId="174">
      <calculatedColumnFormula>BA10*AU10</calculatedColumnFormula>
    </tableColumn>
    <tableColumn id="14" xr3:uid="{75DA00DF-7C06-4AB9-8FDA-EC5EB3A30927}" name="Total Salary" dataDxfId="173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4CC8C7-D251-4FC3-82A7-362DDC7ED113}" name="JUNEREP6" displayName="JUNEREP6" ref="AP9:BC29" totalsRowShown="0" headerRowDxfId="164" dataDxfId="162" headerRowBorderDxfId="163" tableBorderDxfId="161">
  <autoFilter ref="AP9:BC29" xr:uid="{ECFBB9AD-0848-4200-9E1D-334DA72675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FEBCD8E-EA3A-4248-A60E-EF8331D3B837}" name="S NO" dataDxfId="160"/>
    <tableColumn id="2" xr3:uid="{8ACDED3D-B72F-4633-ABBE-16032739445F}" name="Employee ID" dataDxfId="159"/>
    <tableColumn id="3" xr3:uid="{43D67E0F-E11E-49BD-AA07-8251A4498D87}" name="Month" dataDxfId="158">
      <calculatedColumnFormula>$J$5</calculatedColumnFormula>
    </tableColumn>
    <tableColumn id="4" xr3:uid="{991212CE-D1AF-4254-8EE4-48EC5B8F0190}" name="Employee Name" dataDxfId="157"/>
    <tableColumn id="5" xr3:uid="{FA56BB4D-C1BF-413D-B894-DE037B54A5ED}" name="Present" dataDxfId="156">
      <calculatedColumnFormula>COUNTIF(J10:AN10,"P")</calculatedColumnFormula>
    </tableColumn>
    <tableColumn id="6" xr3:uid="{52E3811C-BCED-482D-A74D-571D0F72595F}" name="Absent" dataDxfId="155">
      <calculatedColumnFormula>COUNTIF(J10:AN10,"A")</calculatedColumnFormula>
    </tableColumn>
    <tableColumn id="7" xr3:uid="{550CD51A-14BE-4F48-822C-C5788E1EB1E5}" name="Leave" dataDxfId="154">
      <calculatedColumnFormula>COUNTIF(J10:AN10,"L")</calculatedColumnFormula>
    </tableColumn>
    <tableColumn id="8" xr3:uid="{9376AB1D-CD58-462A-BFB6-DC6B697D9E22}" name="Weekoff" dataDxfId="153">
      <calculatedColumnFormula>$I$10</calculatedColumnFormula>
    </tableColumn>
    <tableColumn id="9" xr3:uid="{8844D708-0965-44F7-9658-C62C30167692}" name="Days" dataDxfId="152">
      <calculatedColumnFormula>(DATEDIF($G$5,$J$5,"D")+1)</calculatedColumnFormula>
    </tableColumn>
    <tableColumn id="10" xr3:uid="{AB899A66-5314-4C00-98B1-376D84593DB2}" name="Paid Days" dataDxfId="151">
      <calculatedColumnFormula>AX10-AU10</calculatedColumnFormula>
    </tableColumn>
    <tableColumn id="11" xr3:uid="{D2B97BA7-1486-46E9-AF09-4F90528B804E}" name="Salary" dataDxfId="150"/>
    <tableColumn id="12" xr3:uid="{3AEE011D-EB6A-4750-A895-98119C703E39}" name="Per Day Salary" dataDxfId="149">
      <calculatedColumnFormula>AZ10/AY10</calculatedColumnFormula>
    </tableColumn>
    <tableColumn id="13" xr3:uid="{6C44B501-10AD-4D17-B63F-E3026FD59200}" name="Deduction" dataDxfId="148">
      <calculatedColumnFormula>BA10*AU10</calculatedColumnFormula>
    </tableColumn>
    <tableColumn id="14" xr3:uid="{E9ACE940-77DF-45DF-95AC-BB790A736C0D}" name="Total Salary" dataDxfId="147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5FC340-DB04-4F62-A16B-DB53C3516479}" name="JULYREP7" displayName="JULYREP7" ref="AP9:BC29" totalsRowShown="0" headerRowDxfId="142" dataDxfId="140" headerRowBorderDxfId="141" tableBorderDxfId="139">
  <autoFilter ref="AP9:BC29" xr:uid="{8ADACAE5-657D-4BBB-AD94-E4A72216E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753444D-6E2C-40EE-B0BA-7F3ECEECE7A0}" name="S NO" dataDxfId="138"/>
    <tableColumn id="2" xr3:uid="{A1ABFAB9-FF19-4D29-A271-76C83738F3BD}" name="Employee ID" dataDxfId="137"/>
    <tableColumn id="3" xr3:uid="{E6E88A6F-59DB-4D5E-8772-3F6312408DA9}" name="Month" dataDxfId="136">
      <calculatedColumnFormula>$J$5</calculatedColumnFormula>
    </tableColumn>
    <tableColumn id="4" xr3:uid="{63125B7C-E7B8-4674-8D13-19FB1B0CF619}" name="Employee Name" dataDxfId="135"/>
    <tableColumn id="5" xr3:uid="{88AFE253-E0E1-4CA5-94F7-F46FCB462CA1}" name="Present" dataDxfId="134">
      <calculatedColumnFormula>COUNTIF(J10:AN10,"P")</calculatedColumnFormula>
    </tableColumn>
    <tableColumn id="6" xr3:uid="{E4048D77-97A7-4A92-8DAF-C168E9D0C61D}" name="Absent" dataDxfId="133">
      <calculatedColumnFormula>COUNTIF(J10:AN10,"A")</calculatedColumnFormula>
    </tableColumn>
    <tableColumn id="7" xr3:uid="{8B6653AB-06CF-4D78-83F7-6226F12395FF}" name="Leave" dataDxfId="132">
      <calculatedColumnFormula>COUNTIF(J10:AN10,"L")</calculatedColumnFormula>
    </tableColumn>
    <tableColumn id="8" xr3:uid="{ED4AC80C-2668-445A-9A9F-EFA915A9099F}" name="Weekoff" dataDxfId="131">
      <calculatedColumnFormula>$I$10</calculatedColumnFormula>
    </tableColumn>
    <tableColumn id="9" xr3:uid="{E35D7E75-E2D1-4665-B9CD-0CA854DFC509}" name="Days" dataDxfId="130">
      <calculatedColumnFormula>(DATEDIF($G$5,$J$5,"D")+1)</calculatedColumnFormula>
    </tableColumn>
    <tableColumn id="10" xr3:uid="{48B9BA36-05EB-41E2-B866-79279B563E1A}" name="Paid Days" dataDxfId="129">
      <calculatedColumnFormula>AX10-AU10</calculatedColumnFormula>
    </tableColumn>
    <tableColumn id="11" xr3:uid="{046E6F20-DD6B-4A28-B06D-491B4671E8AB}" name="Salary" dataDxfId="128"/>
    <tableColumn id="12" xr3:uid="{7C5FC994-8849-4995-8577-A578376D65F8}" name="Per Day Salary" dataDxfId="127">
      <calculatedColumnFormula>AZ10/AY10</calculatedColumnFormula>
    </tableColumn>
    <tableColumn id="13" xr3:uid="{EE9DF334-7143-4005-AF69-078A38E06EC8}" name="Deduction" dataDxfId="126">
      <calculatedColumnFormula>BA10*AU10</calculatedColumnFormula>
    </tableColumn>
    <tableColumn id="14" xr3:uid="{D9F06B4E-F799-4595-95CA-33F49B31AD0E}" name="Total Salary" dataDxfId="125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445129-59A8-4C79-8AD0-91B84533A506}" name="AUGREP8" displayName="AUGREP8" ref="AP9:BC29" totalsRowShown="0" headerRowDxfId="116" dataDxfId="114" headerRowBorderDxfId="115" tableBorderDxfId="113">
  <autoFilter ref="AP9:BC29" xr:uid="{E018240C-A294-4FBE-863F-3420241C7C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FB83113-82C1-43E8-A8AC-0914F3BCA573}" name="S NO" dataDxfId="112"/>
    <tableColumn id="2" xr3:uid="{9138AFF6-C5A5-4D41-B0D7-0228DAAECCC5}" name="Employee ID" dataDxfId="111"/>
    <tableColumn id="3" xr3:uid="{D0EC3466-0677-48C7-B3A8-B25FEF56407A}" name="Month" dataDxfId="110">
      <calculatedColumnFormula>$J$5</calculatedColumnFormula>
    </tableColumn>
    <tableColumn id="4" xr3:uid="{3A74EADC-3790-47F5-B90C-81E5FBE89EEE}" name="Employee Name" dataDxfId="109"/>
    <tableColumn id="5" xr3:uid="{5154B17F-5862-4908-A94A-F96A5FC75BD5}" name="Present" dataDxfId="108">
      <calculatedColumnFormula>COUNTIF(J10:AN10,"P")</calculatedColumnFormula>
    </tableColumn>
    <tableColumn id="6" xr3:uid="{0505C414-302F-4E5D-9852-682B9B5E8655}" name="Absent" dataDxfId="107">
      <calculatedColumnFormula>COUNTIF(J10:AN10,"A")</calculatedColumnFormula>
    </tableColumn>
    <tableColumn id="7" xr3:uid="{93B0B940-BC4A-4401-80E1-6E30474B2087}" name="Leave" dataDxfId="106">
      <calculatedColumnFormula>COUNTIF(J10:AN10,"L")</calculatedColumnFormula>
    </tableColumn>
    <tableColumn id="8" xr3:uid="{BC1B31A6-7941-42BB-87F2-E625B5B6C313}" name="Weekoff" dataDxfId="105">
      <calculatedColumnFormula>$I$10</calculatedColumnFormula>
    </tableColumn>
    <tableColumn id="9" xr3:uid="{29F09027-83EA-45CB-9885-881D5F3D51D5}" name="Days" dataDxfId="104">
      <calculatedColumnFormula>(DATEDIF($G$5,$J$5,"D")+1)</calculatedColumnFormula>
    </tableColumn>
    <tableColumn id="10" xr3:uid="{29431792-8059-41C0-BF37-9AAC37F9080A}" name="Paid Days" dataDxfId="103">
      <calculatedColumnFormula>AX10-AU10</calculatedColumnFormula>
    </tableColumn>
    <tableColumn id="11" xr3:uid="{29163F0A-D3D9-413D-A859-D6E1B250E9CF}" name="Salary" dataDxfId="102"/>
    <tableColumn id="12" xr3:uid="{3112260F-FC22-4AC3-97F1-F18B5AD89F66}" name="Per Day Salary" dataDxfId="101">
      <calculatedColumnFormula>AZ10/AY10</calculatedColumnFormula>
    </tableColumn>
    <tableColumn id="13" xr3:uid="{F44355CE-0D6D-4033-AD4B-82F2B5F38F49}" name="Deduction" dataDxfId="100">
      <calculatedColumnFormula>BA10*AU10</calculatedColumnFormula>
    </tableColumn>
    <tableColumn id="14" xr3:uid="{D95408CA-A675-48F8-B3BF-CE9D92908C74}" name="Total Salary" dataDxfId="99">
      <calculatedColumnFormula>BA10*AY10-BB10</calculatedColumnFormula>
    </tableColumn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F941B7-33FC-499D-AEC8-80D7F0C8C5AD}" name="SEPREP9" displayName="SEPREP9" ref="AP10:BC30" headerRowCount="0" totalsRowShown="0" dataDxfId="89" headerRowBorderDxfId="90" tableBorderDxfId="88">
  <tableColumns count="14">
    <tableColumn id="1" xr3:uid="{22F5BA4C-BF49-4FE6-ADB5-AE44B9DA5507}" name="Column1" dataDxfId="87"/>
    <tableColumn id="2" xr3:uid="{7205827A-7082-4830-AE35-4A0E64A5619F}" name="Column2" dataDxfId="86"/>
    <tableColumn id="3" xr3:uid="{81EC0D3F-2A41-43A2-9741-5D1D87618E97}" name="Column3" dataDxfId="85">
      <calculatedColumnFormula>$J$5</calculatedColumnFormula>
    </tableColumn>
    <tableColumn id="4" xr3:uid="{D76D4E53-9B90-4D97-B698-DCF5B662C03F}" name="Column4" dataDxfId="84"/>
    <tableColumn id="5" xr3:uid="{255DFEAF-EEED-4ECE-9A20-E168CDB30977}" name="Column5" dataDxfId="83">
      <calculatedColumnFormula>COUNTIF(J9:AN9,"P")</calculatedColumnFormula>
    </tableColumn>
    <tableColumn id="6" xr3:uid="{8EF95991-F906-4770-997E-69C865D90A4C}" name="Column6" dataDxfId="82">
      <calculatedColumnFormula>COUNTIF(J9:AN9,"A")</calculatedColumnFormula>
    </tableColumn>
    <tableColumn id="7" xr3:uid="{4BD2402F-BB32-4CEF-99B1-C297CA96A159}" name="Column7" dataDxfId="81">
      <calculatedColumnFormula>COUNTIF(J9:AN9,"L")</calculatedColumnFormula>
    </tableColumn>
    <tableColumn id="8" xr3:uid="{C4EF12C0-6C57-481C-ADA9-8C8C2F2A7A73}" name="Column8" dataDxfId="80">
      <calculatedColumnFormula>$I$10</calculatedColumnFormula>
    </tableColumn>
    <tableColumn id="9" xr3:uid="{AF6DFC4D-6872-402F-BA63-0321BCAA32C8}" name="Column9" dataDxfId="79">
      <calculatedColumnFormula>(DATEDIF($G$5,$J$5,"D")+1)</calculatedColumnFormula>
    </tableColumn>
    <tableColumn id="10" xr3:uid="{A3EB6BAA-D7F8-41E0-8B7C-578956B6806E}" name="Column10" dataDxfId="78">
      <calculatedColumnFormula>AX10-AU10</calculatedColumnFormula>
    </tableColumn>
    <tableColumn id="11" xr3:uid="{A8CB5196-E593-4FA5-B70D-A68011E9657D}" name="Column11" dataDxfId="77"/>
    <tableColumn id="12" xr3:uid="{EDB4DD58-0CF1-47CF-BD35-AB2FA184B72D}" name="Column12" dataDxfId="76">
      <calculatedColumnFormula>AZ10/AY10</calculatedColumnFormula>
    </tableColumn>
    <tableColumn id="13" xr3:uid="{E31C3232-F8FD-409B-A167-4F504EB19139}" name="Column13" dataDxfId="75">
      <calculatedColumnFormula>BA10*AU10</calculatedColumnFormula>
    </tableColumn>
    <tableColumn id="14" xr3:uid="{4FF25940-4A26-4BE1-BB15-5916A135E4F0}" name="Column14" dataDxfId="74">
      <calculatedColumnFormula>BA10*AY10-BB10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2794-F197-4881-9CF2-AE8DCFAD474A}">
  <dimension ref="F5:BC30"/>
  <sheetViews>
    <sheetView zoomScale="90" zoomScaleNormal="90" workbookViewId="0">
      <selection activeCell="L11" sqref="L11"/>
    </sheetView>
  </sheetViews>
  <sheetFormatPr defaultRowHeight="15" x14ac:dyDescent="0.25"/>
  <cols>
    <col min="5" max="5" width="5.28515625" bestFit="1" customWidth="1"/>
    <col min="6" max="6" width="12.140625" bestFit="1" customWidth="1"/>
    <col min="7" max="7" width="17" bestFit="1" customWidth="1"/>
    <col min="8" max="8" width="19.42578125" customWidth="1"/>
    <col min="10" max="10" width="18" customWidth="1"/>
    <col min="12" max="12" width="10.42578125" bestFit="1" customWidth="1"/>
    <col min="43" max="43" width="14" customWidth="1"/>
    <col min="45" max="45" width="21.85546875" bestFit="1" customWidth="1"/>
    <col min="46" max="46" width="11.5703125" bestFit="1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4.4257812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45658</v>
      </c>
      <c r="H5" s="8"/>
      <c r="I5" s="9" t="s">
        <v>25</v>
      </c>
      <c r="J5" s="10">
        <f>EOMONTH(G5,0)</f>
        <v>45688</v>
      </c>
      <c r="L5" s="32" t="str">
        <f>TEXT($G$5,"MMMM")</f>
        <v>January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Wednesday</v>
      </c>
      <c r="K8" s="13" t="str">
        <f t="shared" ref="K8:AN8" si="0">TEXT(K9,"DDDD")</f>
        <v>Thursday</v>
      </c>
      <c r="L8" s="13" t="str">
        <f t="shared" si="0"/>
        <v>Friday</v>
      </c>
      <c r="M8" s="13" t="str">
        <f t="shared" si="0"/>
        <v>Saturday</v>
      </c>
      <c r="N8" s="13" t="str">
        <f t="shared" si="0"/>
        <v>Sunday</v>
      </c>
      <c r="O8" s="13" t="str">
        <f t="shared" si="0"/>
        <v>Monday</v>
      </c>
      <c r="P8" s="13" t="str">
        <f t="shared" si="0"/>
        <v>Tuesday</v>
      </c>
      <c r="Q8" s="13" t="str">
        <f t="shared" si="0"/>
        <v>Wednesday</v>
      </c>
      <c r="R8" s="13" t="str">
        <f t="shared" si="0"/>
        <v>Thursday</v>
      </c>
      <c r="S8" s="13" t="str">
        <f t="shared" si="0"/>
        <v>Friday</v>
      </c>
      <c r="T8" s="13" t="str">
        <f t="shared" si="0"/>
        <v>Saturday</v>
      </c>
      <c r="U8" s="13" t="str">
        <f t="shared" si="0"/>
        <v>Sunday</v>
      </c>
      <c r="V8" s="13" t="str">
        <f t="shared" si="0"/>
        <v>Monday</v>
      </c>
      <c r="W8" s="13" t="str">
        <f t="shared" si="0"/>
        <v>Tuesday</v>
      </c>
      <c r="X8" s="13" t="str">
        <f t="shared" si="0"/>
        <v>Wednesday</v>
      </c>
      <c r="Y8" s="13" t="str">
        <f t="shared" si="0"/>
        <v>Thursday</v>
      </c>
      <c r="Z8" s="13" t="str">
        <f t="shared" si="0"/>
        <v>Friday</v>
      </c>
      <c r="AA8" s="13" t="str">
        <f t="shared" si="0"/>
        <v>Saturday</v>
      </c>
      <c r="AB8" s="13" t="str">
        <f t="shared" si="0"/>
        <v>Sunday</v>
      </c>
      <c r="AC8" s="13" t="str">
        <f t="shared" si="0"/>
        <v>Monday</v>
      </c>
      <c r="AD8" s="13" t="str">
        <f t="shared" si="0"/>
        <v>Tuesday</v>
      </c>
      <c r="AE8" s="13" t="str">
        <f t="shared" si="0"/>
        <v>Wednesday</v>
      </c>
      <c r="AF8" s="13" t="str">
        <f t="shared" si="0"/>
        <v>Thursday</v>
      </c>
      <c r="AG8" s="13" t="str">
        <f t="shared" si="0"/>
        <v>Friday</v>
      </c>
      <c r="AH8" s="13" t="str">
        <f t="shared" si="0"/>
        <v>Saturday</v>
      </c>
      <c r="AI8" s="13" t="str">
        <f t="shared" si="0"/>
        <v>Sunday</v>
      </c>
      <c r="AJ8" s="13" t="str">
        <f t="shared" si="0"/>
        <v>Monday</v>
      </c>
      <c r="AK8" s="13" t="str">
        <f t="shared" si="0"/>
        <v>Tuesday</v>
      </c>
      <c r="AL8" s="13" t="str">
        <f t="shared" si="0"/>
        <v>Wednesday</v>
      </c>
      <c r="AM8" s="13" t="str">
        <f t="shared" si="0"/>
        <v>Thursday</v>
      </c>
      <c r="AN8" s="13" t="str">
        <f t="shared" si="0"/>
        <v>Friday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45658</v>
      </c>
      <c r="K9" s="26">
        <f>IF(J9&lt;$J$5,J9+1,"")</f>
        <v>45659</v>
      </c>
      <c r="L9" s="26">
        <f t="shared" ref="L9:AO9" si="1">IF(K9&lt;$J$5,K9+1,"")</f>
        <v>45660</v>
      </c>
      <c r="M9" s="26">
        <f t="shared" si="1"/>
        <v>45661</v>
      </c>
      <c r="N9" s="26">
        <f t="shared" si="1"/>
        <v>45662</v>
      </c>
      <c r="O9" s="26">
        <f t="shared" si="1"/>
        <v>45663</v>
      </c>
      <c r="P9" s="26">
        <f t="shared" si="1"/>
        <v>45664</v>
      </c>
      <c r="Q9" s="26">
        <f t="shared" si="1"/>
        <v>45665</v>
      </c>
      <c r="R9" s="26">
        <f t="shared" si="1"/>
        <v>45666</v>
      </c>
      <c r="S9" s="26">
        <f t="shared" si="1"/>
        <v>45667</v>
      </c>
      <c r="T9" s="26">
        <f t="shared" si="1"/>
        <v>45668</v>
      </c>
      <c r="U9" s="26">
        <f t="shared" si="1"/>
        <v>45669</v>
      </c>
      <c r="V9" s="26">
        <f t="shared" si="1"/>
        <v>45670</v>
      </c>
      <c r="W9" s="26">
        <f t="shared" si="1"/>
        <v>45671</v>
      </c>
      <c r="X9" s="26">
        <f t="shared" si="1"/>
        <v>45672</v>
      </c>
      <c r="Y9" s="26">
        <f t="shared" si="1"/>
        <v>45673</v>
      </c>
      <c r="Z9" s="26">
        <f t="shared" si="1"/>
        <v>45674</v>
      </c>
      <c r="AA9" s="26">
        <f t="shared" si="1"/>
        <v>45675</v>
      </c>
      <c r="AB9" s="26">
        <f t="shared" si="1"/>
        <v>45676</v>
      </c>
      <c r="AC9" s="26">
        <f>IF(AB9&lt;$J$5,AB9+1,"")</f>
        <v>45677</v>
      </c>
      <c r="AD9" s="26">
        <f t="shared" si="1"/>
        <v>45678</v>
      </c>
      <c r="AE9" s="26">
        <f t="shared" si="1"/>
        <v>45679</v>
      </c>
      <c r="AF9" s="26">
        <f t="shared" si="1"/>
        <v>45680</v>
      </c>
      <c r="AG9" s="26">
        <f t="shared" si="1"/>
        <v>45681</v>
      </c>
      <c r="AH9" s="26">
        <f t="shared" si="1"/>
        <v>45682</v>
      </c>
      <c r="AI9" s="26">
        <f t="shared" si="1"/>
        <v>45683</v>
      </c>
      <c r="AJ9" s="26">
        <f t="shared" si="1"/>
        <v>45684</v>
      </c>
      <c r="AK9" s="26">
        <f t="shared" si="1"/>
        <v>45685</v>
      </c>
      <c r="AL9" s="26">
        <f t="shared" si="1"/>
        <v>45686</v>
      </c>
      <c r="AM9" s="26">
        <f t="shared" si="1"/>
        <v>45687</v>
      </c>
      <c r="AN9" s="26">
        <f t="shared" si="1"/>
        <v>45688</v>
      </c>
      <c r="AO9" s="11" t="str">
        <f t="shared" si="1"/>
        <v/>
      </c>
      <c r="AP9" s="34" t="s">
        <v>0</v>
      </c>
      <c r="AQ9" s="34" t="s">
        <v>1</v>
      </c>
      <c r="AR9" s="34" t="s">
        <v>28</v>
      </c>
      <c r="AS9" s="34" t="s">
        <v>2</v>
      </c>
      <c r="AT9" s="35" t="s">
        <v>29</v>
      </c>
      <c r="AU9" s="34" t="s">
        <v>30</v>
      </c>
      <c r="AV9" s="34" t="s">
        <v>31</v>
      </c>
      <c r="AW9" s="34" t="s">
        <v>32</v>
      </c>
      <c r="AX9" s="34" t="s">
        <v>27</v>
      </c>
      <c r="AY9" s="34" t="s">
        <v>33</v>
      </c>
      <c r="AZ9" s="34" t="s">
        <v>34</v>
      </c>
      <c r="BA9" s="34" t="s">
        <v>35</v>
      </c>
      <c r="BB9" s="34" t="s">
        <v>36</v>
      </c>
      <c r="BC9" s="34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tr">
        <f t="shared" ref="N10:AI18" si="2">IF(N$8="SUNDAY","WO","")</f>
        <v>WO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  <c r="T10" s="27" t="s">
        <v>38</v>
      </c>
      <c r="U10" s="27" t="str">
        <f t="shared" si="2"/>
        <v>WO</v>
      </c>
      <c r="V10" s="27" t="s">
        <v>38</v>
      </c>
      <c r="W10" s="27" t="s">
        <v>38</v>
      </c>
      <c r="X10" s="27" t="s">
        <v>40</v>
      </c>
      <c r="Y10" s="27" t="s">
        <v>38</v>
      </c>
      <c r="Z10" s="27" t="s">
        <v>39</v>
      </c>
      <c r="AA10" s="27" t="s">
        <v>40</v>
      </c>
      <c r="AB10" s="27" t="str">
        <f t="shared" si="2"/>
        <v>WO</v>
      </c>
      <c r="AC10" s="27" t="s">
        <v>38</v>
      </c>
      <c r="AD10" s="27" t="s">
        <v>38</v>
      </c>
      <c r="AE10" s="27" t="s">
        <v>40</v>
      </c>
      <c r="AF10" s="27" t="s">
        <v>38</v>
      </c>
      <c r="AG10" s="27" t="s">
        <v>39</v>
      </c>
      <c r="AH10" s="27" t="s">
        <v>38</v>
      </c>
      <c r="AI10" s="27" t="str">
        <f t="shared" si="2"/>
        <v>WO</v>
      </c>
      <c r="AJ10" s="27" t="s">
        <v>40</v>
      </c>
      <c r="AK10" s="27" t="s">
        <v>39</v>
      </c>
      <c r="AL10" s="27" t="s">
        <v>38</v>
      </c>
      <c r="AM10" s="27" t="s">
        <v>40</v>
      </c>
      <c r="AN10" s="27" t="s">
        <v>40</v>
      </c>
      <c r="AP10" s="23">
        <v>1</v>
      </c>
      <c r="AQ10" s="23">
        <v>1001</v>
      </c>
      <c r="AR10" s="33">
        <f t="shared" ref="AR10:AR29" si="3">$J$5</f>
        <v>45688</v>
      </c>
      <c r="AS10" s="23" t="s">
        <v>3</v>
      </c>
      <c r="AT10" s="22">
        <f>COUNTIF(J10:AN10,"P")</f>
        <v>18</v>
      </c>
      <c r="AU10" s="22">
        <f>COUNTIF(K10:AO10,"A")</f>
        <v>6</v>
      </c>
      <c r="AV10" s="22">
        <f>COUNTIF(L10:AP10,"L")</f>
        <v>3</v>
      </c>
      <c r="AW10" s="23">
        <f>$I$10</f>
        <v>4</v>
      </c>
      <c r="AX10" s="28">
        <f>(DATEDIF($G$5,$J$5,"D")+1)</f>
        <v>31</v>
      </c>
      <c r="AY10" s="28">
        <f>AX10-AU10</f>
        <v>25</v>
      </c>
      <c r="AZ10" s="29">
        <v>27000</v>
      </c>
      <c r="BA10" s="29">
        <f>AZ10/AY10</f>
        <v>1080</v>
      </c>
      <c r="BB10" s="29">
        <f>BA10*AU10</f>
        <v>6480</v>
      </c>
      <c r="BC10" s="29">
        <f>BA10*AY10-BB10</f>
        <v>20520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4">COUNTIF($J$8:$AN$8,"SUNDAY")</f>
        <v>4</v>
      </c>
      <c r="J11" s="27" t="s">
        <v>40</v>
      </c>
      <c r="K11" s="27" t="s">
        <v>38</v>
      </c>
      <c r="L11" s="27" t="s">
        <v>40</v>
      </c>
      <c r="M11" s="27" t="s">
        <v>38</v>
      </c>
      <c r="N11" s="27" t="str">
        <f t="shared" si="2"/>
        <v>WO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">
        <v>38</v>
      </c>
      <c r="T11" s="27" t="s">
        <v>38</v>
      </c>
      <c r="U11" s="27" t="str">
        <f t="shared" si="2"/>
        <v>WO</v>
      </c>
      <c r="V11" s="27" t="s">
        <v>38</v>
      </c>
      <c r="W11" s="27" t="s">
        <v>38</v>
      </c>
      <c r="X11" s="27" t="s">
        <v>38</v>
      </c>
      <c r="Y11" s="27" t="s">
        <v>38</v>
      </c>
      <c r="Z11" s="27" t="s">
        <v>38</v>
      </c>
      <c r="AA11" s="27" t="s">
        <v>38</v>
      </c>
      <c r="AB11" s="27" t="str">
        <f t="shared" si="2"/>
        <v>WO</v>
      </c>
      <c r="AC11" s="27" t="s">
        <v>38</v>
      </c>
      <c r="AD11" s="27" t="s">
        <v>38</v>
      </c>
      <c r="AE11" s="27" t="s">
        <v>38</v>
      </c>
      <c r="AF11" s="27" t="s">
        <v>38</v>
      </c>
      <c r="AG11" s="27" t="s">
        <v>38</v>
      </c>
      <c r="AH11" s="27" t="s">
        <v>38</v>
      </c>
      <c r="AI11" s="27" t="str">
        <f t="shared" si="2"/>
        <v>WO</v>
      </c>
      <c r="AJ11" s="27" t="s">
        <v>38</v>
      </c>
      <c r="AK11" s="27" t="s">
        <v>38</v>
      </c>
      <c r="AL11" s="27" t="s">
        <v>39</v>
      </c>
      <c r="AM11" s="27" t="s">
        <v>38</v>
      </c>
      <c r="AN11" s="27" t="s">
        <v>40</v>
      </c>
      <c r="AP11" s="23">
        <v>2</v>
      </c>
      <c r="AQ11" s="23">
        <v>1002</v>
      </c>
      <c r="AR11" s="33">
        <f t="shared" si="3"/>
        <v>45688</v>
      </c>
      <c r="AS11" s="23" t="s">
        <v>4</v>
      </c>
      <c r="AT11" s="22">
        <f t="shared" ref="AT11:AT29" si="5">COUNTIF(J11:AN11,"P")</f>
        <v>23</v>
      </c>
      <c r="AU11" s="22">
        <f t="shared" ref="AU11:AU29" si="6">COUNTIF(K11:AO11,"A")</f>
        <v>2</v>
      </c>
      <c r="AV11" s="22">
        <f t="shared" ref="AV11:AV29" si="7">COUNTIF(L11:AP11,"L")</f>
        <v>1</v>
      </c>
      <c r="AW11" s="23">
        <f t="shared" ref="AW11:AW29" si="8">$I$10</f>
        <v>4</v>
      </c>
      <c r="AX11" s="28">
        <f t="shared" ref="AX11:AX29" si="9">(DATEDIF($G$5,$J$5,"D")+1)</f>
        <v>31</v>
      </c>
      <c r="AY11" s="28">
        <f t="shared" ref="AY11:AY29" si="10">AX11-AU11</f>
        <v>29</v>
      </c>
      <c r="AZ11" s="29">
        <v>28000</v>
      </c>
      <c r="BA11" s="29">
        <f t="shared" ref="BA11:BA29" si="11">AZ11/AY11</f>
        <v>965.51724137931035</v>
      </c>
      <c r="BB11" s="29">
        <f t="shared" ref="BB11:BB29" si="12">BA11*AU11</f>
        <v>1931.0344827586207</v>
      </c>
      <c r="BC11" s="29">
        <f t="shared" ref="BC11:BC28" si="13">BA11*AY11-BB11</f>
        <v>26068.96551724138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4"/>
        <v>4</v>
      </c>
      <c r="J12" s="27" t="s">
        <v>38</v>
      </c>
      <c r="K12" s="27" t="s">
        <v>38</v>
      </c>
      <c r="L12" s="27" t="s">
        <v>38</v>
      </c>
      <c r="M12" s="27" t="s">
        <v>39</v>
      </c>
      <c r="N12" s="27" t="str">
        <f t="shared" si="2"/>
        <v>WO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  <c r="T12" s="27" t="s">
        <v>38</v>
      </c>
      <c r="U12" s="27" t="str">
        <f t="shared" si="2"/>
        <v>WO</v>
      </c>
      <c r="V12" s="27" t="s">
        <v>38</v>
      </c>
      <c r="W12" s="27" t="s">
        <v>38</v>
      </c>
      <c r="X12" s="27" t="s">
        <v>38</v>
      </c>
      <c r="Y12" s="27" t="s">
        <v>38</v>
      </c>
      <c r="Z12" s="27" t="s">
        <v>38</v>
      </c>
      <c r="AA12" s="27" t="s">
        <v>38</v>
      </c>
      <c r="AB12" s="27" t="str">
        <f t="shared" si="2"/>
        <v>WO</v>
      </c>
      <c r="AC12" s="27" t="s">
        <v>38</v>
      </c>
      <c r="AD12" s="27" t="s">
        <v>38</v>
      </c>
      <c r="AE12" s="27" t="s">
        <v>38</v>
      </c>
      <c r="AF12" s="27" t="s">
        <v>38</v>
      </c>
      <c r="AG12" s="27" t="s">
        <v>38</v>
      </c>
      <c r="AH12" s="27" t="s">
        <v>38</v>
      </c>
      <c r="AI12" s="27" t="str">
        <f t="shared" si="2"/>
        <v>WO</v>
      </c>
      <c r="AJ12" s="27" t="s">
        <v>40</v>
      </c>
      <c r="AK12" s="27" t="s">
        <v>40</v>
      </c>
      <c r="AL12" s="27" t="s">
        <v>40</v>
      </c>
      <c r="AM12" s="27" t="s">
        <v>39</v>
      </c>
      <c r="AN12" s="27" t="s">
        <v>38</v>
      </c>
      <c r="AP12" s="23">
        <v>3</v>
      </c>
      <c r="AQ12" s="23">
        <v>1003</v>
      </c>
      <c r="AR12" s="33">
        <f t="shared" si="3"/>
        <v>45688</v>
      </c>
      <c r="AS12" s="23" t="s">
        <v>5</v>
      </c>
      <c r="AT12" s="22">
        <f t="shared" si="5"/>
        <v>22</v>
      </c>
      <c r="AU12" s="22">
        <f t="shared" si="6"/>
        <v>3</v>
      </c>
      <c r="AV12" s="22">
        <f t="shared" si="7"/>
        <v>2</v>
      </c>
      <c r="AW12" s="23">
        <f t="shared" si="8"/>
        <v>4</v>
      </c>
      <c r="AX12" s="28">
        <f t="shared" si="9"/>
        <v>31</v>
      </c>
      <c r="AY12" s="28">
        <f t="shared" si="10"/>
        <v>28</v>
      </c>
      <c r="AZ12" s="29">
        <v>35000</v>
      </c>
      <c r="BA12" s="29">
        <f t="shared" si="11"/>
        <v>1250</v>
      </c>
      <c r="BB12" s="29">
        <f t="shared" si="12"/>
        <v>3750</v>
      </c>
      <c r="BC12" s="29">
        <f t="shared" si="13"/>
        <v>31250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4"/>
        <v>4</v>
      </c>
      <c r="J13" s="27" t="s">
        <v>38</v>
      </c>
      <c r="K13" s="27" t="s">
        <v>38</v>
      </c>
      <c r="L13" s="27" t="s">
        <v>40</v>
      </c>
      <c r="M13" s="27" t="s">
        <v>38</v>
      </c>
      <c r="N13" s="27" t="str">
        <f t="shared" si="2"/>
        <v>WO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  <c r="T13" s="27" t="s">
        <v>38</v>
      </c>
      <c r="U13" s="27" t="str">
        <f t="shared" si="2"/>
        <v>WO</v>
      </c>
      <c r="V13" s="27" t="s">
        <v>38</v>
      </c>
      <c r="W13" s="27" t="s">
        <v>38</v>
      </c>
      <c r="X13" s="27" t="s">
        <v>38</v>
      </c>
      <c r="Y13" s="27" t="s">
        <v>38</v>
      </c>
      <c r="Z13" s="27" t="s">
        <v>38</v>
      </c>
      <c r="AA13" s="27" t="s">
        <v>38</v>
      </c>
      <c r="AB13" s="27" t="str">
        <f t="shared" si="2"/>
        <v>WO</v>
      </c>
      <c r="AC13" s="27" t="s">
        <v>38</v>
      </c>
      <c r="AD13" s="27" t="s">
        <v>38</v>
      </c>
      <c r="AE13" s="27" t="s">
        <v>38</v>
      </c>
      <c r="AF13" s="27" t="s">
        <v>38</v>
      </c>
      <c r="AG13" s="27" t="s">
        <v>38</v>
      </c>
      <c r="AH13" s="27" t="s">
        <v>38</v>
      </c>
      <c r="AI13" s="27" t="str">
        <f t="shared" si="2"/>
        <v>WO</v>
      </c>
      <c r="AJ13" s="27" t="s">
        <v>38</v>
      </c>
      <c r="AK13" s="27" t="s">
        <v>38</v>
      </c>
      <c r="AL13" s="27" t="s">
        <v>38</v>
      </c>
      <c r="AM13" s="27" t="s">
        <v>38</v>
      </c>
      <c r="AN13" s="27" t="s">
        <v>40</v>
      </c>
      <c r="AP13" s="23">
        <v>4</v>
      </c>
      <c r="AQ13" s="23">
        <v>1004</v>
      </c>
      <c r="AR13" s="33">
        <f t="shared" si="3"/>
        <v>45688</v>
      </c>
      <c r="AS13" s="23" t="s">
        <v>6</v>
      </c>
      <c r="AT13" s="22">
        <f t="shared" si="5"/>
        <v>25</v>
      </c>
      <c r="AU13" s="22">
        <f t="shared" si="6"/>
        <v>2</v>
      </c>
      <c r="AV13" s="22">
        <f t="shared" si="7"/>
        <v>0</v>
      </c>
      <c r="AW13" s="23">
        <f t="shared" si="8"/>
        <v>4</v>
      </c>
      <c r="AX13" s="28">
        <f t="shared" si="9"/>
        <v>31</v>
      </c>
      <c r="AY13" s="28">
        <f t="shared" si="10"/>
        <v>29</v>
      </c>
      <c r="AZ13" s="29">
        <v>45000</v>
      </c>
      <c r="BA13" s="29">
        <f t="shared" si="11"/>
        <v>1551.7241379310344</v>
      </c>
      <c r="BB13" s="29">
        <f t="shared" si="12"/>
        <v>3103.4482758620688</v>
      </c>
      <c r="BC13" s="29">
        <f t="shared" si="13"/>
        <v>41896.551724137928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4"/>
        <v>4</v>
      </c>
      <c r="J14" s="27" t="s">
        <v>38</v>
      </c>
      <c r="K14" s="27" t="s">
        <v>38</v>
      </c>
      <c r="L14" s="27" t="s">
        <v>38</v>
      </c>
      <c r="M14" s="27" t="s">
        <v>38</v>
      </c>
      <c r="N14" s="27" t="str">
        <f t="shared" si="2"/>
        <v>WO</v>
      </c>
      <c r="O14" s="27" t="s">
        <v>38</v>
      </c>
      <c r="P14" s="27" t="s">
        <v>38</v>
      </c>
      <c r="Q14" s="27" t="s">
        <v>38</v>
      </c>
      <c r="R14" s="27" t="s">
        <v>38</v>
      </c>
      <c r="S14" s="27" t="s">
        <v>38</v>
      </c>
      <c r="T14" s="27" t="s">
        <v>38</v>
      </c>
      <c r="U14" s="27" t="str">
        <f t="shared" si="2"/>
        <v>WO</v>
      </c>
      <c r="V14" s="27" t="s">
        <v>38</v>
      </c>
      <c r="W14" s="27" t="s">
        <v>38</v>
      </c>
      <c r="X14" s="27" t="s">
        <v>38</v>
      </c>
      <c r="Y14" s="27" t="s">
        <v>40</v>
      </c>
      <c r="Z14" s="27" t="s">
        <v>38</v>
      </c>
      <c r="AA14" s="27" t="s">
        <v>38</v>
      </c>
      <c r="AB14" s="27" t="str">
        <f t="shared" si="2"/>
        <v>WO</v>
      </c>
      <c r="AC14" s="27" t="s">
        <v>39</v>
      </c>
      <c r="AD14" s="27" t="s">
        <v>38</v>
      </c>
      <c r="AE14" s="27" t="s">
        <v>38</v>
      </c>
      <c r="AF14" s="27" t="s">
        <v>38</v>
      </c>
      <c r="AG14" s="27" t="s">
        <v>39</v>
      </c>
      <c r="AH14" s="27" t="s">
        <v>38</v>
      </c>
      <c r="AI14" s="27" t="str">
        <f t="shared" si="2"/>
        <v>WO</v>
      </c>
      <c r="AJ14" s="27" t="s">
        <v>38</v>
      </c>
      <c r="AK14" s="27" t="s">
        <v>40</v>
      </c>
      <c r="AL14" s="27" t="s">
        <v>38</v>
      </c>
      <c r="AM14" s="27" t="s">
        <v>38</v>
      </c>
      <c r="AN14" s="27" t="s">
        <v>38</v>
      </c>
      <c r="AP14" s="23">
        <v>5</v>
      </c>
      <c r="AQ14" s="23">
        <v>1005</v>
      </c>
      <c r="AR14" s="33">
        <f t="shared" si="3"/>
        <v>45688</v>
      </c>
      <c r="AS14" s="23" t="s">
        <v>7</v>
      </c>
      <c r="AT14" s="22">
        <f t="shared" si="5"/>
        <v>23</v>
      </c>
      <c r="AU14" s="22">
        <f t="shared" si="6"/>
        <v>2</v>
      </c>
      <c r="AV14" s="22">
        <f t="shared" si="7"/>
        <v>2</v>
      </c>
      <c r="AW14" s="23">
        <f t="shared" si="8"/>
        <v>4</v>
      </c>
      <c r="AX14" s="28">
        <f t="shared" si="9"/>
        <v>31</v>
      </c>
      <c r="AY14" s="28">
        <f t="shared" si="10"/>
        <v>29</v>
      </c>
      <c r="AZ14" s="29">
        <v>65000</v>
      </c>
      <c r="BA14" s="29">
        <f t="shared" si="11"/>
        <v>2241.3793103448274</v>
      </c>
      <c r="BB14" s="29">
        <f t="shared" si="12"/>
        <v>4482.7586206896549</v>
      </c>
      <c r="BC14" s="29">
        <f t="shared" si="13"/>
        <v>60517.241379310341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4"/>
        <v>4</v>
      </c>
      <c r="J15" s="27" t="s">
        <v>39</v>
      </c>
      <c r="K15" s="27" t="s">
        <v>38</v>
      </c>
      <c r="L15" s="27" t="s">
        <v>38</v>
      </c>
      <c r="M15" s="27" t="s">
        <v>38</v>
      </c>
      <c r="N15" s="27" t="str">
        <f t="shared" si="2"/>
        <v>WO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">
        <v>38</v>
      </c>
      <c r="T15" s="27" t="s">
        <v>38</v>
      </c>
      <c r="U15" s="27" t="str">
        <f t="shared" si="2"/>
        <v>WO</v>
      </c>
      <c r="V15" s="27" t="s">
        <v>38</v>
      </c>
      <c r="W15" s="27" t="s">
        <v>38</v>
      </c>
      <c r="X15" s="27" t="s">
        <v>38</v>
      </c>
      <c r="Y15" s="27" t="s">
        <v>38</v>
      </c>
      <c r="Z15" s="27" t="s">
        <v>38</v>
      </c>
      <c r="AA15" s="27" t="s">
        <v>38</v>
      </c>
      <c r="AB15" s="27" t="str">
        <f t="shared" si="2"/>
        <v>WO</v>
      </c>
      <c r="AC15" s="27" t="s">
        <v>38</v>
      </c>
      <c r="AD15" s="27" t="s">
        <v>38</v>
      </c>
      <c r="AE15" s="27" t="s">
        <v>38</v>
      </c>
      <c r="AF15" s="27" t="s">
        <v>38</v>
      </c>
      <c r="AG15" s="27" t="s">
        <v>38</v>
      </c>
      <c r="AH15" s="27" t="s">
        <v>38</v>
      </c>
      <c r="AI15" s="27" t="str">
        <f t="shared" si="2"/>
        <v>WO</v>
      </c>
      <c r="AJ15" s="27" t="s">
        <v>38</v>
      </c>
      <c r="AK15" s="27" t="s">
        <v>38</v>
      </c>
      <c r="AL15" s="27" t="s">
        <v>40</v>
      </c>
      <c r="AM15" s="27" t="s">
        <v>39</v>
      </c>
      <c r="AN15" s="27" t="s">
        <v>38</v>
      </c>
      <c r="AP15" s="23">
        <v>6</v>
      </c>
      <c r="AQ15" s="23">
        <v>1006</v>
      </c>
      <c r="AR15" s="33">
        <f t="shared" si="3"/>
        <v>45688</v>
      </c>
      <c r="AS15" s="23" t="s">
        <v>8</v>
      </c>
      <c r="AT15" s="22">
        <f t="shared" si="5"/>
        <v>24</v>
      </c>
      <c r="AU15" s="22">
        <f t="shared" si="6"/>
        <v>1</v>
      </c>
      <c r="AV15" s="22">
        <f t="shared" si="7"/>
        <v>1</v>
      </c>
      <c r="AW15" s="23">
        <f t="shared" si="8"/>
        <v>4</v>
      </c>
      <c r="AX15" s="28">
        <f t="shared" si="9"/>
        <v>31</v>
      </c>
      <c r="AY15" s="28">
        <f t="shared" si="10"/>
        <v>30</v>
      </c>
      <c r="AZ15" s="29">
        <v>27000</v>
      </c>
      <c r="BA15" s="29">
        <f t="shared" si="11"/>
        <v>900</v>
      </c>
      <c r="BB15" s="29">
        <f t="shared" si="12"/>
        <v>900</v>
      </c>
      <c r="BC15" s="29">
        <f t="shared" si="13"/>
        <v>26100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4"/>
        <v>4</v>
      </c>
      <c r="J16" s="27" t="s">
        <v>38</v>
      </c>
      <c r="K16" s="27" t="s">
        <v>38</v>
      </c>
      <c r="L16" s="27" t="s">
        <v>40</v>
      </c>
      <c r="M16" s="27" t="s">
        <v>38</v>
      </c>
      <c r="N16" s="27" t="str">
        <f t="shared" si="2"/>
        <v>WO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  <c r="T16" s="27" t="s">
        <v>38</v>
      </c>
      <c r="U16" s="27" t="str">
        <f t="shared" si="2"/>
        <v>WO</v>
      </c>
      <c r="V16" s="27" t="s">
        <v>38</v>
      </c>
      <c r="W16" s="27" t="s">
        <v>38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tr">
        <f t="shared" si="2"/>
        <v>WO</v>
      </c>
      <c r="AC16" s="27" t="s">
        <v>38</v>
      </c>
      <c r="AD16" s="27" t="s">
        <v>38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tr">
        <f t="shared" si="2"/>
        <v>WO</v>
      </c>
      <c r="AJ16" s="27" t="s">
        <v>38</v>
      </c>
      <c r="AK16" s="27" t="s">
        <v>38</v>
      </c>
      <c r="AL16" s="27" t="s">
        <v>38</v>
      </c>
      <c r="AM16" s="27" t="s">
        <v>38</v>
      </c>
      <c r="AN16" s="27" t="s">
        <v>38</v>
      </c>
      <c r="AP16" s="23">
        <v>7</v>
      </c>
      <c r="AQ16" s="23">
        <v>1007</v>
      </c>
      <c r="AR16" s="33">
        <f t="shared" si="3"/>
        <v>45688</v>
      </c>
      <c r="AS16" s="23" t="s">
        <v>9</v>
      </c>
      <c r="AT16" s="22">
        <f t="shared" si="5"/>
        <v>26</v>
      </c>
      <c r="AU16" s="22">
        <f t="shared" si="6"/>
        <v>1</v>
      </c>
      <c r="AV16" s="22">
        <f t="shared" si="7"/>
        <v>0</v>
      </c>
      <c r="AW16" s="23">
        <f t="shared" si="8"/>
        <v>4</v>
      </c>
      <c r="AX16" s="28">
        <f t="shared" si="9"/>
        <v>31</v>
      </c>
      <c r="AY16" s="28">
        <f t="shared" si="10"/>
        <v>30</v>
      </c>
      <c r="AZ16" s="29">
        <v>45000</v>
      </c>
      <c r="BA16" s="29">
        <f t="shared" si="11"/>
        <v>1500</v>
      </c>
      <c r="BB16" s="29">
        <f t="shared" si="12"/>
        <v>1500</v>
      </c>
      <c r="BC16" s="29">
        <f t="shared" si="13"/>
        <v>43500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4"/>
        <v>4</v>
      </c>
      <c r="J17" s="27" t="s">
        <v>38</v>
      </c>
      <c r="K17" s="27" t="s">
        <v>38</v>
      </c>
      <c r="L17" s="27" t="s">
        <v>38</v>
      </c>
      <c r="M17" s="27" t="s">
        <v>38</v>
      </c>
      <c r="N17" s="27" t="str">
        <f t="shared" si="2"/>
        <v>WO</v>
      </c>
      <c r="O17" s="27" t="s">
        <v>38</v>
      </c>
      <c r="P17" s="27" t="s">
        <v>38</v>
      </c>
      <c r="Q17" s="27" t="s">
        <v>38</v>
      </c>
      <c r="R17" s="27" t="s">
        <v>40</v>
      </c>
      <c r="S17" s="27" t="s">
        <v>38</v>
      </c>
      <c r="T17" s="27" t="s">
        <v>38</v>
      </c>
      <c r="U17" s="27" t="str">
        <f t="shared" si="2"/>
        <v>WO</v>
      </c>
      <c r="V17" s="27" t="s">
        <v>38</v>
      </c>
      <c r="W17" s="27" t="s">
        <v>38</v>
      </c>
      <c r="X17" s="27" t="s">
        <v>38</v>
      </c>
      <c r="Y17" s="27" t="s">
        <v>39</v>
      </c>
      <c r="Z17" s="27" t="s">
        <v>38</v>
      </c>
      <c r="AA17" s="27" t="s">
        <v>38</v>
      </c>
      <c r="AB17" s="27" t="str">
        <f t="shared" si="2"/>
        <v>WO</v>
      </c>
      <c r="AC17" s="27" t="s">
        <v>38</v>
      </c>
      <c r="AD17" s="27" t="s">
        <v>38</v>
      </c>
      <c r="AE17" s="27" t="s">
        <v>38</v>
      </c>
      <c r="AF17" s="27" t="s">
        <v>38</v>
      </c>
      <c r="AG17" s="27" t="s">
        <v>38</v>
      </c>
      <c r="AH17" s="27" t="s">
        <v>38</v>
      </c>
      <c r="AI17" s="27" t="str">
        <f t="shared" si="2"/>
        <v>WO</v>
      </c>
      <c r="AJ17" s="27" t="s">
        <v>38</v>
      </c>
      <c r="AK17" s="27" t="s">
        <v>38</v>
      </c>
      <c r="AL17" s="27" t="s">
        <v>38</v>
      </c>
      <c r="AM17" s="27" t="s">
        <v>38</v>
      </c>
      <c r="AN17" s="27" t="s">
        <v>40</v>
      </c>
      <c r="AP17" s="23">
        <v>8</v>
      </c>
      <c r="AQ17" s="23">
        <v>1008</v>
      </c>
      <c r="AR17" s="33">
        <f t="shared" si="3"/>
        <v>45688</v>
      </c>
      <c r="AS17" s="23" t="s">
        <v>10</v>
      </c>
      <c r="AT17" s="22">
        <f t="shared" si="5"/>
        <v>24</v>
      </c>
      <c r="AU17" s="22">
        <f t="shared" si="6"/>
        <v>2</v>
      </c>
      <c r="AV17" s="22">
        <f t="shared" si="7"/>
        <v>1</v>
      </c>
      <c r="AW17" s="23">
        <f t="shared" si="8"/>
        <v>4</v>
      </c>
      <c r="AX17" s="28">
        <f t="shared" si="9"/>
        <v>31</v>
      </c>
      <c r="AY17" s="28">
        <f t="shared" si="10"/>
        <v>29</v>
      </c>
      <c r="AZ17" s="29">
        <v>85000</v>
      </c>
      <c r="BA17" s="29">
        <f t="shared" si="11"/>
        <v>2931.0344827586205</v>
      </c>
      <c r="BB17" s="29">
        <f t="shared" si="12"/>
        <v>5862.0689655172409</v>
      </c>
      <c r="BC17" s="29">
        <f t="shared" si="13"/>
        <v>79137.931034482754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4"/>
        <v>4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tr">
        <f t="shared" si="2"/>
        <v>WO</v>
      </c>
      <c r="O18" s="27" t="s">
        <v>38</v>
      </c>
      <c r="P18" s="27" t="s">
        <v>38</v>
      </c>
      <c r="Q18" s="27" t="s">
        <v>38</v>
      </c>
      <c r="R18" s="27" t="s">
        <v>38</v>
      </c>
      <c r="S18" s="27" t="s">
        <v>40</v>
      </c>
      <c r="T18" s="27" t="s">
        <v>38</v>
      </c>
      <c r="U18" s="27" t="str">
        <f t="shared" si="2"/>
        <v>WO</v>
      </c>
      <c r="V18" s="27" t="s">
        <v>38</v>
      </c>
      <c r="W18" s="27" t="s">
        <v>38</v>
      </c>
      <c r="X18" s="27" t="s">
        <v>38</v>
      </c>
      <c r="Y18" s="27" t="s">
        <v>38</v>
      </c>
      <c r="Z18" s="27" t="s">
        <v>38</v>
      </c>
      <c r="AA18" s="27" t="s">
        <v>38</v>
      </c>
      <c r="AB18" s="27" t="str">
        <f t="shared" ref="AB18:AI28" si="14">IF(AB$8="SUNDAY","WO","")</f>
        <v>WO</v>
      </c>
      <c r="AC18" s="27" t="s">
        <v>38</v>
      </c>
      <c r="AD18" s="27" t="s">
        <v>38</v>
      </c>
      <c r="AE18" s="27" t="s">
        <v>38</v>
      </c>
      <c r="AF18" s="27" t="s">
        <v>38</v>
      </c>
      <c r="AG18" s="27" t="s">
        <v>38</v>
      </c>
      <c r="AH18" s="27" t="s">
        <v>38</v>
      </c>
      <c r="AI18" s="27" t="str">
        <f t="shared" si="14"/>
        <v>WO</v>
      </c>
      <c r="AJ18" s="27" t="s">
        <v>38</v>
      </c>
      <c r="AK18" s="27" t="s">
        <v>38</v>
      </c>
      <c r="AL18" s="27" t="s">
        <v>38</v>
      </c>
      <c r="AM18" s="27" t="s">
        <v>38</v>
      </c>
      <c r="AN18" s="27" t="s">
        <v>38</v>
      </c>
      <c r="AP18" s="23">
        <v>9</v>
      </c>
      <c r="AQ18" s="23">
        <v>1009</v>
      </c>
      <c r="AR18" s="33">
        <f t="shared" si="3"/>
        <v>45688</v>
      </c>
      <c r="AS18" s="23" t="s">
        <v>11</v>
      </c>
      <c r="AT18" s="22">
        <f t="shared" si="5"/>
        <v>26</v>
      </c>
      <c r="AU18" s="22">
        <f t="shared" si="6"/>
        <v>1</v>
      </c>
      <c r="AV18" s="22">
        <f t="shared" si="7"/>
        <v>0</v>
      </c>
      <c r="AW18" s="23">
        <f t="shared" si="8"/>
        <v>4</v>
      </c>
      <c r="AX18" s="28">
        <f t="shared" si="9"/>
        <v>31</v>
      </c>
      <c r="AY18" s="28">
        <f t="shared" si="10"/>
        <v>30</v>
      </c>
      <c r="AZ18" s="29">
        <v>45000</v>
      </c>
      <c r="BA18" s="29">
        <f t="shared" si="11"/>
        <v>1500</v>
      </c>
      <c r="BB18" s="29">
        <f t="shared" si="12"/>
        <v>1500</v>
      </c>
      <c r="BC18" s="29">
        <f t="shared" si="13"/>
        <v>43500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4"/>
        <v>4</v>
      </c>
      <c r="J19" s="27" t="s">
        <v>38</v>
      </c>
      <c r="K19" s="27" t="s">
        <v>38</v>
      </c>
      <c r="L19" s="27" t="s">
        <v>38</v>
      </c>
      <c r="M19" s="27" t="s">
        <v>38</v>
      </c>
      <c r="N19" s="27" t="str">
        <f t="shared" ref="N19:U28" si="15">IF(N$8="SUNDAY","WO","")</f>
        <v>WO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">
        <v>38</v>
      </c>
      <c r="T19" s="27" t="s">
        <v>38</v>
      </c>
      <c r="U19" s="27" t="str">
        <f t="shared" si="15"/>
        <v>WO</v>
      </c>
      <c r="V19" s="27" t="s">
        <v>38</v>
      </c>
      <c r="W19" s="27" t="s">
        <v>38</v>
      </c>
      <c r="X19" s="27" t="s">
        <v>38</v>
      </c>
      <c r="Y19" s="27" t="s">
        <v>38</v>
      </c>
      <c r="Z19" s="27" t="s">
        <v>38</v>
      </c>
      <c r="AA19" s="27" t="s">
        <v>38</v>
      </c>
      <c r="AB19" s="27" t="str">
        <f t="shared" si="14"/>
        <v>WO</v>
      </c>
      <c r="AC19" s="27" t="s">
        <v>38</v>
      </c>
      <c r="AD19" s="27" t="s">
        <v>38</v>
      </c>
      <c r="AE19" s="27" t="s">
        <v>38</v>
      </c>
      <c r="AF19" s="27" t="s">
        <v>38</v>
      </c>
      <c r="AG19" s="27" t="s">
        <v>38</v>
      </c>
      <c r="AH19" s="27" t="s">
        <v>38</v>
      </c>
      <c r="AI19" s="27" t="str">
        <f t="shared" si="14"/>
        <v>WO</v>
      </c>
      <c r="AJ19" s="27" t="s">
        <v>38</v>
      </c>
      <c r="AK19" s="27" t="s">
        <v>38</v>
      </c>
      <c r="AL19" s="27" t="s">
        <v>38</v>
      </c>
      <c r="AM19" s="27" t="s">
        <v>38</v>
      </c>
      <c r="AN19" s="27" t="s">
        <v>38</v>
      </c>
      <c r="AP19" s="23">
        <v>10</v>
      </c>
      <c r="AQ19" s="23">
        <v>1010</v>
      </c>
      <c r="AR19" s="33">
        <f t="shared" si="3"/>
        <v>45688</v>
      </c>
      <c r="AS19" s="23" t="s">
        <v>12</v>
      </c>
      <c r="AT19" s="22">
        <f t="shared" si="5"/>
        <v>27</v>
      </c>
      <c r="AU19" s="22">
        <f t="shared" si="6"/>
        <v>0</v>
      </c>
      <c r="AV19" s="22">
        <f t="shared" si="7"/>
        <v>0</v>
      </c>
      <c r="AW19" s="23">
        <f t="shared" si="8"/>
        <v>4</v>
      </c>
      <c r="AX19" s="28">
        <f t="shared" si="9"/>
        <v>31</v>
      </c>
      <c r="AY19" s="28">
        <f t="shared" si="10"/>
        <v>31</v>
      </c>
      <c r="AZ19" s="29">
        <v>65000</v>
      </c>
      <c r="BA19" s="29">
        <f t="shared" si="11"/>
        <v>2096.7741935483873</v>
      </c>
      <c r="BB19" s="29">
        <f t="shared" si="12"/>
        <v>0</v>
      </c>
      <c r="BC19" s="29">
        <f t="shared" si="13"/>
        <v>65000.000000000007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4"/>
        <v>4</v>
      </c>
      <c r="J20" s="27" t="s">
        <v>38</v>
      </c>
      <c r="K20" s="27" t="s">
        <v>38</v>
      </c>
      <c r="L20" s="27" t="s">
        <v>38</v>
      </c>
      <c r="M20" s="27" t="s">
        <v>38</v>
      </c>
      <c r="N20" s="27" t="str">
        <f t="shared" si="15"/>
        <v>WO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">
        <v>38</v>
      </c>
      <c r="T20" s="27" t="s">
        <v>40</v>
      </c>
      <c r="U20" s="27" t="str">
        <f t="shared" si="15"/>
        <v>WO</v>
      </c>
      <c r="V20" s="27" t="s">
        <v>38</v>
      </c>
      <c r="W20" s="27" t="s">
        <v>38</v>
      </c>
      <c r="X20" s="27" t="s">
        <v>38</v>
      </c>
      <c r="Y20" s="27" t="s">
        <v>38</v>
      </c>
      <c r="Z20" s="27" t="s">
        <v>38</v>
      </c>
      <c r="AA20" s="27" t="s">
        <v>38</v>
      </c>
      <c r="AB20" s="27" t="str">
        <f t="shared" si="14"/>
        <v>WO</v>
      </c>
      <c r="AC20" s="27" t="s">
        <v>38</v>
      </c>
      <c r="AD20" s="27" t="s">
        <v>38</v>
      </c>
      <c r="AE20" s="27" t="s">
        <v>38</v>
      </c>
      <c r="AF20" s="27" t="s">
        <v>38</v>
      </c>
      <c r="AG20" s="27" t="s">
        <v>38</v>
      </c>
      <c r="AH20" s="27" t="s">
        <v>38</v>
      </c>
      <c r="AI20" s="27" t="str">
        <f t="shared" si="14"/>
        <v>WO</v>
      </c>
      <c r="AJ20" s="27" t="s">
        <v>38</v>
      </c>
      <c r="AK20" s="27" t="s">
        <v>38</v>
      </c>
      <c r="AL20" s="27" t="s">
        <v>38</v>
      </c>
      <c r="AM20" s="27" t="s">
        <v>39</v>
      </c>
      <c r="AN20" s="27" t="s">
        <v>38</v>
      </c>
      <c r="AP20" s="23">
        <v>11</v>
      </c>
      <c r="AQ20" s="23">
        <v>1011</v>
      </c>
      <c r="AR20" s="33">
        <f t="shared" si="3"/>
        <v>45688</v>
      </c>
      <c r="AS20" s="23" t="s">
        <v>13</v>
      </c>
      <c r="AT20" s="22">
        <f t="shared" si="5"/>
        <v>25</v>
      </c>
      <c r="AU20" s="22">
        <f t="shared" si="6"/>
        <v>1</v>
      </c>
      <c r="AV20" s="22">
        <f t="shared" si="7"/>
        <v>1</v>
      </c>
      <c r="AW20" s="23">
        <f t="shared" si="8"/>
        <v>4</v>
      </c>
      <c r="AX20" s="28">
        <f t="shared" si="9"/>
        <v>31</v>
      </c>
      <c r="AY20" s="28">
        <f t="shared" si="10"/>
        <v>30</v>
      </c>
      <c r="AZ20" s="29">
        <v>27000</v>
      </c>
      <c r="BA20" s="29">
        <f t="shared" si="11"/>
        <v>900</v>
      </c>
      <c r="BB20" s="29">
        <f t="shared" si="12"/>
        <v>900</v>
      </c>
      <c r="BC20" s="29">
        <f t="shared" si="13"/>
        <v>26100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4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tr">
        <f t="shared" si="15"/>
        <v>WO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tr">
        <f t="shared" si="15"/>
        <v>WO</v>
      </c>
      <c r="V21" s="27" t="s">
        <v>38</v>
      </c>
      <c r="W21" s="27" t="s">
        <v>38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tr">
        <f t="shared" si="14"/>
        <v>WO</v>
      </c>
      <c r="AC21" s="27" t="s">
        <v>38</v>
      </c>
      <c r="AD21" s="27" t="s">
        <v>38</v>
      </c>
      <c r="AE21" s="27" t="s">
        <v>38</v>
      </c>
      <c r="AF21" s="27" t="s">
        <v>38</v>
      </c>
      <c r="AG21" s="27" t="s">
        <v>38</v>
      </c>
      <c r="AH21" s="27" t="s">
        <v>38</v>
      </c>
      <c r="AI21" s="27" t="str">
        <f t="shared" si="14"/>
        <v>WO</v>
      </c>
      <c r="AJ21" s="27" t="s">
        <v>38</v>
      </c>
      <c r="AK21" s="27" t="s">
        <v>38</v>
      </c>
      <c r="AL21" s="27" t="s">
        <v>38</v>
      </c>
      <c r="AM21" s="27" t="s">
        <v>38</v>
      </c>
      <c r="AN21" s="27" t="s">
        <v>38</v>
      </c>
      <c r="AP21" s="23">
        <v>12</v>
      </c>
      <c r="AQ21" s="23">
        <v>1012</v>
      </c>
      <c r="AR21" s="33">
        <f t="shared" si="3"/>
        <v>45688</v>
      </c>
      <c r="AS21" s="23" t="s">
        <v>14</v>
      </c>
      <c r="AT21" s="22">
        <f t="shared" si="5"/>
        <v>27</v>
      </c>
      <c r="AU21" s="22">
        <f t="shared" si="6"/>
        <v>0</v>
      </c>
      <c r="AV21" s="22">
        <f t="shared" si="7"/>
        <v>0</v>
      </c>
      <c r="AW21" s="23">
        <f t="shared" si="8"/>
        <v>4</v>
      </c>
      <c r="AX21" s="28">
        <f t="shared" si="9"/>
        <v>31</v>
      </c>
      <c r="AY21" s="28">
        <f t="shared" si="10"/>
        <v>31</v>
      </c>
      <c r="AZ21" s="29">
        <v>25000</v>
      </c>
      <c r="BA21" s="29">
        <f t="shared" si="11"/>
        <v>806.45161290322585</v>
      </c>
      <c r="BB21" s="29">
        <f t="shared" si="12"/>
        <v>0</v>
      </c>
      <c r="BC21" s="29">
        <f t="shared" si="13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4"/>
        <v>4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tr">
        <f t="shared" si="15"/>
        <v>WO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">
        <v>38</v>
      </c>
      <c r="T22" s="27" t="s">
        <v>38</v>
      </c>
      <c r="U22" s="27" t="str">
        <f t="shared" si="15"/>
        <v>WO</v>
      </c>
      <c r="V22" s="27" t="s">
        <v>38</v>
      </c>
      <c r="W22" s="27" t="s">
        <v>38</v>
      </c>
      <c r="X22" s="27" t="s">
        <v>38</v>
      </c>
      <c r="Y22" s="27" t="s">
        <v>38</v>
      </c>
      <c r="Z22" s="27" t="s">
        <v>38</v>
      </c>
      <c r="AA22" s="27" t="s">
        <v>38</v>
      </c>
      <c r="AB22" s="27" t="str">
        <f t="shared" si="14"/>
        <v>WO</v>
      </c>
      <c r="AC22" s="27" t="s">
        <v>38</v>
      </c>
      <c r="AD22" s="27" t="s">
        <v>38</v>
      </c>
      <c r="AE22" s="27" t="s">
        <v>38</v>
      </c>
      <c r="AF22" s="27" t="s">
        <v>38</v>
      </c>
      <c r="AG22" s="27" t="s">
        <v>38</v>
      </c>
      <c r="AH22" s="27" t="s">
        <v>38</v>
      </c>
      <c r="AI22" s="27" t="str">
        <f t="shared" si="14"/>
        <v>WO</v>
      </c>
      <c r="AJ22" s="27" t="s">
        <v>38</v>
      </c>
      <c r="AK22" s="27" t="s">
        <v>38</v>
      </c>
      <c r="AL22" s="27" t="s">
        <v>38</v>
      </c>
      <c r="AM22" s="27" t="s">
        <v>38</v>
      </c>
      <c r="AN22" s="27" t="s">
        <v>38</v>
      </c>
      <c r="AP22" s="23">
        <v>13</v>
      </c>
      <c r="AQ22" s="23">
        <v>1013</v>
      </c>
      <c r="AR22" s="33">
        <f t="shared" si="3"/>
        <v>45688</v>
      </c>
      <c r="AS22" s="23" t="s">
        <v>15</v>
      </c>
      <c r="AT22" s="22">
        <f t="shared" si="5"/>
        <v>27</v>
      </c>
      <c r="AU22" s="22">
        <f t="shared" si="6"/>
        <v>0</v>
      </c>
      <c r="AV22" s="22">
        <f t="shared" si="7"/>
        <v>0</v>
      </c>
      <c r="AW22" s="23">
        <f t="shared" si="8"/>
        <v>4</v>
      </c>
      <c r="AX22" s="28">
        <f t="shared" si="9"/>
        <v>31</v>
      </c>
      <c r="AY22" s="28">
        <f t="shared" si="10"/>
        <v>31</v>
      </c>
      <c r="AZ22" s="29">
        <v>27000</v>
      </c>
      <c r="BA22" s="29">
        <f t="shared" si="11"/>
        <v>870.9677419354839</v>
      </c>
      <c r="BB22" s="29">
        <f t="shared" si="12"/>
        <v>0</v>
      </c>
      <c r="BC22" s="29">
        <f t="shared" si="13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4"/>
        <v>4</v>
      </c>
      <c r="J23" s="27" t="s">
        <v>38</v>
      </c>
      <c r="K23" s="27" t="s">
        <v>38</v>
      </c>
      <c r="L23" s="27" t="s">
        <v>38</v>
      </c>
      <c r="M23" s="27" t="s">
        <v>38</v>
      </c>
      <c r="N23" s="27" t="str">
        <f t="shared" si="15"/>
        <v>WO</v>
      </c>
      <c r="O23" s="27" t="s">
        <v>38</v>
      </c>
      <c r="P23" s="27" t="s">
        <v>38</v>
      </c>
      <c r="Q23" s="27" t="s">
        <v>38</v>
      </c>
      <c r="R23" s="27" t="s">
        <v>38</v>
      </c>
      <c r="S23" s="27" t="s">
        <v>39</v>
      </c>
      <c r="T23" s="27" t="s">
        <v>40</v>
      </c>
      <c r="U23" s="27" t="str">
        <f t="shared" si="15"/>
        <v>WO</v>
      </c>
      <c r="V23" s="27" t="s">
        <v>38</v>
      </c>
      <c r="W23" s="27" t="s">
        <v>38</v>
      </c>
      <c r="X23" s="27" t="s">
        <v>38</v>
      </c>
      <c r="Y23" s="27" t="s">
        <v>38</v>
      </c>
      <c r="Z23" s="27" t="s">
        <v>38</v>
      </c>
      <c r="AA23" s="27" t="s">
        <v>38</v>
      </c>
      <c r="AB23" s="27" t="str">
        <f t="shared" si="14"/>
        <v>WO</v>
      </c>
      <c r="AC23" s="27" t="s">
        <v>38</v>
      </c>
      <c r="AD23" s="27" t="s">
        <v>38</v>
      </c>
      <c r="AE23" s="27" t="s">
        <v>38</v>
      </c>
      <c r="AF23" s="27" t="s">
        <v>38</v>
      </c>
      <c r="AG23" s="27" t="s">
        <v>38</v>
      </c>
      <c r="AH23" s="27" t="s">
        <v>38</v>
      </c>
      <c r="AI23" s="27" t="str">
        <f t="shared" si="14"/>
        <v>WO</v>
      </c>
      <c r="AJ23" s="27" t="s">
        <v>38</v>
      </c>
      <c r="AK23" s="27" t="s">
        <v>38</v>
      </c>
      <c r="AL23" s="27" t="s">
        <v>38</v>
      </c>
      <c r="AM23" s="27" t="s">
        <v>38</v>
      </c>
      <c r="AN23" s="27" t="s">
        <v>38</v>
      </c>
      <c r="AP23" s="23">
        <v>14</v>
      </c>
      <c r="AQ23" s="23">
        <v>1014</v>
      </c>
      <c r="AR23" s="33">
        <f t="shared" si="3"/>
        <v>45688</v>
      </c>
      <c r="AS23" s="23" t="s">
        <v>16</v>
      </c>
      <c r="AT23" s="22">
        <f t="shared" si="5"/>
        <v>25</v>
      </c>
      <c r="AU23" s="22">
        <f t="shared" si="6"/>
        <v>1</v>
      </c>
      <c r="AV23" s="22">
        <f t="shared" si="7"/>
        <v>1</v>
      </c>
      <c r="AW23" s="23">
        <f t="shared" si="8"/>
        <v>4</v>
      </c>
      <c r="AX23" s="28">
        <f t="shared" si="9"/>
        <v>31</v>
      </c>
      <c r="AY23" s="28">
        <f t="shared" si="10"/>
        <v>30</v>
      </c>
      <c r="AZ23" s="29">
        <v>15000</v>
      </c>
      <c r="BA23" s="29">
        <f t="shared" si="11"/>
        <v>500</v>
      </c>
      <c r="BB23" s="29">
        <f t="shared" si="12"/>
        <v>500</v>
      </c>
      <c r="BC23" s="29">
        <f t="shared" si="13"/>
        <v>14500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4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tr">
        <f t="shared" si="15"/>
        <v>WO</v>
      </c>
      <c r="O24" s="27" t="s">
        <v>38</v>
      </c>
      <c r="P24" s="27" t="s">
        <v>38</v>
      </c>
      <c r="Q24" s="27" t="s">
        <v>38</v>
      </c>
      <c r="R24" s="27" t="s">
        <v>38</v>
      </c>
      <c r="S24" s="27" t="s">
        <v>38</v>
      </c>
      <c r="T24" s="27" t="s">
        <v>38</v>
      </c>
      <c r="U24" s="27" t="str">
        <f t="shared" si="15"/>
        <v>WO</v>
      </c>
      <c r="V24" s="27" t="s">
        <v>38</v>
      </c>
      <c r="W24" s="27" t="s">
        <v>38</v>
      </c>
      <c r="X24" s="27" t="s">
        <v>38</v>
      </c>
      <c r="Y24" s="27" t="s">
        <v>38</v>
      </c>
      <c r="Z24" s="27" t="s">
        <v>38</v>
      </c>
      <c r="AA24" s="27" t="s">
        <v>38</v>
      </c>
      <c r="AB24" s="27" t="str">
        <f t="shared" si="14"/>
        <v>WO</v>
      </c>
      <c r="AC24" s="27" t="s">
        <v>38</v>
      </c>
      <c r="AD24" s="27" t="s">
        <v>38</v>
      </c>
      <c r="AE24" s="27" t="s">
        <v>38</v>
      </c>
      <c r="AF24" s="27" t="s">
        <v>38</v>
      </c>
      <c r="AG24" s="27" t="s">
        <v>38</v>
      </c>
      <c r="AH24" s="27" t="s">
        <v>38</v>
      </c>
      <c r="AI24" s="27" t="str">
        <f t="shared" si="14"/>
        <v>WO</v>
      </c>
      <c r="AJ24" s="27" t="s">
        <v>38</v>
      </c>
      <c r="AK24" s="27" t="s">
        <v>38</v>
      </c>
      <c r="AL24" s="27" t="s">
        <v>38</v>
      </c>
      <c r="AM24" s="27" t="s">
        <v>38</v>
      </c>
      <c r="AN24" s="27" t="s">
        <v>38</v>
      </c>
      <c r="AP24" s="23">
        <v>15</v>
      </c>
      <c r="AQ24" s="23">
        <v>1015</v>
      </c>
      <c r="AR24" s="33">
        <f t="shared" si="3"/>
        <v>45688</v>
      </c>
      <c r="AS24" s="23" t="s">
        <v>17</v>
      </c>
      <c r="AT24" s="22">
        <f t="shared" si="5"/>
        <v>27</v>
      </c>
      <c r="AU24" s="22">
        <f t="shared" si="6"/>
        <v>0</v>
      </c>
      <c r="AV24" s="22">
        <f t="shared" si="7"/>
        <v>0</v>
      </c>
      <c r="AW24" s="23">
        <f t="shared" si="8"/>
        <v>4</v>
      </c>
      <c r="AX24" s="28">
        <f t="shared" si="9"/>
        <v>31</v>
      </c>
      <c r="AY24" s="28">
        <f t="shared" si="10"/>
        <v>31</v>
      </c>
      <c r="AZ24" s="29">
        <v>35000</v>
      </c>
      <c r="BA24" s="29">
        <f t="shared" si="11"/>
        <v>1129.0322580645161</v>
      </c>
      <c r="BB24" s="29">
        <f t="shared" si="12"/>
        <v>0</v>
      </c>
      <c r="BC24" s="29">
        <f t="shared" si="13"/>
        <v>35000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4"/>
        <v>4</v>
      </c>
      <c r="J25" s="27" t="s">
        <v>38</v>
      </c>
      <c r="K25" s="27" t="s">
        <v>38</v>
      </c>
      <c r="L25" s="27" t="s">
        <v>38</v>
      </c>
      <c r="M25" s="27" t="s">
        <v>38</v>
      </c>
      <c r="N25" s="27" t="str">
        <f t="shared" si="15"/>
        <v>WO</v>
      </c>
      <c r="O25" s="27" t="s">
        <v>38</v>
      </c>
      <c r="P25" s="27" t="s">
        <v>38</v>
      </c>
      <c r="Q25" s="27" t="s">
        <v>38</v>
      </c>
      <c r="R25" s="27" t="s">
        <v>38</v>
      </c>
      <c r="S25" s="27" t="s">
        <v>38</v>
      </c>
      <c r="T25" s="27" t="s">
        <v>38</v>
      </c>
      <c r="U25" s="27" t="str">
        <f t="shared" si="15"/>
        <v>WO</v>
      </c>
      <c r="V25" s="27" t="s">
        <v>38</v>
      </c>
      <c r="W25" s="27" t="s">
        <v>38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tr">
        <f t="shared" si="14"/>
        <v>WO</v>
      </c>
      <c r="AC25" s="27" t="s">
        <v>38</v>
      </c>
      <c r="AD25" s="27" t="s">
        <v>38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tr">
        <f t="shared" si="14"/>
        <v>WO</v>
      </c>
      <c r="AJ25" s="27" t="s">
        <v>38</v>
      </c>
      <c r="AK25" s="27" t="s">
        <v>38</v>
      </c>
      <c r="AL25" s="27" t="s">
        <v>38</v>
      </c>
      <c r="AM25" s="27" t="s">
        <v>38</v>
      </c>
      <c r="AN25" s="27" t="s">
        <v>38</v>
      </c>
      <c r="AP25" s="23">
        <v>16</v>
      </c>
      <c r="AQ25" s="23">
        <v>1016</v>
      </c>
      <c r="AR25" s="33">
        <f t="shared" si="3"/>
        <v>45688</v>
      </c>
      <c r="AS25" s="23" t="s">
        <v>18</v>
      </c>
      <c r="AT25" s="22">
        <f t="shared" si="5"/>
        <v>27</v>
      </c>
      <c r="AU25" s="22">
        <f t="shared" si="6"/>
        <v>0</v>
      </c>
      <c r="AV25" s="22">
        <f t="shared" si="7"/>
        <v>0</v>
      </c>
      <c r="AW25" s="23">
        <f t="shared" si="8"/>
        <v>4</v>
      </c>
      <c r="AX25" s="28">
        <f t="shared" si="9"/>
        <v>31</v>
      </c>
      <c r="AY25" s="28">
        <f t="shared" si="10"/>
        <v>31</v>
      </c>
      <c r="AZ25" s="29">
        <v>15000</v>
      </c>
      <c r="BA25" s="29">
        <f t="shared" si="11"/>
        <v>483.87096774193549</v>
      </c>
      <c r="BB25" s="29">
        <f t="shared" si="12"/>
        <v>0</v>
      </c>
      <c r="BC25" s="29">
        <f t="shared" si="13"/>
        <v>15000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4"/>
        <v>4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tr">
        <f t="shared" si="15"/>
        <v>WO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tr">
        <f t="shared" si="15"/>
        <v>WO</v>
      </c>
      <c r="V26" s="27" t="s">
        <v>38</v>
      </c>
      <c r="W26" s="27" t="s">
        <v>38</v>
      </c>
      <c r="X26" s="27" t="s">
        <v>38</v>
      </c>
      <c r="Y26" s="27" t="s">
        <v>38</v>
      </c>
      <c r="Z26" s="27" t="s">
        <v>38</v>
      </c>
      <c r="AA26" s="27" t="s">
        <v>38</v>
      </c>
      <c r="AB26" s="27" t="str">
        <f t="shared" si="14"/>
        <v>WO</v>
      </c>
      <c r="AC26" s="27" t="s">
        <v>38</v>
      </c>
      <c r="AD26" s="27" t="s">
        <v>38</v>
      </c>
      <c r="AE26" s="27" t="s">
        <v>38</v>
      </c>
      <c r="AF26" s="27" t="s">
        <v>38</v>
      </c>
      <c r="AG26" s="27" t="s">
        <v>38</v>
      </c>
      <c r="AH26" s="27" t="s">
        <v>38</v>
      </c>
      <c r="AI26" s="27" t="str">
        <f t="shared" si="14"/>
        <v>WO</v>
      </c>
      <c r="AJ26" s="27" t="s">
        <v>38</v>
      </c>
      <c r="AK26" s="27" t="s">
        <v>38</v>
      </c>
      <c r="AL26" s="27" t="s">
        <v>38</v>
      </c>
      <c r="AM26" s="27" t="s">
        <v>38</v>
      </c>
      <c r="AN26" s="27" t="s">
        <v>38</v>
      </c>
      <c r="AP26" s="23">
        <v>17</v>
      </c>
      <c r="AQ26" s="23">
        <v>1017</v>
      </c>
      <c r="AR26" s="33">
        <f t="shared" si="3"/>
        <v>45688</v>
      </c>
      <c r="AS26" s="23" t="s">
        <v>19</v>
      </c>
      <c r="AT26" s="22">
        <f t="shared" si="5"/>
        <v>27</v>
      </c>
      <c r="AU26" s="22">
        <f t="shared" si="6"/>
        <v>0</v>
      </c>
      <c r="AV26" s="22">
        <f t="shared" si="7"/>
        <v>0</v>
      </c>
      <c r="AW26" s="23">
        <f t="shared" si="8"/>
        <v>4</v>
      </c>
      <c r="AX26" s="28">
        <f t="shared" si="9"/>
        <v>31</v>
      </c>
      <c r="AY26" s="28">
        <f t="shared" si="10"/>
        <v>31</v>
      </c>
      <c r="AZ26" s="29">
        <v>65000</v>
      </c>
      <c r="BA26" s="29">
        <f t="shared" si="11"/>
        <v>2096.7741935483873</v>
      </c>
      <c r="BB26" s="29">
        <f t="shared" si="12"/>
        <v>0</v>
      </c>
      <c r="BC26" s="29">
        <f t="shared" si="13"/>
        <v>65000.000000000007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4"/>
        <v>4</v>
      </c>
      <c r="J27" s="27" t="s">
        <v>38</v>
      </c>
      <c r="K27" s="27" t="s">
        <v>38</v>
      </c>
      <c r="L27" s="27" t="s">
        <v>38</v>
      </c>
      <c r="M27" s="27" t="s">
        <v>38</v>
      </c>
      <c r="N27" s="27" t="str">
        <f t="shared" si="15"/>
        <v>WO</v>
      </c>
      <c r="O27" s="27" t="s">
        <v>38</v>
      </c>
      <c r="P27" s="27" t="s">
        <v>38</v>
      </c>
      <c r="Q27" s="27" t="s">
        <v>38</v>
      </c>
      <c r="R27" s="27" t="s">
        <v>38</v>
      </c>
      <c r="S27" s="27" t="s">
        <v>38</v>
      </c>
      <c r="T27" s="27" t="s">
        <v>38</v>
      </c>
      <c r="U27" s="27" t="str">
        <f t="shared" si="15"/>
        <v>WO</v>
      </c>
      <c r="V27" s="27" t="s">
        <v>38</v>
      </c>
      <c r="W27" s="27" t="s">
        <v>38</v>
      </c>
      <c r="X27" s="27" t="s">
        <v>38</v>
      </c>
      <c r="Y27" s="27" t="s">
        <v>38</v>
      </c>
      <c r="Z27" s="27" t="s">
        <v>38</v>
      </c>
      <c r="AA27" s="27" t="s">
        <v>38</v>
      </c>
      <c r="AB27" s="27" t="str">
        <f t="shared" si="14"/>
        <v>WO</v>
      </c>
      <c r="AC27" s="27" t="s">
        <v>38</v>
      </c>
      <c r="AD27" s="27" t="s">
        <v>38</v>
      </c>
      <c r="AE27" s="27" t="s">
        <v>38</v>
      </c>
      <c r="AF27" s="27" t="s">
        <v>38</v>
      </c>
      <c r="AG27" s="27" t="s">
        <v>38</v>
      </c>
      <c r="AH27" s="27" t="s">
        <v>38</v>
      </c>
      <c r="AI27" s="27" t="str">
        <f t="shared" si="14"/>
        <v>WO</v>
      </c>
      <c r="AJ27" s="27" t="s">
        <v>38</v>
      </c>
      <c r="AK27" s="27" t="s">
        <v>38</v>
      </c>
      <c r="AL27" s="27" t="s">
        <v>40</v>
      </c>
      <c r="AM27" s="27" t="s">
        <v>38</v>
      </c>
      <c r="AN27" s="27" t="s">
        <v>38</v>
      </c>
      <c r="AP27" s="23">
        <v>18</v>
      </c>
      <c r="AQ27" s="23">
        <v>1018</v>
      </c>
      <c r="AR27" s="33">
        <f t="shared" si="3"/>
        <v>45688</v>
      </c>
      <c r="AS27" s="23" t="s">
        <v>20</v>
      </c>
      <c r="AT27" s="22">
        <f t="shared" si="5"/>
        <v>26</v>
      </c>
      <c r="AU27" s="22">
        <f t="shared" si="6"/>
        <v>1</v>
      </c>
      <c r="AV27" s="22">
        <f t="shared" si="7"/>
        <v>0</v>
      </c>
      <c r="AW27" s="23">
        <f t="shared" si="8"/>
        <v>4</v>
      </c>
      <c r="AX27" s="28">
        <f t="shared" si="9"/>
        <v>31</v>
      </c>
      <c r="AY27" s="28">
        <f t="shared" si="10"/>
        <v>30</v>
      </c>
      <c r="AZ27" s="29">
        <v>27000</v>
      </c>
      <c r="BA27" s="29">
        <f t="shared" si="11"/>
        <v>900</v>
      </c>
      <c r="BB27" s="29">
        <f t="shared" si="12"/>
        <v>900</v>
      </c>
      <c r="BC27" s="29">
        <f t="shared" si="13"/>
        <v>26100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4"/>
        <v>4</v>
      </c>
      <c r="J28" s="27" t="s">
        <v>38</v>
      </c>
      <c r="K28" s="27" t="s">
        <v>38</v>
      </c>
      <c r="L28" s="27" t="s">
        <v>38</v>
      </c>
      <c r="M28" s="27" t="s">
        <v>38</v>
      </c>
      <c r="N28" s="27" t="str">
        <f t="shared" si="15"/>
        <v>WO</v>
      </c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38</v>
      </c>
      <c r="T28" s="27" t="s">
        <v>38</v>
      </c>
      <c r="U28" s="27" t="str">
        <f t="shared" si="15"/>
        <v>WO</v>
      </c>
      <c r="V28" s="27" t="s">
        <v>38</v>
      </c>
      <c r="W28" s="27" t="s">
        <v>38</v>
      </c>
      <c r="X28" s="27" t="s">
        <v>38</v>
      </c>
      <c r="Y28" s="27" t="s">
        <v>38</v>
      </c>
      <c r="Z28" s="27" t="s">
        <v>38</v>
      </c>
      <c r="AA28" s="27" t="s">
        <v>38</v>
      </c>
      <c r="AB28" s="27" t="str">
        <f t="shared" si="14"/>
        <v>WO</v>
      </c>
      <c r="AC28" s="27" t="s">
        <v>38</v>
      </c>
      <c r="AD28" s="27" t="s">
        <v>38</v>
      </c>
      <c r="AE28" s="27" t="s">
        <v>38</v>
      </c>
      <c r="AF28" s="27" t="s">
        <v>38</v>
      </c>
      <c r="AG28" s="27" t="s">
        <v>38</v>
      </c>
      <c r="AH28" s="27" t="s">
        <v>38</v>
      </c>
      <c r="AI28" s="27" t="str">
        <f t="shared" si="14"/>
        <v>WO</v>
      </c>
      <c r="AJ28" s="27" t="s">
        <v>38</v>
      </c>
      <c r="AK28" s="27" t="s">
        <v>38</v>
      </c>
      <c r="AL28" s="27" t="s">
        <v>38</v>
      </c>
      <c r="AM28" s="27" t="s">
        <v>38</v>
      </c>
      <c r="AN28" s="27" t="s">
        <v>38</v>
      </c>
      <c r="AP28" s="23">
        <v>19</v>
      </c>
      <c r="AQ28" s="23">
        <v>1019</v>
      </c>
      <c r="AR28" s="33">
        <f t="shared" si="3"/>
        <v>45688</v>
      </c>
      <c r="AS28" s="23" t="s">
        <v>21</v>
      </c>
      <c r="AT28" s="22">
        <f t="shared" si="5"/>
        <v>27</v>
      </c>
      <c r="AU28" s="22">
        <f t="shared" si="6"/>
        <v>0</v>
      </c>
      <c r="AV28" s="22">
        <f t="shared" si="7"/>
        <v>0</v>
      </c>
      <c r="AW28" s="23">
        <f t="shared" si="8"/>
        <v>4</v>
      </c>
      <c r="AX28" s="28">
        <f t="shared" si="9"/>
        <v>31</v>
      </c>
      <c r="AY28" s="28">
        <f t="shared" si="10"/>
        <v>31</v>
      </c>
      <c r="AZ28" s="29">
        <v>45000</v>
      </c>
      <c r="BA28" s="29">
        <f t="shared" si="11"/>
        <v>1451.6129032258063</v>
      </c>
      <c r="BB28" s="29">
        <f t="shared" si="12"/>
        <v>0</v>
      </c>
      <c r="BC28" s="29">
        <f t="shared" si="13"/>
        <v>45000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4"/>
        <v>4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tr">
        <f t="shared" ref="N29:U29" si="16">IF(N$8="SUNDAY","WO","")</f>
        <v>WO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  <c r="T29" s="27" t="s">
        <v>38</v>
      </c>
      <c r="U29" s="27" t="str">
        <f t="shared" si="16"/>
        <v>WO</v>
      </c>
      <c r="V29" s="27" t="s">
        <v>38</v>
      </c>
      <c r="W29" s="27" t="s">
        <v>38</v>
      </c>
      <c r="X29" s="27" t="s">
        <v>38</v>
      </c>
      <c r="Y29" s="27" t="s">
        <v>38</v>
      </c>
      <c r="Z29" s="27" t="s">
        <v>38</v>
      </c>
      <c r="AA29" s="27" t="s">
        <v>38</v>
      </c>
      <c r="AB29" s="27" t="str">
        <f t="shared" ref="AB29:AI29" si="17">IF(AB$8="SUNDAY","WO","")</f>
        <v>WO</v>
      </c>
      <c r="AC29" s="27" t="s">
        <v>38</v>
      </c>
      <c r="AD29" s="27" t="s">
        <v>38</v>
      </c>
      <c r="AE29" s="27" t="s">
        <v>38</v>
      </c>
      <c r="AF29" s="27" t="s">
        <v>38</v>
      </c>
      <c r="AG29" s="27" t="s">
        <v>38</v>
      </c>
      <c r="AH29" s="27" t="s">
        <v>38</v>
      </c>
      <c r="AI29" s="27" t="str">
        <f t="shared" si="17"/>
        <v>WO</v>
      </c>
      <c r="AJ29" s="27" t="s">
        <v>38</v>
      </c>
      <c r="AK29" s="27" t="s">
        <v>38</v>
      </c>
      <c r="AL29" s="27" t="s">
        <v>38</v>
      </c>
      <c r="AM29" s="27" t="s">
        <v>38</v>
      </c>
      <c r="AN29" s="27" t="s">
        <v>38</v>
      </c>
      <c r="AP29" s="23">
        <v>20</v>
      </c>
      <c r="AQ29" s="23">
        <v>1020</v>
      </c>
      <c r="AR29" s="33">
        <f t="shared" si="3"/>
        <v>45688</v>
      </c>
      <c r="AS29" s="23" t="s">
        <v>22</v>
      </c>
      <c r="AT29" s="22">
        <f t="shared" si="5"/>
        <v>27</v>
      </c>
      <c r="AU29" s="22">
        <f t="shared" si="6"/>
        <v>0</v>
      </c>
      <c r="AV29" s="22">
        <f t="shared" si="7"/>
        <v>0</v>
      </c>
      <c r="AW29" s="22">
        <f t="shared" si="8"/>
        <v>4</v>
      </c>
      <c r="AX29" s="23">
        <f t="shared" si="9"/>
        <v>31</v>
      </c>
      <c r="AY29" s="23">
        <f t="shared" si="10"/>
        <v>31</v>
      </c>
      <c r="AZ29" s="29">
        <v>27000</v>
      </c>
      <c r="BA29" s="29">
        <f t="shared" si="11"/>
        <v>870.9677419354839</v>
      </c>
      <c r="BB29" s="29">
        <f t="shared" si="12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N10:N29 U10:U29 AB10:AB29 AI10:AI29">
    <cfRule type="containsText" dxfId="318" priority="9" operator="containsText" text="L">
      <formula>NOT(ISERROR(SEARCH("L",N10)))</formula>
    </cfRule>
    <cfRule type="containsText" dxfId="317" priority="10" operator="containsText" text="A">
      <formula>NOT(ISERROR(SEARCH("A",N10)))</formula>
    </cfRule>
    <cfRule type="containsText" dxfId="316" priority="11" operator="containsText" text="P">
      <formula>NOT(ISERROR(SEARCH("P",N10)))</formula>
    </cfRule>
    <cfRule type="cellIs" dxfId="315" priority="12" operator="equal">
      <formula>"WO"</formula>
    </cfRule>
  </conditionalFormatting>
  <conditionalFormatting sqref="J10:M29">
    <cfRule type="containsText" dxfId="314" priority="5" operator="containsText" text="L">
      <formula>NOT(ISERROR(SEARCH("L",J10)))</formula>
    </cfRule>
    <cfRule type="containsText" dxfId="313" priority="6" operator="containsText" text="A">
      <formula>NOT(ISERROR(SEARCH("A",J10)))</formula>
    </cfRule>
    <cfRule type="containsText" dxfId="312" priority="7" operator="containsText" text="P">
      <formula>NOT(ISERROR(SEARCH("P",J10)))</formula>
    </cfRule>
    <cfRule type="cellIs" dxfId="311" priority="8" operator="equal">
      <formula>"WO"</formula>
    </cfRule>
  </conditionalFormatting>
  <conditionalFormatting sqref="O10:T29 V10:AA29 AC10:AH29 AJ10:AN29">
    <cfRule type="containsText" dxfId="310" priority="1" operator="containsText" text="L">
      <formula>NOT(ISERROR(SEARCH("L",O10)))</formula>
    </cfRule>
    <cfRule type="containsText" dxfId="309" priority="2" operator="containsText" text="A">
      <formula>NOT(ISERROR(SEARCH("A",O10)))</formula>
    </cfRule>
    <cfRule type="containsText" dxfId="308" priority="3" operator="containsText" text="P">
      <formula>NOT(ISERROR(SEARCH("P",O10)))</formula>
    </cfRule>
    <cfRule type="cellIs" dxfId="307" priority="4" operator="equal">
      <formula>"WO"</formula>
    </cfRule>
  </conditionalFormatting>
  <dataValidations count="1">
    <dataValidation type="list" allowBlank="1" showInputMessage="1" showErrorMessage="1" sqref="AC10:AH29 J10:M29 O10:T29 V10:AA29 AJ10:AN29" xr:uid="{FE6F204F-F972-4BF2-84E1-F17CF7BB7733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39E3A-9307-4D5E-8278-16E7ACC0F62E}">
          <x14:formula1>
            <xm:f>Sheet2!$A$1:$A$12</xm:f>
          </x14:formula1>
          <xm:sqref>G5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E2E4-7D35-4FF4-A87A-94E02EE8BADD}">
  <dimension ref="F5:BC30"/>
  <sheetViews>
    <sheetView topLeftCell="AL6" zoomScale="90" zoomScaleNormal="90" workbookViewId="0">
      <selection activeCell="AQ12" sqref="AQ12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4" max="44" width="9.85546875" bestFit="1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45931</v>
      </c>
      <c r="H5" s="8"/>
      <c r="I5" s="9" t="s">
        <v>25</v>
      </c>
      <c r="J5" s="10">
        <f>EOMONTH(G5,0)</f>
        <v>45961</v>
      </c>
      <c r="L5" s="32" t="str">
        <f>TEXT($G$5,"MMMM")</f>
        <v>October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Wednesday</v>
      </c>
      <c r="K8" s="13" t="str">
        <f t="shared" ref="K8:AN8" si="0">TEXT(K9,"DDDD")</f>
        <v>Thursday</v>
      </c>
      <c r="L8" s="13" t="str">
        <f t="shared" si="0"/>
        <v>Friday</v>
      </c>
      <c r="M8" s="13" t="str">
        <f t="shared" si="0"/>
        <v>Saturday</v>
      </c>
      <c r="N8" s="13" t="str">
        <f t="shared" si="0"/>
        <v>Sunday</v>
      </c>
      <c r="O8" s="13" t="str">
        <f t="shared" si="0"/>
        <v>Monday</v>
      </c>
      <c r="P8" s="13" t="str">
        <f t="shared" si="0"/>
        <v>Tuesday</v>
      </c>
      <c r="Q8" s="13" t="str">
        <f t="shared" si="0"/>
        <v>Wednesday</v>
      </c>
      <c r="R8" s="13" t="str">
        <f t="shared" si="0"/>
        <v>Thursday</v>
      </c>
      <c r="S8" s="13" t="str">
        <f t="shared" si="0"/>
        <v>Friday</v>
      </c>
      <c r="T8" s="13" t="str">
        <f t="shared" si="0"/>
        <v>Saturday</v>
      </c>
      <c r="U8" s="13" t="str">
        <f t="shared" si="0"/>
        <v>Sunday</v>
      </c>
      <c r="V8" s="13" t="str">
        <f t="shared" si="0"/>
        <v>Monday</v>
      </c>
      <c r="W8" s="13" t="str">
        <f t="shared" si="0"/>
        <v>Tuesday</v>
      </c>
      <c r="X8" s="13" t="str">
        <f t="shared" si="0"/>
        <v>Wednesday</v>
      </c>
      <c r="Y8" s="13" t="str">
        <f t="shared" si="0"/>
        <v>Thursday</v>
      </c>
      <c r="Z8" s="13" t="str">
        <f t="shared" si="0"/>
        <v>Friday</v>
      </c>
      <c r="AA8" s="13" t="str">
        <f t="shared" si="0"/>
        <v>Saturday</v>
      </c>
      <c r="AB8" s="13" t="str">
        <f t="shared" si="0"/>
        <v>Sunday</v>
      </c>
      <c r="AC8" s="13" t="str">
        <f t="shared" si="0"/>
        <v>Monday</v>
      </c>
      <c r="AD8" s="13" t="str">
        <f t="shared" si="0"/>
        <v>Tuesday</v>
      </c>
      <c r="AE8" s="13" t="str">
        <f t="shared" si="0"/>
        <v>Wednesday</v>
      </c>
      <c r="AF8" s="13" t="str">
        <f t="shared" si="0"/>
        <v>Thursday</v>
      </c>
      <c r="AG8" s="13" t="str">
        <f t="shared" si="0"/>
        <v>Friday</v>
      </c>
      <c r="AH8" s="13" t="str">
        <f t="shared" si="0"/>
        <v>Saturday</v>
      </c>
      <c r="AI8" s="13" t="str">
        <f t="shared" si="0"/>
        <v>Sunday</v>
      </c>
      <c r="AJ8" s="13" t="str">
        <f t="shared" si="0"/>
        <v>Monday</v>
      </c>
      <c r="AK8" s="13" t="str">
        <f t="shared" si="0"/>
        <v>Tuesday</v>
      </c>
      <c r="AL8" s="13" t="str">
        <f t="shared" si="0"/>
        <v>Wednesday</v>
      </c>
      <c r="AM8" s="13" t="str">
        <f t="shared" si="0"/>
        <v>Thursday</v>
      </c>
      <c r="AN8" s="13" t="str">
        <f t="shared" si="0"/>
        <v>Friday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45931</v>
      </c>
      <c r="K9" s="26">
        <f>IF(J9&lt;$J$5,J9+1,"")</f>
        <v>45932</v>
      </c>
      <c r="L9" s="26">
        <f t="shared" ref="L9:AO9" si="1">IF(K9&lt;$J$5,K9+1,"")</f>
        <v>45933</v>
      </c>
      <c r="M9" s="26">
        <f t="shared" si="1"/>
        <v>45934</v>
      </c>
      <c r="N9" s="26">
        <f t="shared" si="1"/>
        <v>45935</v>
      </c>
      <c r="O9" s="26">
        <f t="shared" si="1"/>
        <v>45936</v>
      </c>
      <c r="P9" s="26">
        <f t="shared" si="1"/>
        <v>45937</v>
      </c>
      <c r="Q9" s="26">
        <f t="shared" si="1"/>
        <v>45938</v>
      </c>
      <c r="R9" s="26">
        <f t="shared" si="1"/>
        <v>45939</v>
      </c>
      <c r="S9" s="26">
        <f t="shared" si="1"/>
        <v>45940</v>
      </c>
      <c r="T9" s="26">
        <f t="shared" si="1"/>
        <v>45941</v>
      </c>
      <c r="U9" s="26">
        <f t="shared" si="1"/>
        <v>45942</v>
      </c>
      <c r="V9" s="26">
        <f t="shared" si="1"/>
        <v>45943</v>
      </c>
      <c r="W9" s="26">
        <f t="shared" si="1"/>
        <v>45944</v>
      </c>
      <c r="X9" s="26">
        <f t="shared" si="1"/>
        <v>45945</v>
      </c>
      <c r="Y9" s="26">
        <f t="shared" si="1"/>
        <v>45946</v>
      </c>
      <c r="Z9" s="26">
        <f t="shared" si="1"/>
        <v>45947</v>
      </c>
      <c r="AA9" s="26">
        <f t="shared" si="1"/>
        <v>45948</v>
      </c>
      <c r="AB9" s="26">
        <f t="shared" si="1"/>
        <v>45949</v>
      </c>
      <c r="AC9" s="26">
        <f>IF(AB9&lt;$J$5,AB9+1,"")</f>
        <v>45950</v>
      </c>
      <c r="AD9" s="26">
        <f t="shared" si="1"/>
        <v>45951</v>
      </c>
      <c r="AE9" s="26">
        <f t="shared" si="1"/>
        <v>45952</v>
      </c>
      <c r="AF9" s="26">
        <f t="shared" si="1"/>
        <v>45953</v>
      </c>
      <c r="AG9" s="26">
        <f t="shared" si="1"/>
        <v>45954</v>
      </c>
      <c r="AH9" s="26">
        <f t="shared" si="1"/>
        <v>45955</v>
      </c>
      <c r="AI9" s="26">
        <f t="shared" si="1"/>
        <v>45956</v>
      </c>
      <c r="AJ9" s="26">
        <f t="shared" si="1"/>
        <v>45957</v>
      </c>
      <c r="AK9" s="26">
        <f t="shared" si="1"/>
        <v>45958</v>
      </c>
      <c r="AL9" s="26">
        <f t="shared" si="1"/>
        <v>45959</v>
      </c>
      <c r="AM9" s="26">
        <f t="shared" si="1"/>
        <v>45960</v>
      </c>
      <c r="AN9" s="26">
        <f t="shared" si="1"/>
        <v>45961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tr">
        <f t="shared" ref="N10:AI18" si="2">IF(N$8="SUNDAY","WO","")</f>
        <v>WO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  <c r="T10" s="27" t="s">
        <v>38</v>
      </c>
      <c r="U10" s="27" t="str">
        <f t="shared" si="2"/>
        <v>WO</v>
      </c>
      <c r="V10" s="27" t="s">
        <v>38</v>
      </c>
      <c r="W10" s="27" t="s">
        <v>38</v>
      </c>
      <c r="X10" s="27" t="s">
        <v>38</v>
      </c>
      <c r="Y10" s="27" t="s">
        <v>38</v>
      </c>
      <c r="Z10" s="27" t="s">
        <v>38</v>
      </c>
      <c r="AA10" s="27" t="s">
        <v>38</v>
      </c>
      <c r="AB10" s="27" t="str">
        <f t="shared" si="2"/>
        <v>WO</v>
      </c>
      <c r="AC10" s="27" t="s">
        <v>38</v>
      </c>
      <c r="AD10" s="27" t="s">
        <v>38</v>
      </c>
      <c r="AE10" s="27" t="s">
        <v>38</v>
      </c>
      <c r="AF10" s="27" t="s">
        <v>38</v>
      </c>
      <c r="AG10" s="27" t="s">
        <v>38</v>
      </c>
      <c r="AH10" s="27" t="s">
        <v>38</v>
      </c>
      <c r="AI10" s="27" t="str">
        <f t="shared" si="2"/>
        <v>WO</v>
      </c>
      <c r="AJ10" s="27" t="s">
        <v>38</v>
      </c>
      <c r="AK10" s="27" t="s">
        <v>38</v>
      </c>
      <c r="AL10" s="27" t="s">
        <v>38</v>
      </c>
      <c r="AM10" s="27" t="s">
        <v>38</v>
      </c>
      <c r="AN10" s="27" t="s">
        <v>38</v>
      </c>
      <c r="AP10" s="23">
        <v>1</v>
      </c>
      <c r="AQ10" s="4">
        <v>1001</v>
      </c>
      <c r="AR10" s="17">
        <f t="shared" ref="AR10:AR29" si="3">$J$5</f>
        <v>45961</v>
      </c>
      <c r="AS10" s="4" t="s">
        <v>3</v>
      </c>
      <c r="AT10" s="22">
        <f>COUNTIF(J10:AN10,"P")</f>
        <v>27</v>
      </c>
      <c r="AU10" s="22">
        <f>COUNTIF(J10:AN10,"A")</f>
        <v>0</v>
      </c>
      <c r="AV10" s="22">
        <f>COUNTIF(J10:AN10,"L")</f>
        <v>0</v>
      </c>
      <c r="AW10" s="23">
        <f>$I$10</f>
        <v>4</v>
      </c>
      <c r="AX10" s="28">
        <f>(DATEDIF($G$5,$J$5,"D")+1)</f>
        <v>31</v>
      </c>
      <c r="AY10" s="28">
        <f>AX10-AU10</f>
        <v>31</v>
      </c>
      <c r="AZ10" s="29">
        <v>27000</v>
      </c>
      <c r="BA10" s="29">
        <f>AZ10/AY10</f>
        <v>870.9677419354839</v>
      </c>
      <c r="BB10" s="29">
        <f>BA10*AU10</f>
        <v>0</v>
      </c>
      <c r="BC10" s="29">
        <f>BA10*AY10-BB10</f>
        <v>27000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4">COUNTIF($J$8:$AN$8,"SUNDAY")</f>
        <v>4</v>
      </c>
      <c r="J11" s="27" t="s">
        <v>38</v>
      </c>
      <c r="K11" s="27" t="s">
        <v>40</v>
      </c>
      <c r="L11" s="27" t="s">
        <v>38</v>
      </c>
      <c r="M11" s="27" t="s">
        <v>38</v>
      </c>
      <c r="N11" s="27" t="str">
        <f t="shared" ref="N11:U11" si="5">IF(N$8="SUNDAY","WO","")</f>
        <v>WO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">
        <v>38</v>
      </c>
      <c r="T11" s="27" t="s">
        <v>38</v>
      </c>
      <c r="U11" s="27" t="str">
        <f t="shared" si="5"/>
        <v>WO</v>
      </c>
      <c r="V11" s="27" t="s">
        <v>38</v>
      </c>
      <c r="W11" s="27" t="s">
        <v>38</v>
      </c>
      <c r="X11" s="27" t="s">
        <v>38</v>
      </c>
      <c r="Y11" s="27" t="s">
        <v>38</v>
      </c>
      <c r="Z11" s="27" t="s">
        <v>38</v>
      </c>
      <c r="AA11" s="27" t="s">
        <v>38</v>
      </c>
      <c r="AB11" s="27" t="str">
        <f t="shared" si="2"/>
        <v>WO</v>
      </c>
      <c r="AC11" s="27" t="s">
        <v>38</v>
      </c>
      <c r="AD11" s="27" t="s">
        <v>38</v>
      </c>
      <c r="AE11" s="27" t="s">
        <v>38</v>
      </c>
      <c r="AF11" s="27" t="s">
        <v>38</v>
      </c>
      <c r="AG11" s="27" t="s">
        <v>38</v>
      </c>
      <c r="AH11" s="27" t="s">
        <v>38</v>
      </c>
      <c r="AI11" s="27" t="str">
        <f t="shared" si="2"/>
        <v>WO</v>
      </c>
      <c r="AJ11" s="27" t="s">
        <v>38</v>
      </c>
      <c r="AK11" s="27" t="s">
        <v>40</v>
      </c>
      <c r="AL11" s="27" t="s">
        <v>38</v>
      </c>
      <c r="AM11" s="27" t="s">
        <v>38</v>
      </c>
      <c r="AN11" s="27" t="s">
        <v>38</v>
      </c>
      <c r="AP11" s="23">
        <v>2</v>
      </c>
      <c r="AQ11" s="4">
        <v>1002</v>
      </c>
      <c r="AR11" s="17">
        <f t="shared" si="3"/>
        <v>45961</v>
      </c>
      <c r="AS11" s="4" t="s">
        <v>4</v>
      </c>
      <c r="AT11" s="22">
        <f t="shared" ref="AT11:AT29" si="6">COUNTIF(J11:AN11,"P")</f>
        <v>25</v>
      </c>
      <c r="AU11" s="22">
        <f t="shared" ref="AU11:AU29" si="7">COUNTIF(J11:AN11,"A")</f>
        <v>2</v>
      </c>
      <c r="AV11" s="22">
        <f t="shared" ref="AV11:AV29" si="8">COUNTIF(J11:AN11,"L")</f>
        <v>0</v>
      </c>
      <c r="AW11" s="23">
        <f t="shared" ref="AW11:AW29" si="9">$I$10</f>
        <v>4</v>
      </c>
      <c r="AX11" s="28">
        <f t="shared" ref="AX11:AX29" si="10">(DATEDIF($G$5,$J$5,"D")+1)</f>
        <v>31</v>
      </c>
      <c r="AY11" s="28">
        <f t="shared" ref="AY11:AY29" si="11">AX11-AU11</f>
        <v>29</v>
      </c>
      <c r="AZ11" s="29">
        <v>28000</v>
      </c>
      <c r="BA11" s="29">
        <f t="shared" ref="BA11:BA29" si="12">AZ11/AY11</f>
        <v>965.51724137931035</v>
      </c>
      <c r="BB11" s="29">
        <f t="shared" ref="BB11:BB29" si="13">BA11*AU11</f>
        <v>1931.0344827586207</v>
      </c>
      <c r="BC11" s="29">
        <f t="shared" ref="BC11:BC28" si="14">BA11*AY11-BB11</f>
        <v>26068.96551724138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4"/>
        <v>4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tr">
        <f t="shared" si="2"/>
        <v>WO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  <c r="T12" s="27" t="s">
        <v>38</v>
      </c>
      <c r="U12" s="27" t="str">
        <f t="shared" si="2"/>
        <v>WO</v>
      </c>
      <c r="V12" s="27" t="s">
        <v>38</v>
      </c>
      <c r="W12" s="27" t="s">
        <v>38</v>
      </c>
      <c r="X12" s="27" t="s">
        <v>38</v>
      </c>
      <c r="Y12" s="27" t="s">
        <v>38</v>
      </c>
      <c r="Z12" s="27" t="s">
        <v>38</v>
      </c>
      <c r="AA12" s="27" t="s">
        <v>38</v>
      </c>
      <c r="AB12" s="27" t="str">
        <f t="shared" si="2"/>
        <v>WO</v>
      </c>
      <c r="AC12" s="27" t="s">
        <v>38</v>
      </c>
      <c r="AD12" s="27" t="s">
        <v>38</v>
      </c>
      <c r="AE12" s="27" t="s">
        <v>38</v>
      </c>
      <c r="AF12" s="27" t="s">
        <v>38</v>
      </c>
      <c r="AG12" s="27" t="s">
        <v>38</v>
      </c>
      <c r="AH12" s="27" t="s">
        <v>38</v>
      </c>
      <c r="AI12" s="27" t="str">
        <f t="shared" si="2"/>
        <v>WO</v>
      </c>
      <c r="AJ12" s="27" t="s">
        <v>38</v>
      </c>
      <c r="AK12" s="27" t="s">
        <v>38</v>
      </c>
      <c r="AL12" s="27" t="s">
        <v>38</v>
      </c>
      <c r="AM12" s="27" t="s">
        <v>38</v>
      </c>
      <c r="AN12" s="27" t="s">
        <v>38</v>
      </c>
      <c r="AP12" s="23">
        <v>3</v>
      </c>
      <c r="AQ12" s="4">
        <v>1003</v>
      </c>
      <c r="AR12" s="17">
        <f t="shared" si="3"/>
        <v>45961</v>
      </c>
      <c r="AS12" s="4" t="s">
        <v>5</v>
      </c>
      <c r="AT12" s="22">
        <f t="shared" si="6"/>
        <v>27</v>
      </c>
      <c r="AU12" s="22">
        <f t="shared" si="7"/>
        <v>0</v>
      </c>
      <c r="AV12" s="22">
        <f t="shared" si="8"/>
        <v>0</v>
      </c>
      <c r="AW12" s="23">
        <f t="shared" si="9"/>
        <v>4</v>
      </c>
      <c r="AX12" s="28">
        <f t="shared" si="10"/>
        <v>31</v>
      </c>
      <c r="AY12" s="28">
        <f t="shared" si="11"/>
        <v>31</v>
      </c>
      <c r="AZ12" s="29">
        <v>35000</v>
      </c>
      <c r="BA12" s="29">
        <f t="shared" si="12"/>
        <v>1129.0322580645161</v>
      </c>
      <c r="BB12" s="29">
        <f t="shared" si="13"/>
        <v>0</v>
      </c>
      <c r="BC12" s="29">
        <f t="shared" si="14"/>
        <v>35000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4"/>
        <v>4</v>
      </c>
      <c r="J13" s="27" t="s">
        <v>38</v>
      </c>
      <c r="K13" s="27" t="s">
        <v>38</v>
      </c>
      <c r="L13" s="27" t="s">
        <v>38</v>
      </c>
      <c r="M13" s="27" t="s">
        <v>38</v>
      </c>
      <c r="N13" s="27" t="str">
        <f t="shared" si="2"/>
        <v>WO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  <c r="T13" s="27" t="s">
        <v>38</v>
      </c>
      <c r="U13" s="27" t="str">
        <f t="shared" si="2"/>
        <v>WO</v>
      </c>
      <c r="V13" s="27" t="s">
        <v>38</v>
      </c>
      <c r="W13" s="27" t="s">
        <v>38</v>
      </c>
      <c r="X13" s="27" t="s">
        <v>38</v>
      </c>
      <c r="Y13" s="27" t="s">
        <v>38</v>
      </c>
      <c r="Z13" s="27" t="s">
        <v>40</v>
      </c>
      <c r="AA13" s="27" t="s">
        <v>38</v>
      </c>
      <c r="AB13" s="27" t="str">
        <f t="shared" si="2"/>
        <v>WO</v>
      </c>
      <c r="AC13" s="27" t="s">
        <v>38</v>
      </c>
      <c r="AD13" s="27" t="s">
        <v>38</v>
      </c>
      <c r="AE13" s="27" t="s">
        <v>38</v>
      </c>
      <c r="AF13" s="27" t="s">
        <v>38</v>
      </c>
      <c r="AG13" s="27" t="s">
        <v>38</v>
      </c>
      <c r="AH13" s="27" t="s">
        <v>38</v>
      </c>
      <c r="AI13" s="27" t="str">
        <f t="shared" si="2"/>
        <v>WO</v>
      </c>
      <c r="AJ13" s="27" t="s">
        <v>38</v>
      </c>
      <c r="AK13" s="27" t="s">
        <v>38</v>
      </c>
      <c r="AL13" s="27" t="s">
        <v>38</v>
      </c>
      <c r="AM13" s="27" t="s">
        <v>38</v>
      </c>
      <c r="AN13" s="27" t="s">
        <v>38</v>
      </c>
      <c r="AP13" s="23">
        <v>4</v>
      </c>
      <c r="AQ13" s="4">
        <v>1004</v>
      </c>
      <c r="AR13" s="17">
        <f t="shared" si="3"/>
        <v>45961</v>
      </c>
      <c r="AS13" s="4" t="s">
        <v>6</v>
      </c>
      <c r="AT13" s="22">
        <f t="shared" si="6"/>
        <v>26</v>
      </c>
      <c r="AU13" s="22">
        <f t="shared" si="7"/>
        <v>1</v>
      </c>
      <c r="AV13" s="22">
        <f t="shared" si="8"/>
        <v>0</v>
      </c>
      <c r="AW13" s="23">
        <f t="shared" si="9"/>
        <v>4</v>
      </c>
      <c r="AX13" s="28">
        <f t="shared" si="10"/>
        <v>31</v>
      </c>
      <c r="AY13" s="28">
        <f t="shared" si="11"/>
        <v>30</v>
      </c>
      <c r="AZ13" s="29">
        <v>45000</v>
      </c>
      <c r="BA13" s="29">
        <f t="shared" si="12"/>
        <v>1500</v>
      </c>
      <c r="BB13" s="29">
        <f t="shared" si="13"/>
        <v>1500</v>
      </c>
      <c r="BC13" s="29">
        <f t="shared" si="14"/>
        <v>43500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4"/>
        <v>4</v>
      </c>
      <c r="J14" s="27" t="s">
        <v>39</v>
      </c>
      <c r="K14" s="27" t="s">
        <v>38</v>
      </c>
      <c r="L14" s="27" t="s">
        <v>38</v>
      </c>
      <c r="M14" s="27" t="s">
        <v>38</v>
      </c>
      <c r="N14" s="27" t="str">
        <f t="shared" si="2"/>
        <v>WO</v>
      </c>
      <c r="O14" s="27" t="s">
        <v>38</v>
      </c>
      <c r="P14" s="27" t="s">
        <v>40</v>
      </c>
      <c r="Q14" s="27" t="s">
        <v>38</v>
      </c>
      <c r="R14" s="27" t="s">
        <v>38</v>
      </c>
      <c r="S14" s="27" t="s">
        <v>40</v>
      </c>
      <c r="T14" s="27" t="s">
        <v>38</v>
      </c>
      <c r="U14" s="27" t="str">
        <f t="shared" si="2"/>
        <v>WO</v>
      </c>
      <c r="V14" s="27" t="s">
        <v>38</v>
      </c>
      <c r="W14" s="27" t="s">
        <v>40</v>
      </c>
      <c r="X14" s="27" t="s">
        <v>38</v>
      </c>
      <c r="Y14" s="27" t="s">
        <v>38</v>
      </c>
      <c r="Z14" s="27" t="s">
        <v>38</v>
      </c>
      <c r="AA14" s="27" t="s">
        <v>38</v>
      </c>
      <c r="AB14" s="27" t="str">
        <f t="shared" si="2"/>
        <v>WO</v>
      </c>
      <c r="AC14" s="27" t="s">
        <v>38</v>
      </c>
      <c r="AD14" s="27" t="s">
        <v>40</v>
      </c>
      <c r="AE14" s="27" t="s">
        <v>38</v>
      </c>
      <c r="AF14" s="27" t="s">
        <v>38</v>
      </c>
      <c r="AG14" s="27" t="s">
        <v>38</v>
      </c>
      <c r="AH14" s="27" t="s">
        <v>38</v>
      </c>
      <c r="AI14" s="27" t="str">
        <f t="shared" si="2"/>
        <v>WO</v>
      </c>
      <c r="AJ14" s="27" t="s">
        <v>38</v>
      </c>
      <c r="AK14" s="27" t="s">
        <v>38</v>
      </c>
      <c r="AL14" s="27" t="s">
        <v>40</v>
      </c>
      <c r="AM14" s="27" t="s">
        <v>38</v>
      </c>
      <c r="AN14" s="27" t="s">
        <v>38</v>
      </c>
      <c r="AP14" s="23">
        <v>5</v>
      </c>
      <c r="AQ14" s="4">
        <v>1005</v>
      </c>
      <c r="AR14" s="17">
        <f t="shared" si="3"/>
        <v>45961</v>
      </c>
      <c r="AS14" s="4" t="s">
        <v>7</v>
      </c>
      <c r="AT14" s="22">
        <f t="shared" si="6"/>
        <v>21</v>
      </c>
      <c r="AU14" s="22">
        <f t="shared" si="7"/>
        <v>5</v>
      </c>
      <c r="AV14" s="22">
        <f t="shared" si="8"/>
        <v>1</v>
      </c>
      <c r="AW14" s="23">
        <f t="shared" si="9"/>
        <v>4</v>
      </c>
      <c r="AX14" s="28">
        <f t="shared" si="10"/>
        <v>31</v>
      </c>
      <c r="AY14" s="28">
        <f t="shared" si="11"/>
        <v>26</v>
      </c>
      <c r="AZ14" s="29">
        <v>65000</v>
      </c>
      <c r="BA14" s="29">
        <f t="shared" si="12"/>
        <v>2500</v>
      </c>
      <c r="BB14" s="29">
        <f t="shared" si="13"/>
        <v>12500</v>
      </c>
      <c r="BC14" s="29">
        <f t="shared" si="14"/>
        <v>52500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4"/>
        <v>4</v>
      </c>
      <c r="J15" s="27" t="s">
        <v>38</v>
      </c>
      <c r="K15" s="27" t="s">
        <v>38</v>
      </c>
      <c r="L15" s="27" t="s">
        <v>39</v>
      </c>
      <c r="M15" s="27" t="s">
        <v>38</v>
      </c>
      <c r="N15" s="27" t="str">
        <f t="shared" si="2"/>
        <v>WO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">
        <v>38</v>
      </c>
      <c r="T15" s="27" t="s">
        <v>38</v>
      </c>
      <c r="U15" s="27" t="str">
        <f t="shared" si="2"/>
        <v>WO</v>
      </c>
      <c r="V15" s="27" t="s">
        <v>38</v>
      </c>
      <c r="W15" s="27" t="s">
        <v>38</v>
      </c>
      <c r="X15" s="27" t="s">
        <v>38</v>
      </c>
      <c r="Y15" s="27" t="s">
        <v>38</v>
      </c>
      <c r="Z15" s="27" t="s">
        <v>38</v>
      </c>
      <c r="AA15" s="27" t="s">
        <v>38</v>
      </c>
      <c r="AB15" s="27" t="str">
        <f t="shared" si="2"/>
        <v>WO</v>
      </c>
      <c r="AC15" s="27" t="s">
        <v>38</v>
      </c>
      <c r="AD15" s="27" t="s">
        <v>38</v>
      </c>
      <c r="AE15" s="27" t="s">
        <v>38</v>
      </c>
      <c r="AF15" s="27" t="s">
        <v>38</v>
      </c>
      <c r="AG15" s="27" t="s">
        <v>38</v>
      </c>
      <c r="AH15" s="27" t="s">
        <v>38</v>
      </c>
      <c r="AI15" s="27" t="str">
        <f t="shared" si="2"/>
        <v>WO</v>
      </c>
      <c r="AJ15" s="27" t="s">
        <v>38</v>
      </c>
      <c r="AK15" s="27" t="s">
        <v>38</v>
      </c>
      <c r="AL15" s="27" t="s">
        <v>38</v>
      </c>
      <c r="AM15" s="27" t="s">
        <v>40</v>
      </c>
      <c r="AN15" s="27" t="s">
        <v>38</v>
      </c>
      <c r="AP15" s="23">
        <v>6</v>
      </c>
      <c r="AQ15" s="4">
        <v>1006</v>
      </c>
      <c r="AR15" s="17">
        <f t="shared" si="3"/>
        <v>45961</v>
      </c>
      <c r="AS15" s="4" t="s">
        <v>8</v>
      </c>
      <c r="AT15" s="22">
        <f t="shared" si="6"/>
        <v>25</v>
      </c>
      <c r="AU15" s="22">
        <f t="shared" si="7"/>
        <v>1</v>
      </c>
      <c r="AV15" s="22">
        <f t="shared" si="8"/>
        <v>1</v>
      </c>
      <c r="AW15" s="23">
        <f t="shared" si="9"/>
        <v>4</v>
      </c>
      <c r="AX15" s="28">
        <f t="shared" si="10"/>
        <v>31</v>
      </c>
      <c r="AY15" s="28">
        <f t="shared" si="11"/>
        <v>30</v>
      </c>
      <c r="AZ15" s="29">
        <v>27000</v>
      </c>
      <c r="BA15" s="29">
        <f t="shared" si="12"/>
        <v>900</v>
      </c>
      <c r="BB15" s="29">
        <f t="shared" si="13"/>
        <v>900</v>
      </c>
      <c r="BC15" s="29">
        <f t="shared" si="14"/>
        <v>26100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4"/>
        <v>4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tr">
        <f t="shared" si="2"/>
        <v>WO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  <c r="T16" s="27" t="s">
        <v>38</v>
      </c>
      <c r="U16" s="27" t="str">
        <f t="shared" si="2"/>
        <v>WO</v>
      </c>
      <c r="V16" s="27" t="s">
        <v>38</v>
      </c>
      <c r="W16" s="27" t="s">
        <v>38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tr">
        <f t="shared" si="2"/>
        <v>WO</v>
      </c>
      <c r="AC16" s="27" t="s">
        <v>38</v>
      </c>
      <c r="AD16" s="27" t="s">
        <v>38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tr">
        <f t="shared" si="2"/>
        <v>WO</v>
      </c>
      <c r="AJ16" s="27" t="s">
        <v>38</v>
      </c>
      <c r="AK16" s="27" t="s">
        <v>38</v>
      </c>
      <c r="AL16" s="27" t="s">
        <v>38</v>
      </c>
      <c r="AM16" s="27" t="s">
        <v>38</v>
      </c>
      <c r="AN16" s="27" t="s">
        <v>38</v>
      </c>
      <c r="AP16" s="23">
        <v>7</v>
      </c>
      <c r="AQ16" s="4">
        <v>1007</v>
      </c>
      <c r="AR16" s="17">
        <f t="shared" si="3"/>
        <v>45961</v>
      </c>
      <c r="AS16" s="4" t="s">
        <v>9</v>
      </c>
      <c r="AT16" s="22">
        <f t="shared" si="6"/>
        <v>27</v>
      </c>
      <c r="AU16" s="22">
        <f t="shared" si="7"/>
        <v>0</v>
      </c>
      <c r="AV16" s="22">
        <f t="shared" si="8"/>
        <v>0</v>
      </c>
      <c r="AW16" s="23">
        <f t="shared" si="9"/>
        <v>4</v>
      </c>
      <c r="AX16" s="28">
        <f t="shared" si="10"/>
        <v>31</v>
      </c>
      <c r="AY16" s="28">
        <f t="shared" si="11"/>
        <v>31</v>
      </c>
      <c r="AZ16" s="29">
        <v>45000</v>
      </c>
      <c r="BA16" s="29">
        <f t="shared" si="12"/>
        <v>1451.6129032258063</v>
      </c>
      <c r="BB16" s="29">
        <f t="shared" si="13"/>
        <v>0</v>
      </c>
      <c r="BC16" s="29">
        <f t="shared" si="14"/>
        <v>45000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4"/>
        <v>4</v>
      </c>
      <c r="J17" s="27" t="s">
        <v>39</v>
      </c>
      <c r="K17" s="27" t="s">
        <v>38</v>
      </c>
      <c r="L17" s="27" t="s">
        <v>38</v>
      </c>
      <c r="M17" s="27" t="s">
        <v>38</v>
      </c>
      <c r="N17" s="27" t="str">
        <f t="shared" si="2"/>
        <v>WO</v>
      </c>
      <c r="O17" s="27" t="s">
        <v>38</v>
      </c>
      <c r="P17" s="27" t="s">
        <v>38</v>
      </c>
      <c r="Q17" s="27" t="s">
        <v>38</v>
      </c>
      <c r="R17" s="27" t="s">
        <v>38</v>
      </c>
      <c r="S17" s="27" t="s">
        <v>38</v>
      </c>
      <c r="T17" s="27" t="s">
        <v>38</v>
      </c>
      <c r="U17" s="27" t="str">
        <f t="shared" si="2"/>
        <v>WO</v>
      </c>
      <c r="V17" s="27" t="s">
        <v>38</v>
      </c>
      <c r="W17" s="27" t="s">
        <v>38</v>
      </c>
      <c r="X17" s="27" t="s">
        <v>38</v>
      </c>
      <c r="Y17" s="27" t="s">
        <v>38</v>
      </c>
      <c r="Z17" s="27" t="s">
        <v>39</v>
      </c>
      <c r="AA17" s="27" t="s">
        <v>38</v>
      </c>
      <c r="AB17" s="27" t="str">
        <f t="shared" si="2"/>
        <v>WO</v>
      </c>
      <c r="AC17" s="27" t="s">
        <v>38</v>
      </c>
      <c r="AD17" s="27" t="s">
        <v>38</v>
      </c>
      <c r="AE17" s="27" t="s">
        <v>38</v>
      </c>
      <c r="AF17" s="27" t="s">
        <v>38</v>
      </c>
      <c r="AG17" s="27" t="s">
        <v>38</v>
      </c>
      <c r="AH17" s="27" t="s">
        <v>38</v>
      </c>
      <c r="AI17" s="27" t="str">
        <f t="shared" si="2"/>
        <v>WO</v>
      </c>
      <c r="AJ17" s="27" t="s">
        <v>40</v>
      </c>
      <c r="AK17" s="27" t="s">
        <v>38</v>
      </c>
      <c r="AL17" s="27" t="s">
        <v>38</v>
      </c>
      <c r="AM17" s="27" t="s">
        <v>38</v>
      </c>
      <c r="AN17" s="27" t="s">
        <v>38</v>
      </c>
      <c r="AP17" s="23">
        <v>8</v>
      </c>
      <c r="AQ17" s="4">
        <v>1008</v>
      </c>
      <c r="AR17" s="17">
        <f t="shared" si="3"/>
        <v>45961</v>
      </c>
      <c r="AS17" s="4" t="s">
        <v>10</v>
      </c>
      <c r="AT17" s="22">
        <f t="shared" si="6"/>
        <v>24</v>
      </c>
      <c r="AU17" s="22">
        <f t="shared" si="7"/>
        <v>1</v>
      </c>
      <c r="AV17" s="22">
        <f t="shared" si="8"/>
        <v>2</v>
      </c>
      <c r="AW17" s="23">
        <f t="shared" si="9"/>
        <v>4</v>
      </c>
      <c r="AX17" s="28">
        <f t="shared" si="10"/>
        <v>31</v>
      </c>
      <c r="AY17" s="28">
        <f t="shared" si="11"/>
        <v>30</v>
      </c>
      <c r="AZ17" s="29">
        <v>85000</v>
      </c>
      <c r="BA17" s="29">
        <f t="shared" si="12"/>
        <v>2833.3333333333335</v>
      </c>
      <c r="BB17" s="29">
        <f t="shared" si="13"/>
        <v>2833.3333333333335</v>
      </c>
      <c r="BC17" s="29">
        <f t="shared" si="14"/>
        <v>82166.666666666672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4"/>
        <v>4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tr">
        <f t="shared" si="2"/>
        <v>WO</v>
      </c>
      <c r="O18" s="27" t="s">
        <v>38</v>
      </c>
      <c r="P18" s="27" t="s">
        <v>39</v>
      </c>
      <c r="Q18" s="27" t="s">
        <v>38</v>
      </c>
      <c r="R18" s="27" t="s">
        <v>38</v>
      </c>
      <c r="S18" s="27" t="s">
        <v>40</v>
      </c>
      <c r="T18" s="27" t="s">
        <v>38</v>
      </c>
      <c r="U18" s="27" t="str">
        <f t="shared" si="2"/>
        <v>WO</v>
      </c>
      <c r="V18" s="27" t="s">
        <v>38</v>
      </c>
      <c r="W18" s="27" t="s">
        <v>38</v>
      </c>
      <c r="X18" s="27" t="s">
        <v>38</v>
      </c>
      <c r="Y18" s="27" t="s">
        <v>38</v>
      </c>
      <c r="Z18" s="27" t="s">
        <v>38</v>
      </c>
      <c r="AA18" s="27" t="s">
        <v>38</v>
      </c>
      <c r="AB18" s="27" t="str">
        <f t="shared" si="2"/>
        <v>WO</v>
      </c>
      <c r="AC18" s="27" t="s">
        <v>38</v>
      </c>
      <c r="AD18" s="27" t="s">
        <v>38</v>
      </c>
      <c r="AE18" s="27" t="s">
        <v>38</v>
      </c>
      <c r="AF18" s="27" t="s">
        <v>39</v>
      </c>
      <c r="AG18" s="27" t="s">
        <v>39</v>
      </c>
      <c r="AH18" s="27" t="s">
        <v>38</v>
      </c>
      <c r="AI18" s="27" t="str">
        <f t="shared" si="2"/>
        <v>WO</v>
      </c>
      <c r="AJ18" s="27" t="s">
        <v>38</v>
      </c>
      <c r="AK18" s="27" t="s">
        <v>38</v>
      </c>
      <c r="AL18" s="27" t="s">
        <v>38</v>
      </c>
      <c r="AM18" s="27" t="s">
        <v>38</v>
      </c>
      <c r="AN18" s="27" t="s">
        <v>38</v>
      </c>
      <c r="AP18" s="23">
        <v>9</v>
      </c>
      <c r="AQ18" s="4">
        <v>1009</v>
      </c>
      <c r="AR18" s="17">
        <f t="shared" si="3"/>
        <v>45961</v>
      </c>
      <c r="AS18" s="4" t="s">
        <v>11</v>
      </c>
      <c r="AT18" s="22">
        <f t="shared" si="6"/>
        <v>23</v>
      </c>
      <c r="AU18" s="22">
        <f t="shared" si="7"/>
        <v>1</v>
      </c>
      <c r="AV18" s="22">
        <f t="shared" si="8"/>
        <v>3</v>
      </c>
      <c r="AW18" s="23">
        <f t="shared" si="9"/>
        <v>4</v>
      </c>
      <c r="AX18" s="28">
        <f t="shared" si="10"/>
        <v>31</v>
      </c>
      <c r="AY18" s="28">
        <f t="shared" si="11"/>
        <v>30</v>
      </c>
      <c r="AZ18" s="29">
        <v>45000</v>
      </c>
      <c r="BA18" s="29">
        <f t="shared" si="12"/>
        <v>1500</v>
      </c>
      <c r="BB18" s="29">
        <f t="shared" si="13"/>
        <v>1500</v>
      </c>
      <c r="BC18" s="29">
        <f t="shared" si="14"/>
        <v>43500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4"/>
        <v>4</v>
      </c>
      <c r="J19" s="27" t="s">
        <v>38</v>
      </c>
      <c r="K19" s="27" t="s">
        <v>39</v>
      </c>
      <c r="L19" s="27" t="s">
        <v>38</v>
      </c>
      <c r="M19" s="27" t="s">
        <v>38</v>
      </c>
      <c r="N19" s="27" t="str">
        <f t="shared" ref="N19:AI27" si="15">IF(N$8="SUNDAY","WO","")</f>
        <v>WO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">
        <v>38</v>
      </c>
      <c r="T19" s="27" t="s">
        <v>38</v>
      </c>
      <c r="U19" s="27" t="str">
        <f t="shared" si="15"/>
        <v>WO</v>
      </c>
      <c r="V19" s="27" t="s">
        <v>38</v>
      </c>
      <c r="W19" s="27" t="s">
        <v>38</v>
      </c>
      <c r="X19" s="27" t="s">
        <v>38</v>
      </c>
      <c r="Y19" s="27" t="s">
        <v>38</v>
      </c>
      <c r="Z19" s="27" t="s">
        <v>38</v>
      </c>
      <c r="AA19" s="27" t="s">
        <v>38</v>
      </c>
      <c r="AB19" s="27" t="str">
        <f t="shared" si="15"/>
        <v>WO</v>
      </c>
      <c r="AC19" s="27" t="s">
        <v>38</v>
      </c>
      <c r="AD19" s="27" t="s">
        <v>38</v>
      </c>
      <c r="AE19" s="27" t="s">
        <v>38</v>
      </c>
      <c r="AF19" s="27" t="s">
        <v>38</v>
      </c>
      <c r="AG19" s="27" t="s">
        <v>38</v>
      </c>
      <c r="AH19" s="27" t="s">
        <v>38</v>
      </c>
      <c r="AI19" s="27" t="str">
        <f t="shared" si="15"/>
        <v>WO</v>
      </c>
      <c r="AJ19" s="27" t="s">
        <v>38</v>
      </c>
      <c r="AK19" s="27" t="s">
        <v>38</v>
      </c>
      <c r="AL19" s="27" t="s">
        <v>38</v>
      </c>
      <c r="AM19" s="27" t="s">
        <v>38</v>
      </c>
      <c r="AN19" s="27" t="s">
        <v>38</v>
      </c>
      <c r="AP19" s="23">
        <v>10</v>
      </c>
      <c r="AQ19" s="4">
        <v>1010</v>
      </c>
      <c r="AR19" s="17">
        <f t="shared" si="3"/>
        <v>45961</v>
      </c>
      <c r="AS19" s="4" t="s">
        <v>12</v>
      </c>
      <c r="AT19" s="22">
        <f t="shared" si="6"/>
        <v>26</v>
      </c>
      <c r="AU19" s="22">
        <f t="shared" si="7"/>
        <v>0</v>
      </c>
      <c r="AV19" s="22">
        <f t="shared" si="8"/>
        <v>1</v>
      </c>
      <c r="AW19" s="23">
        <f t="shared" si="9"/>
        <v>4</v>
      </c>
      <c r="AX19" s="28">
        <f t="shared" si="10"/>
        <v>31</v>
      </c>
      <c r="AY19" s="28">
        <f t="shared" si="11"/>
        <v>31</v>
      </c>
      <c r="AZ19" s="29">
        <v>65000</v>
      </c>
      <c r="BA19" s="29">
        <f t="shared" si="12"/>
        <v>2096.7741935483873</v>
      </c>
      <c r="BB19" s="29">
        <f t="shared" si="13"/>
        <v>0</v>
      </c>
      <c r="BC19" s="29">
        <f t="shared" si="14"/>
        <v>65000.000000000007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4"/>
        <v>4</v>
      </c>
      <c r="J20" s="27" t="s">
        <v>38</v>
      </c>
      <c r="K20" s="27" t="s">
        <v>38</v>
      </c>
      <c r="L20" s="27" t="s">
        <v>38</v>
      </c>
      <c r="M20" s="27" t="s">
        <v>38</v>
      </c>
      <c r="N20" s="27" t="str">
        <f t="shared" si="15"/>
        <v>WO</v>
      </c>
      <c r="O20" s="27" t="s">
        <v>38</v>
      </c>
      <c r="P20" s="27" t="s">
        <v>38</v>
      </c>
      <c r="Q20" s="27" t="s">
        <v>40</v>
      </c>
      <c r="R20" s="27" t="s">
        <v>38</v>
      </c>
      <c r="S20" s="27" t="s">
        <v>38</v>
      </c>
      <c r="T20" s="27" t="s">
        <v>38</v>
      </c>
      <c r="U20" s="27" t="str">
        <f t="shared" si="15"/>
        <v>WO</v>
      </c>
      <c r="V20" s="27" t="s">
        <v>38</v>
      </c>
      <c r="W20" s="27" t="s">
        <v>38</v>
      </c>
      <c r="X20" s="27" t="s">
        <v>40</v>
      </c>
      <c r="Y20" s="27" t="s">
        <v>38</v>
      </c>
      <c r="Z20" s="27" t="s">
        <v>38</v>
      </c>
      <c r="AA20" s="27" t="s">
        <v>38</v>
      </c>
      <c r="AB20" s="27" t="str">
        <f t="shared" si="15"/>
        <v>WO</v>
      </c>
      <c r="AC20" s="27" t="s">
        <v>38</v>
      </c>
      <c r="AD20" s="27" t="s">
        <v>38</v>
      </c>
      <c r="AE20" s="27" t="s">
        <v>38</v>
      </c>
      <c r="AF20" s="27" t="s">
        <v>38</v>
      </c>
      <c r="AG20" s="27" t="s">
        <v>38</v>
      </c>
      <c r="AH20" s="27" t="s">
        <v>38</v>
      </c>
      <c r="AI20" s="27" t="str">
        <f t="shared" si="15"/>
        <v>WO</v>
      </c>
      <c r="AJ20" s="27" t="s">
        <v>38</v>
      </c>
      <c r="AK20" s="27" t="s">
        <v>38</v>
      </c>
      <c r="AL20" s="27" t="s">
        <v>39</v>
      </c>
      <c r="AM20" s="27" t="s">
        <v>38</v>
      </c>
      <c r="AN20" s="27" t="s">
        <v>38</v>
      </c>
      <c r="AP20" s="23">
        <v>11</v>
      </c>
      <c r="AQ20" s="4">
        <v>1011</v>
      </c>
      <c r="AR20" s="17">
        <f t="shared" si="3"/>
        <v>45961</v>
      </c>
      <c r="AS20" s="4" t="s">
        <v>13</v>
      </c>
      <c r="AT20" s="22">
        <f t="shared" si="6"/>
        <v>24</v>
      </c>
      <c r="AU20" s="22">
        <f t="shared" si="7"/>
        <v>2</v>
      </c>
      <c r="AV20" s="22">
        <f t="shared" si="8"/>
        <v>1</v>
      </c>
      <c r="AW20" s="23">
        <f t="shared" si="9"/>
        <v>4</v>
      </c>
      <c r="AX20" s="28">
        <f t="shared" si="10"/>
        <v>31</v>
      </c>
      <c r="AY20" s="28">
        <f t="shared" si="11"/>
        <v>29</v>
      </c>
      <c r="AZ20" s="29">
        <v>27000</v>
      </c>
      <c r="BA20" s="29">
        <f t="shared" si="12"/>
        <v>931.0344827586207</v>
      </c>
      <c r="BB20" s="29">
        <f t="shared" si="13"/>
        <v>1862.0689655172414</v>
      </c>
      <c r="BC20" s="29">
        <f t="shared" si="14"/>
        <v>25137.931034482757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4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tr">
        <f t="shared" si="15"/>
        <v>WO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tr">
        <f t="shared" si="15"/>
        <v>WO</v>
      </c>
      <c r="V21" s="27" t="s">
        <v>38</v>
      </c>
      <c r="W21" s="27" t="s">
        <v>38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tr">
        <f t="shared" si="15"/>
        <v>WO</v>
      </c>
      <c r="AC21" s="27" t="s">
        <v>38</v>
      </c>
      <c r="AD21" s="27" t="s">
        <v>38</v>
      </c>
      <c r="AE21" s="27" t="s">
        <v>38</v>
      </c>
      <c r="AF21" s="27" t="s">
        <v>38</v>
      </c>
      <c r="AG21" s="27" t="s">
        <v>38</v>
      </c>
      <c r="AH21" s="27" t="s">
        <v>38</v>
      </c>
      <c r="AI21" s="27" t="str">
        <f t="shared" si="15"/>
        <v>WO</v>
      </c>
      <c r="AJ21" s="27" t="s">
        <v>38</v>
      </c>
      <c r="AK21" s="27" t="s">
        <v>38</v>
      </c>
      <c r="AL21" s="27" t="s">
        <v>38</v>
      </c>
      <c r="AM21" s="27" t="s">
        <v>38</v>
      </c>
      <c r="AN21" s="27" t="s">
        <v>38</v>
      </c>
      <c r="AP21" s="23">
        <v>12</v>
      </c>
      <c r="AQ21" s="4">
        <v>1012</v>
      </c>
      <c r="AR21" s="17">
        <f t="shared" si="3"/>
        <v>45961</v>
      </c>
      <c r="AS21" s="4" t="s">
        <v>14</v>
      </c>
      <c r="AT21" s="22">
        <f t="shared" si="6"/>
        <v>27</v>
      </c>
      <c r="AU21" s="22">
        <f t="shared" si="7"/>
        <v>0</v>
      </c>
      <c r="AV21" s="22">
        <f t="shared" si="8"/>
        <v>0</v>
      </c>
      <c r="AW21" s="23">
        <f t="shared" si="9"/>
        <v>4</v>
      </c>
      <c r="AX21" s="28">
        <f t="shared" si="10"/>
        <v>31</v>
      </c>
      <c r="AY21" s="28">
        <f t="shared" si="11"/>
        <v>31</v>
      </c>
      <c r="AZ21" s="29">
        <v>25000</v>
      </c>
      <c r="BA21" s="29">
        <f t="shared" si="12"/>
        <v>806.45161290322585</v>
      </c>
      <c r="BB21" s="29">
        <f t="shared" si="13"/>
        <v>0</v>
      </c>
      <c r="BC21" s="29">
        <f t="shared" si="14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4"/>
        <v>4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tr">
        <f t="shared" si="15"/>
        <v>WO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">
        <v>38</v>
      </c>
      <c r="T22" s="27" t="s">
        <v>38</v>
      </c>
      <c r="U22" s="27" t="str">
        <f t="shared" si="15"/>
        <v>WO</v>
      </c>
      <c r="V22" s="27" t="s">
        <v>38</v>
      </c>
      <c r="W22" s="27" t="s">
        <v>38</v>
      </c>
      <c r="X22" s="27" t="s">
        <v>38</v>
      </c>
      <c r="Y22" s="27" t="s">
        <v>38</v>
      </c>
      <c r="Z22" s="27" t="s">
        <v>38</v>
      </c>
      <c r="AA22" s="27" t="s">
        <v>38</v>
      </c>
      <c r="AB22" s="27" t="str">
        <f t="shared" si="15"/>
        <v>WO</v>
      </c>
      <c r="AC22" s="27" t="s">
        <v>38</v>
      </c>
      <c r="AD22" s="27" t="s">
        <v>38</v>
      </c>
      <c r="AE22" s="27" t="s">
        <v>38</v>
      </c>
      <c r="AF22" s="27" t="s">
        <v>38</v>
      </c>
      <c r="AG22" s="27" t="s">
        <v>38</v>
      </c>
      <c r="AH22" s="27" t="s">
        <v>38</v>
      </c>
      <c r="AI22" s="27" t="str">
        <f t="shared" si="15"/>
        <v>WO</v>
      </c>
      <c r="AJ22" s="27" t="s">
        <v>38</v>
      </c>
      <c r="AK22" s="27" t="s">
        <v>38</v>
      </c>
      <c r="AL22" s="27" t="s">
        <v>38</v>
      </c>
      <c r="AM22" s="27" t="s">
        <v>38</v>
      </c>
      <c r="AN22" s="27" t="s">
        <v>38</v>
      </c>
      <c r="AP22" s="23">
        <v>13</v>
      </c>
      <c r="AQ22" s="4">
        <v>1013</v>
      </c>
      <c r="AR22" s="17">
        <f t="shared" si="3"/>
        <v>45961</v>
      </c>
      <c r="AS22" s="4" t="s">
        <v>15</v>
      </c>
      <c r="AT22" s="22">
        <f t="shared" si="6"/>
        <v>27</v>
      </c>
      <c r="AU22" s="22">
        <f t="shared" si="7"/>
        <v>0</v>
      </c>
      <c r="AV22" s="22">
        <f t="shared" si="8"/>
        <v>0</v>
      </c>
      <c r="AW22" s="23">
        <f t="shared" si="9"/>
        <v>4</v>
      </c>
      <c r="AX22" s="28">
        <f t="shared" si="10"/>
        <v>31</v>
      </c>
      <c r="AY22" s="28">
        <f t="shared" si="11"/>
        <v>31</v>
      </c>
      <c r="AZ22" s="29">
        <v>27000</v>
      </c>
      <c r="BA22" s="29">
        <f t="shared" si="12"/>
        <v>870.9677419354839</v>
      </c>
      <c r="BB22" s="29">
        <f t="shared" si="13"/>
        <v>0</v>
      </c>
      <c r="BC22" s="29">
        <f t="shared" si="14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4"/>
        <v>4</v>
      </c>
      <c r="J23" s="27" t="s">
        <v>38</v>
      </c>
      <c r="K23" s="27" t="s">
        <v>38</v>
      </c>
      <c r="L23" s="27" t="s">
        <v>38</v>
      </c>
      <c r="M23" s="27" t="s">
        <v>38</v>
      </c>
      <c r="N23" s="27" t="str">
        <f t="shared" si="15"/>
        <v>WO</v>
      </c>
      <c r="O23" s="27" t="s">
        <v>38</v>
      </c>
      <c r="P23" s="27" t="s">
        <v>40</v>
      </c>
      <c r="Q23" s="27" t="s">
        <v>38</v>
      </c>
      <c r="R23" s="27" t="s">
        <v>38</v>
      </c>
      <c r="S23" s="27" t="s">
        <v>38</v>
      </c>
      <c r="T23" s="27" t="s">
        <v>38</v>
      </c>
      <c r="U23" s="27" t="str">
        <f t="shared" si="15"/>
        <v>WO</v>
      </c>
      <c r="V23" s="27" t="s">
        <v>38</v>
      </c>
      <c r="W23" s="27" t="s">
        <v>38</v>
      </c>
      <c r="X23" s="27" t="s">
        <v>38</v>
      </c>
      <c r="Y23" s="27" t="s">
        <v>38</v>
      </c>
      <c r="Z23" s="27" t="s">
        <v>38</v>
      </c>
      <c r="AA23" s="27" t="s">
        <v>38</v>
      </c>
      <c r="AB23" s="27" t="str">
        <f t="shared" si="15"/>
        <v>WO</v>
      </c>
      <c r="AC23" s="27" t="s">
        <v>38</v>
      </c>
      <c r="AD23" s="27" t="s">
        <v>40</v>
      </c>
      <c r="AE23" s="27" t="s">
        <v>38</v>
      </c>
      <c r="AF23" s="27" t="s">
        <v>38</v>
      </c>
      <c r="AG23" s="27" t="s">
        <v>38</v>
      </c>
      <c r="AH23" s="27" t="s">
        <v>38</v>
      </c>
      <c r="AI23" s="27" t="str">
        <f t="shared" si="15"/>
        <v>WO</v>
      </c>
      <c r="AJ23" s="27" t="s">
        <v>38</v>
      </c>
      <c r="AK23" s="27" t="s">
        <v>38</v>
      </c>
      <c r="AL23" s="27" t="s">
        <v>38</v>
      </c>
      <c r="AM23" s="27" t="s">
        <v>38</v>
      </c>
      <c r="AN23" s="27" t="s">
        <v>38</v>
      </c>
      <c r="AP23" s="23">
        <v>14</v>
      </c>
      <c r="AQ23" s="4">
        <v>1014</v>
      </c>
      <c r="AR23" s="17">
        <f t="shared" si="3"/>
        <v>45961</v>
      </c>
      <c r="AS23" s="4" t="s">
        <v>16</v>
      </c>
      <c r="AT23" s="22">
        <f t="shared" si="6"/>
        <v>25</v>
      </c>
      <c r="AU23" s="22">
        <f t="shared" si="7"/>
        <v>2</v>
      </c>
      <c r="AV23" s="22">
        <f t="shared" si="8"/>
        <v>0</v>
      </c>
      <c r="AW23" s="23">
        <f t="shared" si="9"/>
        <v>4</v>
      </c>
      <c r="AX23" s="28">
        <f t="shared" si="10"/>
        <v>31</v>
      </c>
      <c r="AY23" s="28">
        <f t="shared" si="11"/>
        <v>29</v>
      </c>
      <c r="AZ23" s="29">
        <v>15000</v>
      </c>
      <c r="BA23" s="29">
        <f t="shared" si="12"/>
        <v>517.24137931034488</v>
      </c>
      <c r="BB23" s="29">
        <f t="shared" si="13"/>
        <v>1034.4827586206898</v>
      </c>
      <c r="BC23" s="29">
        <f t="shared" si="14"/>
        <v>13965.517241379312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4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tr">
        <f t="shared" si="15"/>
        <v>WO</v>
      </c>
      <c r="O24" s="27" t="s">
        <v>38</v>
      </c>
      <c r="P24" s="27" t="s">
        <v>38</v>
      </c>
      <c r="Q24" s="27" t="s">
        <v>38</v>
      </c>
      <c r="R24" s="27" t="s">
        <v>38</v>
      </c>
      <c r="S24" s="27" t="s">
        <v>38</v>
      </c>
      <c r="T24" s="27" t="s">
        <v>38</v>
      </c>
      <c r="U24" s="27" t="str">
        <f t="shared" si="15"/>
        <v>WO</v>
      </c>
      <c r="V24" s="27" t="s">
        <v>38</v>
      </c>
      <c r="W24" s="27" t="s">
        <v>38</v>
      </c>
      <c r="X24" s="27" t="s">
        <v>38</v>
      </c>
      <c r="Y24" s="27" t="s">
        <v>39</v>
      </c>
      <c r="Z24" s="27" t="s">
        <v>38</v>
      </c>
      <c r="AA24" s="27" t="s">
        <v>38</v>
      </c>
      <c r="AB24" s="27" t="str">
        <f t="shared" si="15"/>
        <v>WO</v>
      </c>
      <c r="AC24" s="27" t="s">
        <v>38</v>
      </c>
      <c r="AD24" s="27" t="s">
        <v>38</v>
      </c>
      <c r="AE24" s="27" t="s">
        <v>38</v>
      </c>
      <c r="AF24" s="27" t="s">
        <v>38</v>
      </c>
      <c r="AG24" s="27" t="s">
        <v>38</v>
      </c>
      <c r="AH24" s="27" t="s">
        <v>38</v>
      </c>
      <c r="AI24" s="27" t="str">
        <f t="shared" si="15"/>
        <v>WO</v>
      </c>
      <c r="AJ24" s="27" t="s">
        <v>40</v>
      </c>
      <c r="AK24" s="27" t="s">
        <v>40</v>
      </c>
      <c r="AL24" s="27" t="s">
        <v>38</v>
      </c>
      <c r="AM24" s="27" t="s">
        <v>38</v>
      </c>
      <c r="AN24" s="27" t="s">
        <v>38</v>
      </c>
      <c r="AP24" s="23">
        <v>15</v>
      </c>
      <c r="AQ24" s="4">
        <v>1015</v>
      </c>
      <c r="AR24" s="17">
        <f t="shared" si="3"/>
        <v>45961</v>
      </c>
      <c r="AS24" s="4" t="s">
        <v>17</v>
      </c>
      <c r="AT24" s="22">
        <f t="shared" si="6"/>
        <v>24</v>
      </c>
      <c r="AU24" s="22">
        <f t="shared" si="7"/>
        <v>2</v>
      </c>
      <c r="AV24" s="22">
        <f t="shared" si="8"/>
        <v>1</v>
      </c>
      <c r="AW24" s="23">
        <f t="shared" si="9"/>
        <v>4</v>
      </c>
      <c r="AX24" s="28">
        <f t="shared" si="10"/>
        <v>31</v>
      </c>
      <c r="AY24" s="28">
        <f t="shared" si="11"/>
        <v>29</v>
      </c>
      <c r="AZ24" s="29">
        <v>35000</v>
      </c>
      <c r="BA24" s="29">
        <f t="shared" si="12"/>
        <v>1206.8965517241379</v>
      </c>
      <c r="BB24" s="29">
        <f t="shared" si="13"/>
        <v>2413.7931034482758</v>
      </c>
      <c r="BC24" s="29">
        <f t="shared" si="14"/>
        <v>32586.206896551725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4"/>
        <v>4</v>
      </c>
      <c r="J25" s="27" t="s">
        <v>38</v>
      </c>
      <c r="K25" s="27" t="s">
        <v>38</v>
      </c>
      <c r="L25" s="27" t="s">
        <v>38</v>
      </c>
      <c r="M25" s="27" t="s">
        <v>38</v>
      </c>
      <c r="N25" s="27" t="str">
        <f t="shared" si="15"/>
        <v>WO</v>
      </c>
      <c r="O25" s="27" t="s">
        <v>38</v>
      </c>
      <c r="P25" s="27" t="s">
        <v>38</v>
      </c>
      <c r="Q25" s="27" t="s">
        <v>39</v>
      </c>
      <c r="R25" s="27" t="s">
        <v>38</v>
      </c>
      <c r="S25" s="27" t="s">
        <v>38</v>
      </c>
      <c r="T25" s="27" t="s">
        <v>38</v>
      </c>
      <c r="U25" s="27" t="str">
        <f t="shared" si="15"/>
        <v>WO</v>
      </c>
      <c r="V25" s="27" t="s">
        <v>38</v>
      </c>
      <c r="W25" s="27" t="s">
        <v>38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tr">
        <f t="shared" si="15"/>
        <v>WO</v>
      </c>
      <c r="AC25" s="27" t="s">
        <v>38</v>
      </c>
      <c r="AD25" s="27" t="s">
        <v>38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tr">
        <f t="shared" si="15"/>
        <v>WO</v>
      </c>
      <c r="AJ25" s="27" t="s">
        <v>38</v>
      </c>
      <c r="AK25" s="27" t="s">
        <v>38</v>
      </c>
      <c r="AL25" s="27" t="s">
        <v>38</v>
      </c>
      <c r="AM25" s="27" t="s">
        <v>38</v>
      </c>
      <c r="AN25" s="27" t="s">
        <v>38</v>
      </c>
      <c r="AP25" s="23">
        <v>16</v>
      </c>
      <c r="AQ25" s="4">
        <v>1016</v>
      </c>
      <c r="AR25" s="17">
        <f t="shared" si="3"/>
        <v>45961</v>
      </c>
      <c r="AS25" s="4" t="s">
        <v>18</v>
      </c>
      <c r="AT25" s="22">
        <f t="shared" si="6"/>
        <v>26</v>
      </c>
      <c r="AU25" s="22">
        <f t="shared" si="7"/>
        <v>0</v>
      </c>
      <c r="AV25" s="22">
        <f t="shared" si="8"/>
        <v>1</v>
      </c>
      <c r="AW25" s="23">
        <f t="shared" si="9"/>
        <v>4</v>
      </c>
      <c r="AX25" s="28">
        <f t="shared" si="10"/>
        <v>31</v>
      </c>
      <c r="AY25" s="28">
        <f t="shared" si="11"/>
        <v>31</v>
      </c>
      <c r="AZ25" s="29">
        <v>15000</v>
      </c>
      <c r="BA25" s="29">
        <f t="shared" si="12"/>
        <v>483.87096774193549</v>
      </c>
      <c r="BB25" s="29">
        <f t="shared" si="13"/>
        <v>0</v>
      </c>
      <c r="BC25" s="29">
        <f t="shared" si="14"/>
        <v>15000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4"/>
        <v>4</v>
      </c>
      <c r="J26" s="27" t="s">
        <v>39</v>
      </c>
      <c r="K26" s="27" t="s">
        <v>38</v>
      </c>
      <c r="L26" s="27" t="s">
        <v>38</v>
      </c>
      <c r="M26" s="27" t="s">
        <v>38</v>
      </c>
      <c r="N26" s="27" t="str">
        <f t="shared" si="15"/>
        <v>WO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tr">
        <f t="shared" si="15"/>
        <v>WO</v>
      </c>
      <c r="V26" s="27" t="s">
        <v>38</v>
      </c>
      <c r="W26" s="27" t="s">
        <v>38</v>
      </c>
      <c r="X26" s="27" t="s">
        <v>38</v>
      </c>
      <c r="Y26" s="27" t="s">
        <v>38</v>
      </c>
      <c r="Z26" s="27" t="s">
        <v>38</v>
      </c>
      <c r="AA26" s="27" t="s">
        <v>38</v>
      </c>
      <c r="AB26" s="27" t="str">
        <f t="shared" si="15"/>
        <v>WO</v>
      </c>
      <c r="AC26" s="27" t="s">
        <v>38</v>
      </c>
      <c r="AD26" s="27" t="s">
        <v>38</v>
      </c>
      <c r="AE26" s="27" t="s">
        <v>38</v>
      </c>
      <c r="AF26" s="27" t="s">
        <v>38</v>
      </c>
      <c r="AG26" s="27" t="s">
        <v>38</v>
      </c>
      <c r="AH26" s="27" t="s">
        <v>38</v>
      </c>
      <c r="AI26" s="27" t="str">
        <f t="shared" si="15"/>
        <v>WO</v>
      </c>
      <c r="AJ26" s="27" t="s">
        <v>38</v>
      </c>
      <c r="AK26" s="27" t="s">
        <v>38</v>
      </c>
      <c r="AL26" s="27" t="s">
        <v>38</v>
      </c>
      <c r="AM26" s="27" t="s">
        <v>38</v>
      </c>
      <c r="AN26" s="27" t="s">
        <v>38</v>
      </c>
      <c r="AP26" s="23">
        <v>17</v>
      </c>
      <c r="AQ26" s="4">
        <v>1017</v>
      </c>
      <c r="AR26" s="17">
        <f t="shared" si="3"/>
        <v>45961</v>
      </c>
      <c r="AS26" s="4" t="s">
        <v>19</v>
      </c>
      <c r="AT26" s="22">
        <f t="shared" si="6"/>
        <v>26</v>
      </c>
      <c r="AU26" s="22">
        <f t="shared" si="7"/>
        <v>0</v>
      </c>
      <c r="AV26" s="22">
        <f t="shared" si="8"/>
        <v>1</v>
      </c>
      <c r="AW26" s="23">
        <f t="shared" si="9"/>
        <v>4</v>
      </c>
      <c r="AX26" s="28">
        <f t="shared" si="10"/>
        <v>31</v>
      </c>
      <c r="AY26" s="28">
        <f t="shared" si="11"/>
        <v>31</v>
      </c>
      <c r="AZ26" s="29">
        <v>65000</v>
      </c>
      <c r="BA26" s="29">
        <f t="shared" si="12"/>
        <v>2096.7741935483873</v>
      </c>
      <c r="BB26" s="29">
        <f t="shared" si="13"/>
        <v>0</v>
      </c>
      <c r="BC26" s="29">
        <f t="shared" si="14"/>
        <v>65000.000000000007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4"/>
        <v>4</v>
      </c>
      <c r="J27" s="27" t="s">
        <v>38</v>
      </c>
      <c r="K27" s="27" t="s">
        <v>38</v>
      </c>
      <c r="L27" s="27" t="s">
        <v>38</v>
      </c>
      <c r="M27" s="27" t="s">
        <v>38</v>
      </c>
      <c r="N27" s="27" t="str">
        <f t="shared" si="15"/>
        <v>WO</v>
      </c>
      <c r="O27" s="27" t="s">
        <v>38</v>
      </c>
      <c r="P27" s="27" t="s">
        <v>38</v>
      </c>
      <c r="Q27" s="27" t="s">
        <v>38</v>
      </c>
      <c r="R27" s="27" t="s">
        <v>38</v>
      </c>
      <c r="S27" s="27" t="s">
        <v>38</v>
      </c>
      <c r="T27" s="27" t="s">
        <v>38</v>
      </c>
      <c r="U27" s="27" t="str">
        <f t="shared" si="15"/>
        <v>WO</v>
      </c>
      <c r="V27" s="27" t="s">
        <v>38</v>
      </c>
      <c r="W27" s="27" t="s">
        <v>38</v>
      </c>
      <c r="X27" s="27" t="s">
        <v>40</v>
      </c>
      <c r="Y27" s="27" t="s">
        <v>38</v>
      </c>
      <c r="Z27" s="27" t="s">
        <v>38</v>
      </c>
      <c r="AA27" s="27" t="s">
        <v>38</v>
      </c>
      <c r="AB27" s="27" t="str">
        <f t="shared" ref="N27:AI29" si="16">IF(AB$8="SUNDAY","WO","")</f>
        <v>WO</v>
      </c>
      <c r="AC27" s="27" t="s">
        <v>38</v>
      </c>
      <c r="AD27" s="27" t="s">
        <v>38</v>
      </c>
      <c r="AE27" s="27" t="s">
        <v>38</v>
      </c>
      <c r="AF27" s="27" t="s">
        <v>38</v>
      </c>
      <c r="AG27" s="27" t="s">
        <v>38</v>
      </c>
      <c r="AH27" s="27" t="s">
        <v>38</v>
      </c>
      <c r="AI27" s="27" t="str">
        <f t="shared" si="16"/>
        <v>WO</v>
      </c>
      <c r="AJ27" s="27" t="s">
        <v>38</v>
      </c>
      <c r="AK27" s="27" t="s">
        <v>38</v>
      </c>
      <c r="AL27" s="27" t="s">
        <v>38</v>
      </c>
      <c r="AM27" s="27" t="s">
        <v>39</v>
      </c>
      <c r="AN27" s="27" t="s">
        <v>38</v>
      </c>
      <c r="AP27" s="23">
        <v>18</v>
      </c>
      <c r="AQ27" s="4">
        <v>1018</v>
      </c>
      <c r="AR27" s="17">
        <f t="shared" si="3"/>
        <v>45961</v>
      </c>
      <c r="AS27" s="4" t="s">
        <v>20</v>
      </c>
      <c r="AT27" s="22">
        <f t="shared" si="6"/>
        <v>25</v>
      </c>
      <c r="AU27" s="22">
        <f t="shared" si="7"/>
        <v>1</v>
      </c>
      <c r="AV27" s="22">
        <f t="shared" si="8"/>
        <v>1</v>
      </c>
      <c r="AW27" s="23">
        <f t="shared" si="9"/>
        <v>4</v>
      </c>
      <c r="AX27" s="28">
        <f t="shared" si="10"/>
        <v>31</v>
      </c>
      <c r="AY27" s="28">
        <f t="shared" si="11"/>
        <v>30</v>
      </c>
      <c r="AZ27" s="29">
        <v>27000</v>
      </c>
      <c r="BA27" s="29">
        <f t="shared" si="12"/>
        <v>900</v>
      </c>
      <c r="BB27" s="29">
        <f t="shared" si="13"/>
        <v>900</v>
      </c>
      <c r="BC27" s="29">
        <f t="shared" si="14"/>
        <v>26100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4"/>
        <v>4</v>
      </c>
      <c r="J28" s="27" t="s">
        <v>38</v>
      </c>
      <c r="K28" s="27" t="s">
        <v>40</v>
      </c>
      <c r="L28" s="27" t="s">
        <v>40</v>
      </c>
      <c r="M28" s="27" t="s">
        <v>38</v>
      </c>
      <c r="N28" s="27" t="str">
        <f t="shared" si="16"/>
        <v>WO</v>
      </c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40</v>
      </c>
      <c r="T28" s="27" t="s">
        <v>38</v>
      </c>
      <c r="U28" s="27" t="str">
        <f t="shared" si="16"/>
        <v>WO</v>
      </c>
      <c r="V28" s="27" t="s">
        <v>38</v>
      </c>
      <c r="W28" s="27" t="s">
        <v>38</v>
      </c>
      <c r="X28" s="27" t="s">
        <v>38</v>
      </c>
      <c r="Y28" s="27" t="s">
        <v>38</v>
      </c>
      <c r="Z28" s="27" t="s">
        <v>38</v>
      </c>
      <c r="AA28" s="27" t="s">
        <v>38</v>
      </c>
      <c r="AB28" s="27" t="str">
        <f t="shared" si="16"/>
        <v>WO</v>
      </c>
      <c r="AC28" s="27" t="s">
        <v>38</v>
      </c>
      <c r="AD28" s="27" t="s">
        <v>38</v>
      </c>
      <c r="AE28" s="27" t="s">
        <v>38</v>
      </c>
      <c r="AF28" s="27" t="s">
        <v>38</v>
      </c>
      <c r="AG28" s="27" t="s">
        <v>39</v>
      </c>
      <c r="AH28" s="27" t="s">
        <v>39</v>
      </c>
      <c r="AI28" s="27" t="str">
        <f t="shared" si="16"/>
        <v>WO</v>
      </c>
      <c r="AJ28" s="27" t="s">
        <v>38</v>
      </c>
      <c r="AK28" s="27" t="s">
        <v>40</v>
      </c>
      <c r="AL28" s="27" t="s">
        <v>38</v>
      </c>
      <c r="AM28" s="27" t="s">
        <v>38</v>
      </c>
      <c r="AN28" s="27" t="s">
        <v>38</v>
      </c>
      <c r="AP28" s="23">
        <v>19</v>
      </c>
      <c r="AQ28" s="4">
        <v>1019</v>
      </c>
      <c r="AR28" s="17">
        <f t="shared" si="3"/>
        <v>45961</v>
      </c>
      <c r="AS28" s="4" t="s">
        <v>21</v>
      </c>
      <c r="AT28" s="22">
        <f t="shared" si="6"/>
        <v>21</v>
      </c>
      <c r="AU28" s="22">
        <f t="shared" si="7"/>
        <v>4</v>
      </c>
      <c r="AV28" s="22">
        <f t="shared" si="8"/>
        <v>2</v>
      </c>
      <c r="AW28" s="23">
        <f t="shared" si="9"/>
        <v>4</v>
      </c>
      <c r="AX28" s="28">
        <f t="shared" si="10"/>
        <v>31</v>
      </c>
      <c r="AY28" s="28">
        <f t="shared" si="11"/>
        <v>27</v>
      </c>
      <c r="AZ28" s="29">
        <v>45000</v>
      </c>
      <c r="BA28" s="29">
        <f t="shared" si="12"/>
        <v>1666.6666666666667</v>
      </c>
      <c r="BB28" s="29">
        <f t="shared" si="13"/>
        <v>6666.666666666667</v>
      </c>
      <c r="BC28" s="29">
        <f t="shared" si="14"/>
        <v>38333.333333333336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4"/>
        <v>4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tr">
        <f t="shared" si="16"/>
        <v>WO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  <c r="T29" s="27" t="s">
        <v>38</v>
      </c>
      <c r="U29" s="27" t="str">
        <f t="shared" si="16"/>
        <v>WO</v>
      </c>
      <c r="V29" s="27" t="s">
        <v>38</v>
      </c>
      <c r="W29" s="27" t="s">
        <v>38</v>
      </c>
      <c r="X29" s="27" t="s">
        <v>38</v>
      </c>
      <c r="Y29" s="27" t="s">
        <v>38</v>
      </c>
      <c r="Z29" s="27" t="s">
        <v>38</v>
      </c>
      <c r="AA29" s="27" t="s">
        <v>38</v>
      </c>
      <c r="AB29" s="27" t="str">
        <f t="shared" si="16"/>
        <v>WO</v>
      </c>
      <c r="AC29" s="27" t="s">
        <v>38</v>
      </c>
      <c r="AD29" s="27" t="s">
        <v>40</v>
      </c>
      <c r="AE29" s="27" t="s">
        <v>40</v>
      </c>
      <c r="AF29" s="27" t="s">
        <v>38</v>
      </c>
      <c r="AG29" s="27" t="s">
        <v>38</v>
      </c>
      <c r="AH29" s="27" t="s">
        <v>38</v>
      </c>
      <c r="AI29" s="27" t="str">
        <f t="shared" si="16"/>
        <v>WO</v>
      </c>
      <c r="AJ29" s="27" t="s">
        <v>38</v>
      </c>
      <c r="AK29" s="27" t="s">
        <v>38</v>
      </c>
      <c r="AL29" s="27" t="s">
        <v>38</v>
      </c>
      <c r="AM29" s="27" t="s">
        <v>38</v>
      </c>
      <c r="AN29" s="27" t="s">
        <v>38</v>
      </c>
      <c r="AP29" s="5">
        <v>20</v>
      </c>
      <c r="AQ29" s="5">
        <v>1020</v>
      </c>
      <c r="AR29" s="18">
        <f t="shared" si="3"/>
        <v>45961</v>
      </c>
      <c r="AS29" s="5" t="s">
        <v>22</v>
      </c>
      <c r="AT29" s="22">
        <f t="shared" si="6"/>
        <v>25</v>
      </c>
      <c r="AU29" s="22">
        <f t="shared" si="7"/>
        <v>2</v>
      </c>
      <c r="AV29" s="22">
        <f t="shared" si="8"/>
        <v>0</v>
      </c>
      <c r="AW29" s="24">
        <f t="shared" si="9"/>
        <v>4</v>
      </c>
      <c r="AX29" s="25">
        <f t="shared" si="10"/>
        <v>31</v>
      </c>
      <c r="AY29" s="25">
        <f t="shared" si="11"/>
        <v>29</v>
      </c>
      <c r="AZ29" s="29">
        <v>27000</v>
      </c>
      <c r="BA29" s="29">
        <f t="shared" si="12"/>
        <v>931.0344827586207</v>
      </c>
      <c r="BB29" s="29">
        <f t="shared" si="13"/>
        <v>1862.0689655172414</v>
      </c>
      <c r="BC29" s="29">
        <f>BA29*AY29-BB29</f>
        <v>25137.931034482757</v>
      </c>
    </row>
    <row r="30" spans="6:55" ht="15.75" thickTop="1" x14ac:dyDescent="0.25"/>
  </sheetData>
  <mergeCells count="1">
    <mergeCell ref="F8:H8"/>
  </mergeCells>
  <conditionalFormatting sqref="N10:N29 U10:U29 AB10:AB29 AI10:AI29">
    <cfRule type="containsText" dxfId="73" priority="5" operator="containsText" text="L">
      <formula>NOT(ISERROR(SEARCH("L",N10)))</formula>
    </cfRule>
    <cfRule type="containsText" dxfId="72" priority="6" operator="containsText" text="A">
      <formula>NOT(ISERROR(SEARCH("A",N10)))</formula>
    </cfRule>
    <cfRule type="containsText" dxfId="71" priority="7" operator="containsText" text="P">
      <formula>NOT(ISERROR(SEARCH("P",N10)))</formula>
    </cfRule>
    <cfRule type="cellIs" dxfId="70" priority="8" operator="equal">
      <formula>"WO"</formula>
    </cfRule>
  </conditionalFormatting>
  <conditionalFormatting sqref="J10:M29 O10:T29 V10:AA29 AC10:AH29 AJ10:AN29">
    <cfRule type="containsText" dxfId="69" priority="1" operator="containsText" text="L">
      <formula>NOT(ISERROR(SEARCH("L",J10)))</formula>
    </cfRule>
    <cfRule type="containsText" dxfId="68" priority="2" operator="containsText" text="A">
      <formula>NOT(ISERROR(SEARCH("A",J10)))</formula>
    </cfRule>
    <cfRule type="containsText" dxfId="67" priority="3" operator="containsText" text="P">
      <formula>NOT(ISERROR(SEARCH("P",J10)))</formula>
    </cfRule>
    <cfRule type="cellIs" dxfId="66" priority="4" operator="equal">
      <formula>"WO"</formula>
    </cfRule>
  </conditionalFormatting>
  <dataValidations count="1">
    <dataValidation type="list" allowBlank="1" showInputMessage="1" showErrorMessage="1" sqref="AC10:AH29 J10:M29 O10:T29 V10:AA29 AJ10:AN29" xr:uid="{D8BC7A7C-8726-4052-9E25-7B9AD1335673}">
      <formula1>"P,L,A"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37C669-E3CB-4E68-ACF9-13D100144C8B}">
          <x14:formula1>
            <xm:f>Sheet2!$A$1:$A$12</xm:f>
          </x14:formula1>
          <xm:sqref>G5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59E0-45B5-4F39-B914-9D67B873C113}">
  <dimension ref="F5:BC30"/>
  <sheetViews>
    <sheetView topLeftCell="AM9" zoomScale="90" zoomScaleNormal="90" workbookViewId="0">
      <selection activeCell="AQ14" sqref="AQ14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4" max="44" width="12" bestFit="1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45962</v>
      </c>
      <c r="H5" s="8"/>
      <c r="I5" s="9" t="s">
        <v>25</v>
      </c>
      <c r="J5" s="10">
        <f>EOMONTH(G5,0)</f>
        <v>45991</v>
      </c>
      <c r="L5" s="32" t="str">
        <f>TEXT($G$5,"MMMM")</f>
        <v>November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Saturday</v>
      </c>
      <c r="K8" s="13" t="str">
        <f t="shared" ref="K8:AN8" si="0">TEXT(K9,"DDDD")</f>
        <v>Sunday</v>
      </c>
      <c r="L8" s="13" t="str">
        <f t="shared" si="0"/>
        <v>Monday</v>
      </c>
      <c r="M8" s="13" t="str">
        <f t="shared" si="0"/>
        <v>Tuesday</v>
      </c>
      <c r="N8" s="13" t="str">
        <f t="shared" si="0"/>
        <v>Wednesday</v>
      </c>
      <c r="O8" s="13" t="str">
        <f t="shared" si="0"/>
        <v>Thursday</v>
      </c>
      <c r="P8" s="13" t="str">
        <f t="shared" si="0"/>
        <v>Friday</v>
      </c>
      <c r="Q8" s="13" t="str">
        <f t="shared" si="0"/>
        <v>Saturday</v>
      </c>
      <c r="R8" s="13" t="str">
        <f t="shared" si="0"/>
        <v>Sunday</v>
      </c>
      <c r="S8" s="13" t="str">
        <f t="shared" si="0"/>
        <v>Monday</v>
      </c>
      <c r="T8" s="13" t="str">
        <f t="shared" si="0"/>
        <v>Tuesday</v>
      </c>
      <c r="U8" s="13" t="str">
        <f t="shared" si="0"/>
        <v>Wednesday</v>
      </c>
      <c r="V8" s="13" t="str">
        <f t="shared" si="0"/>
        <v>Thursday</v>
      </c>
      <c r="W8" s="13" t="str">
        <f t="shared" si="0"/>
        <v>Friday</v>
      </c>
      <c r="X8" s="13" t="str">
        <f t="shared" si="0"/>
        <v>Saturday</v>
      </c>
      <c r="Y8" s="13" t="str">
        <f t="shared" si="0"/>
        <v>Sunday</v>
      </c>
      <c r="Z8" s="13" t="str">
        <f t="shared" si="0"/>
        <v>Monday</v>
      </c>
      <c r="AA8" s="13" t="str">
        <f t="shared" si="0"/>
        <v>Tuesday</v>
      </c>
      <c r="AB8" s="13" t="str">
        <f t="shared" si="0"/>
        <v>Wednesday</v>
      </c>
      <c r="AC8" s="13" t="str">
        <f t="shared" si="0"/>
        <v>Thursday</v>
      </c>
      <c r="AD8" s="13" t="str">
        <f t="shared" si="0"/>
        <v>Friday</v>
      </c>
      <c r="AE8" s="13" t="str">
        <f t="shared" si="0"/>
        <v>Saturday</v>
      </c>
      <c r="AF8" s="13" t="str">
        <f t="shared" si="0"/>
        <v>Sunday</v>
      </c>
      <c r="AG8" s="13" t="str">
        <f t="shared" si="0"/>
        <v>Monday</v>
      </c>
      <c r="AH8" s="13" t="str">
        <f t="shared" si="0"/>
        <v>Tuesday</v>
      </c>
      <c r="AI8" s="13" t="str">
        <f t="shared" si="0"/>
        <v>Wednesday</v>
      </c>
      <c r="AJ8" s="13" t="str">
        <f t="shared" si="0"/>
        <v>Thursday</v>
      </c>
      <c r="AK8" s="13" t="str">
        <f t="shared" si="0"/>
        <v>Friday</v>
      </c>
      <c r="AL8" s="13" t="str">
        <f t="shared" si="0"/>
        <v>Saturday</v>
      </c>
      <c r="AM8" s="13" t="str">
        <f t="shared" si="0"/>
        <v>Sunday</v>
      </c>
      <c r="AN8" s="13" t="str">
        <f t="shared" si="0"/>
        <v/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45962</v>
      </c>
      <c r="K9" s="26">
        <f>IF(J9&lt;$J$5,J9+1,"")</f>
        <v>45963</v>
      </c>
      <c r="L9" s="26">
        <f t="shared" ref="L9:AO9" si="1">IF(K9&lt;$J$5,K9+1,"")</f>
        <v>45964</v>
      </c>
      <c r="M9" s="26">
        <f t="shared" si="1"/>
        <v>45965</v>
      </c>
      <c r="N9" s="26">
        <f t="shared" si="1"/>
        <v>45966</v>
      </c>
      <c r="O9" s="26">
        <f t="shared" si="1"/>
        <v>45967</v>
      </c>
      <c r="P9" s="26">
        <f t="shared" si="1"/>
        <v>45968</v>
      </c>
      <c r="Q9" s="26">
        <f t="shared" si="1"/>
        <v>45969</v>
      </c>
      <c r="R9" s="26">
        <f t="shared" si="1"/>
        <v>45970</v>
      </c>
      <c r="S9" s="26">
        <f t="shared" si="1"/>
        <v>45971</v>
      </c>
      <c r="T9" s="26">
        <f t="shared" si="1"/>
        <v>45972</v>
      </c>
      <c r="U9" s="26">
        <f t="shared" si="1"/>
        <v>45973</v>
      </c>
      <c r="V9" s="26">
        <f t="shared" si="1"/>
        <v>45974</v>
      </c>
      <c r="W9" s="26">
        <f t="shared" si="1"/>
        <v>45975</v>
      </c>
      <c r="X9" s="26">
        <f t="shared" si="1"/>
        <v>45976</v>
      </c>
      <c r="Y9" s="26">
        <f t="shared" si="1"/>
        <v>45977</v>
      </c>
      <c r="Z9" s="26">
        <f t="shared" si="1"/>
        <v>45978</v>
      </c>
      <c r="AA9" s="26">
        <f t="shared" si="1"/>
        <v>45979</v>
      </c>
      <c r="AB9" s="26">
        <f t="shared" si="1"/>
        <v>45980</v>
      </c>
      <c r="AC9" s="26">
        <f>IF(AB9&lt;$J$5,AB9+1,"")</f>
        <v>45981</v>
      </c>
      <c r="AD9" s="26">
        <f t="shared" si="1"/>
        <v>45982</v>
      </c>
      <c r="AE9" s="26">
        <f t="shared" si="1"/>
        <v>45983</v>
      </c>
      <c r="AF9" s="26">
        <f t="shared" si="1"/>
        <v>45984</v>
      </c>
      <c r="AG9" s="26">
        <f t="shared" si="1"/>
        <v>45985</v>
      </c>
      <c r="AH9" s="26">
        <f t="shared" si="1"/>
        <v>45986</v>
      </c>
      <c r="AI9" s="26">
        <f t="shared" si="1"/>
        <v>45987</v>
      </c>
      <c r="AJ9" s="26">
        <f t="shared" si="1"/>
        <v>45988</v>
      </c>
      <c r="AK9" s="26">
        <f t="shared" si="1"/>
        <v>45989</v>
      </c>
      <c r="AL9" s="26">
        <f t="shared" si="1"/>
        <v>45990</v>
      </c>
      <c r="AM9" s="26">
        <f t="shared" si="1"/>
        <v>45991</v>
      </c>
      <c r="AN9" s="26" t="str">
        <f t="shared" si="1"/>
        <v/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5</v>
      </c>
      <c r="J10" s="27" t="s">
        <v>38</v>
      </c>
      <c r="K10" s="27" t="str">
        <f t="shared" ref="K10:AM18" si="2">IF(K$8="SUNDAY","WO","")</f>
        <v>WO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40</v>
      </c>
      <c r="R10" s="27" t="str">
        <f t="shared" si="2"/>
        <v>WO</v>
      </c>
      <c r="S10" s="27" t="s">
        <v>38</v>
      </c>
      <c r="T10" s="27" t="s">
        <v>38</v>
      </c>
      <c r="U10" s="27" t="s">
        <v>38</v>
      </c>
      <c r="V10" s="27" t="s">
        <v>38</v>
      </c>
      <c r="W10" s="27" t="s">
        <v>38</v>
      </c>
      <c r="X10" s="27" t="s">
        <v>38</v>
      </c>
      <c r="Y10" s="27" t="str">
        <f t="shared" si="2"/>
        <v>WO</v>
      </c>
      <c r="Z10" s="27" t="s">
        <v>38</v>
      </c>
      <c r="AA10" s="27" t="s">
        <v>38</v>
      </c>
      <c r="AB10" s="27" t="s">
        <v>40</v>
      </c>
      <c r="AC10" s="27" t="s">
        <v>38</v>
      </c>
      <c r="AD10" s="27" t="s">
        <v>38</v>
      </c>
      <c r="AE10" s="27" t="s">
        <v>38</v>
      </c>
      <c r="AF10" s="27" t="str">
        <f t="shared" si="2"/>
        <v>WO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">
        <v>38</v>
      </c>
      <c r="AL10" s="27" t="s">
        <v>40</v>
      </c>
      <c r="AM10" s="27" t="str">
        <f t="shared" si="2"/>
        <v>WO</v>
      </c>
      <c r="AN10" s="27" t="str">
        <f t="shared" ref="AN10:AN29" si="3">IF(AN$8="SUNDAY","WO","")</f>
        <v/>
      </c>
      <c r="AP10" s="23">
        <v>1</v>
      </c>
      <c r="AQ10" s="4">
        <v>1001</v>
      </c>
      <c r="AR10" s="17">
        <f t="shared" ref="AR10:AR29" si="4">$J$5</f>
        <v>45991</v>
      </c>
      <c r="AS10" s="4" t="s">
        <v>3</v>
      </c>
      <c r="AT10" s="22">
        <f>COUNTIF(J10:AN10,"P")</f>
        <v>22</v>
      </c>
      <c r="AU10" s="22">
        <f>COUNTIF(J10:AN10,"A")</f>
        <v>3</v>
      </c>
      <c r="AV10" s="22">
        <f>COUNTIF(J10:AN10,"L")</f>
        <v>0</v>
      </c>
      <c r="AW10" s="23">
        <f>$I$10</f>
        <v>5</v>
      </c>
      <c r="AX10" s="28">
        <f>(DATEDIF($G$5,$J$5,"D")+1)</f>
        <v>30</v>
      </c>
      <c r="AY10" s="28">
        <f>AX10-AU10</f>
        <v>27</v>
      </c>
      <c r="AZ10" s="29">
        <v>27000</v>
      </c>
      <c r="BA10" s="29">
        <f>AZ10/AY10</f>
        <v>1000</v>
      </c>
      <c r="BB10" s="29">
        <f>BA10*AU10</f>
        <v>3000</v>
      </c>
      <c r="BC10" s="29">
        <f>BA10*AY10-BB10</f>
        <v>24000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5">COUNTIF($J$8:$AN$8,"SUNDAY")</f>
        <v>5</v>
      </c>
      <c r="J11" s="27" t="s">
        <v>39</v>
      </c>
      <c r="K11" s="27" t="str">
        <f t="shared" ref="K11:Y11" si="6">IF(K$8="SUNDAY","WO","")</f>
        <v>WO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tr">
        <f t="shared" si="6"/>
        <v>WO</v>
      </c>
      <c r="S11" s="27" t="s">
        <v>38</v>
      </c>
      <c r="T11" s="27" t="s">
        <v>38</v>
      </c>
      <c r="U11" s="27" t="s">
        <v>38</v>
      </c>
      <c r="V11" s="27" t="s">
        <v>38</v>
      </c>
      <c r="W11" s="27" t="s">
        <v>38</v>
      </c>
      <c r="X11" s="27" t="s">
        <v>38</v>
      </c>
      <c r="Y11" s="27" t="str">
        <f t="shared" si="6"/>
        <v>WO</v>
      </c>
      <c r="Z11" s="27" t="s">
        <v>38</v>
      </c>
      <c r="AA11" s="27" t="s">
        <v>38</v>
      </c>
      <c r="AB11" s="27" t="s">
        <v>38</v>
      </c>
      <c r="AC11" s="27" t="s">
        <v>38</v>
      </c>
      <c r="AD11" s="27" t="s">
        <v>38</v>
      </c>
      <c r="AE11" s="27" t="s">
        <v>38</v>
      </c>
      <c r="AF11" s="27" t="str">
        <f t="shared" si="2"/>
        <v>WO</v>
      </c>
      <c r="AG11" s="27" t="s">
        <v>38</v>
      </c>
      <c r="AH11" s="27" t="s">
        <v>38</v>
      </c>
      <c r="AI11" s="27" t="s">
        <v>38</v>
      </c>
      <c r="AJ11" s="27" t="s">
        <v>38</v>
      </c>
      <c r="AK11" s="27" t="s">
        <v>38</v>
      </c>
      <c r="AL11" s="27" t="s">
        <v>38</v>
      </c>
      <c r="AM11" s="27" t="str">
        <f t="shared" si="2"/>
        <v>WO</v>
      </c>
      <c r="AN11" s="27" t="str">
        <f t="shared" si="3"/>
        <v/>
      </c>
      <c r="AP11" s="23">
        <v>2</v>
      </c>
      <c r="AQ11" s="4">
        <v>1002</v>
      </c>
      <c r="AR11" s="17">
        <f t="shared" si="4"/>
        <v>45991</v>
      </c>
      <c r="AS11" s="4" t="s">
        <v>4</v>
      </c>
      <c r="AT11" s="22">
        <f t="shared" ref="AT11:AT29" si="7">COUNTIF(J11:AN11,"P")</f>
        <v>24</v>
      </c>
      <c r="AU11" s="22">
        <f t="shared" ref="AU11:AU29" si="8">COUNTIF(J11:AN11,"A")</f>
        <v>0</v>
      </c>
      <c r="AV11" s="22">
        <f t="shared" ref="AV11:AV29" si="9">COUNTIF(J11:AN11,"L")</f>
        <v>1</v>
      </c>
      <c r="AW11" s="23">
        <f t="shared" ref="AW11:AW29" si="10">$I$10</f>
        <v>5</v>
      </c>
      <c r="AX11" s="28">
        <f t="shared" ref="AX11:AX29" si="11">(DATEDIF($G$5,$J$5,"D")+1)</f>
        <v>30</v>
      </c>
      <c r="AY11" s="28">
        <f t="shared" ref="AY11:AY29" si="12">AX11-AU11</f>
        <v>30</v>
      </c>
      <c r="AZ11" s="29">
        <v>28000</v>
      </c>
      <c r="BA11" s="29">
        <f t="shared" ref="BA11:BA29" si="13">AZ11/AY11</f>
        <v>933.33333333333337</v>
      </c>
      <c r="BB11" s="29">
        <f t="shared" ref="BB11:BB29" si="14">BA11*AU11</f>
        <v>0</v>
      </c>
      <c r="BC11" s="29">
        <f t="shared" ref="BC11:BC28" si="15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5"/>
        <v>5</v>
      </c>
      <c r="J12" s="27" t="s">
        <v>38</v>
      </c>
      <c r="K12" s="27" t="str">
        <f t="shared" si="2"/>
        <v>WO</v>
      </c>
      <c r="L12" s="27" t="s">
        <v>38</v>
      </c>
      <c r="M12" s="27" t="s">
        <v>40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tr">
        <f t="shared" si="2"/>
        <v>WO</v>
      </c>
      <c r="S12" s="27" t="s">
        <v>38</v>
      </c>
      <c r="T12" s="27" t="s">
        <v>38</v>
      </c>
      <c r="U12" s="27" t="s">
        <v>38</v>
      </c>
      <c r="V12" s="27" t="s">
        <v>38</v>
      </c>
      <c r="W12" s="27" t="s">
        <v>38</v>
      </c>
      <c r="X12" s="27" t="s">
        <v>38</v>
      </c>
      <c r="Y12" s="27" t="str">
        <f t="shared" si="2"/>
        <v>WO</v>
      </c>
      <c r="Z12" s="27" t="s">
        <v>38</v>
      </c>
      <c r="AA12" s="27" t="s">
        <v>38</v>
      </c>
      <c r="AB12" s="27" t="s">
        <v>38</v>
      </c>
      <c r="AC12" s="27" t="s">
        <v>38</v>
      </c>
      <c r="AD12" s="27" t="s">
        <v>38</v>
      </c>
      <c r="AE12" s="27" t="s">
        <v>38</v>
      </c>
      <c r="AF12" s="27" t="str">
        <f t="shared" si="2"/>
        <v>WO</v>
      </c>
      <c r="AG12" s="27" t="s">
        <v>38</v>
      </c>
      <c r="AH12" s="27" t="s">
        <v>38</v>
      </c>
      <c r="AI12" s="27" t="s">
        <v>38</v>
      </c>
      <c r="AJ12" s="27" t="s">
        <v>40</v>
      </c>
      <c r="AK12" s="27" t="s">
        <v>38</v>
      </c>
      <c r="AL12" s="27" t="s">
        <v>38</v>
      </c>
      <c r="AM12" s="27" t="str">
        <f t="shared" si="2"/>
        <v>WO</v>
      </c>
      <c r="AN12" s="27" t="str">
        <f t="shared" si="3"/>
        <v/>
      </c>
      <c r="AP12" s="23">
        <v>3</v>
      </c>
      <c r="AQ12" s="4">
        <v>1003</v>
      </c>
      <c r="AR12" s="17">
        <f t="shared" si="4"/>
        <v>45991</v>
      </c>
      <c r="AS12" s="4" t="s">
        <v>5</v>
      </c>
      <c r="AT12" s="22">
        <f t="shared" si="7"/>
        <v>23</v>
      </c>
      <c r="AU12" s="22">
        <f t="shared" si="8"/>
        <v>2</v>
      </c>
      <c r="AV12" s="22">
        <f t="shared" si="9"/>
        <v>0</v>
      </c>
      <c r="AW12" s="23">
        <f t="shared" si="10"/>
        <v>5</v>
      </c>
      <c r="AX12" s="28">
        <f t="shared" si="11"/>
        <v>30</v>
      </c>
      <c r="AY12" s="28">
        <f t="shared" si="12"/>
        <v>28</v>
      </c>
      <c r="AZ12" s="29">
        <v>35000</v>
      </c>
      <c r="BA12" s="29">
        <f t="shared" si="13"/>
        <v>1250</v>
      </c>
      <c r="BB12" s="29">
        <f t="shared" si="14"/>
        <v>2500</v>
      </c>
      <c r="BC12" s="29">
        <f t="shared" si="15"/>
        <v>32500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5"/>
        <v>5</v>
      </c>
      <c r="J13" s="27" t="s">
        <v>38</v>
      </c>
      <c r="K13" s="27" t="str">
        <f t="shared" si="2"/>
        <v>WO</v>
      </c>
      <c r="L13" s="27" t="s">
        <v>38</v>
      </c>
      <c r="M13" s="27" t="s">
        <v>38</v>
      </c>
      <c r="N13" s="27" t="s">
        <v>38</v>
      </c>
      <c r="O13" s="27" t="s">
        <v>39</v>
      </c>
      <c r="P13" s="27" t="s">
        <v>38</v>
      </c>
      <c r="Q13" s="27" t="s">
        <v>38</v>
      </c>
      <c r="R13" s="27" t="str">
        <f t="shared" si="2"/>
        <v>WO</v>
      </c>
      <c r="S13" s="27" t="s">
        <v>38</v>
      </c>
      <c r="T13" s="27" t="s">
        <v>38</v>
      </c>
      <c r="U13" s="27" t="s">
        <v>38</v>
      </c>
      <c r="V13" s="27" t="s">
        <v>38</v>
      </c>
      <c r="W13" s="27" t="s">
        <v>40</v>
      </c>
      <c r="X13" s="27" t="s">
        <v>38</v>
      </c>
      <c r="Y13" s="27" t="str">
        <f t="shared" si="2"/>
        <v>WO</v>
      </c>
      <c r="Z13" s="27" t="s">
        <v>38</v>
      </c>
      <c r="AA13" s="27" t="s">
        <v>40</v>
      </c>
      <c r="AB13" s="27" t="s">
        <v>38</v>
      </c>
      <c r="AC13" s="27" t="s">
        <v>38</v>
      </c>
      <c r="AD13" s="27" t="s">
        <v>38</v>
      </c>
      <c r="AE13" s="27" t="s">
        <v>38</v>
      </c>
      <c r="AF13" s="27" t="str">
        <f t="shared" si="2"/>
        <v>WO</v>
      </c>
      <c r="AG13" s="27" t="s">
        <v>38</v>
      </c>
      <c r="AH13" s="27" t="s">
        <v>38</v>
      </c>
      <c r="AI13" s="27" t="s">
        <v>38</v>
      </c>
      <c r="AJ13" s="27" t="s">
        <v>38</v>
      </c>
      <c r="AK13" s="27" t="s">
        <v>38</v>
      </c>
      <c r="AL13" s="27" t="s">
        <v>38</v>
      </c>
      <c r="AM13" s="27" t="str">
        <f t="shared" si="2"/>
        <v>WO</v>
      </c>
      <c r="AN13" s="27" t="str">
        <f t="shared" si="3"/>
        <v/>
      </c>
      <c r="AP13" s="23">
        <v>4</v>
      </c>
      <c r="AQ13" s="4">
        <v>1004</v>
      </c>
      <c r="AR13" s="17">
        <f t="shared" si="4"/>
        <v>45991</v>
      </c>
      <c r="AS13" s="4" t="s">
        <v>6</v>
      </c>
      <c r="AT13" s="22">
        <f t="shared" si="7"/>
        <v>22</v>
      </c>
      <c r="AU13" s="22">
        <f t="shared" si="8"/>
        <v>2</v>
      </c>
      <c r="AV13" s="22">
        <f t="shared" si="9"/>
        <v>1</v>
      </c>
      <c r="AW13" s="23">
        <f t="shared" si="10"/>
        <v>5</v>
      </c>
      <c r="AX13" s="28">
        <f t="shared" si="11"/>
        <v>30</v>
      </c>
      <c r="AY13" s="28">
        <f t="shared" si="12"/>
        <v>28</v>
      </c>
      <c r="AZ13" s="29">
        <v>45000</v>
      </c>
      <c r="BA13" s="29">
        <f t="shared" si="13"/>
        <v>1607.1428571428571</v>
      </c>
      <c r="BB13" s="29">
        <f t="shared" si="14"/>
        <v>3214.2857142857142</v>
      </c>
      <c r="BC13" s="29">
        <f t="shared" si="15"/>
        <v>41785.714285714283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5"/>
        <v>5</v>
      </c>
      <c r="J14" s="27" t="s">
        <v>38</v>
      </c>
      <c r="K14" s="27" t="str">
        <f t="shared" si="2"/>
        <v>WO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38</v>
      </c>
      <c r="Q14" s="27" t="s">
        <v>38</v>
      </c>
      <c r="R14" s="27" t="str">
        <f t="shared" si="2"/>
        <v>WO</v>
      </c>
      <c r="S14" s="27" t="s">
        <v>38</v>
      </c>
      <c r="T14" s="27" t="s">
        <v>39</v>
      </c>
      <c r="U14" s="27" t="s">
        <v>38</v>
      </c>
      <c r="V14" s="27" t="s">
        <v>38</v>
      </c>
      <c r="W14" s="27" t="s">
        <v>38</v>
      </c>
      <c r="X14" s="27" t="s">
        <v>38</v>
      </c>
      <c r="Y14" s="27" t="str">
        <f t="shared" si="2"/>
        <v>WO</v>
      </c>
      <c r="Z14" s="27" t="s">
        <v>38</v>
      </c>
      <c r="AA14" s="27" t="s">
        <v>40</v>
      </c>
      <c r="AB14" s="27" t="s">
        <v>38</v>
      </c>
      <c r="AC14" s="27" t="s">
        <v>38</v>
      </c>
      <c r="AD14" s="27" t="s">
        <v>38</v>
      </c>
      <c r="AE14" s="27" t="s">
        <v>38</v>
      </c>
      <c r="AF14" s="27" t="str">
        <f t="shared" si="2"/>
        <v>WO</v>
      </c>
      <c r="AG14" s="27" t="s">
        <v>38</v>
      </c>
      <c r="AH14" s="27" t="s">
        <v>38</v>
      </c>
      <c r="AI14" s="27" t="s">
        <v>38</v>
      </c>
      <c r="AJ14" s="27" t="s">
        <v>38</v>
      </c>
      <c r="AK14" s="27" t="s">
        <v>38</v>
      </c>
      <c r="AL14" s="27" t="s">
        <v>38</v>
      </c>
      <c r="AM14" s="27" t="str">
        <f t="shared" si="2"/>
        <v>WO</v>
      </c>
      <c r="AN14" s="27" t="str">
        <f t="shared" si="3"/>
        <v/>
      </c>
      <c r="AP14" s="23">
        <v>5</v>
      </c>
      <c r="AQ14" s="4">
        <v>1005</v>
      </c>
      <c r="AR14" s="17">
        <f t="shared" si="4"/>
        <v>45991</v>
      </c>
      <c r="AS14" s="4" t="s">
        <v>7</v>
      </c>
      <c r="AT14" s="22">
        <f t="shared" si="7"/>
        <v>23</v>
      </c>
      <c r="AU14" s="22">
        <f t="shared" si="8"/>
        <v>1</v>
      </c>
      <c r="AV14" s="22">
        <f t="shared" si="9"/>
        <v>1</v>
      </c>
      <c r="AW14" s="23">
        <f t="shared" si="10"/>
        <v>5</v>
      </c>
      <c r="AX14" s="28">
        <f t="shared" si="11"/>
        <v>30</v>
      </c>
      <c r="AY14" s="28">
        <f t="shared" si="12"/>
        <v>29</v>
      </c>
      <c r="AZ14" s="29">
        <v>65000</v>
      </c>
      <c r="BA14" s="29">
        <f t="shared" si="13"/>
        <v>2241.3793103448274</v>
      </c>
      <c r="BB14" s="29">
        <f t="shared" si="14"/>
        <v>2241.3793103448274</v>
      </c>
      <c r="BC14" s="29">
        <f t="shared" si="15"/>
        <v>62758.620689655167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5"/>
        <v>5</v>
      </c>
      <c r="J15" s="27" t="s">
        <v>38</v>
      </c>
      <c r="K15" s="27" t="str">
        <f t="shared" si="2"/>
        <v>WO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tr">
        <f t="shared" si="2"/>
        <v>WO</v>
      </c>
      <c r="S15" s="27" t="s">
        <v>38</v>
      </c>
      <c r="T15" s="27" t="s">
        <v>38</v>
      </c>
      <c r="U15" s="27" t="s">
        <v>38</v>
      </c>
      <c r="V15" s="27" t="s">
        <v>38</v>
      </c>
      <c r="W15" s="27" t="s">
        <v>38</v>
      </c>
      <c r="X15" s="27" t="s">
        <v>38</v>
      </c>
      <c r="Y15" s="27" t="str">
        <f t="shared" si="2"/>
        <v>WO</v>
      </c>
      <c r="Z15" s="27" t="s">
        <v>38</v>
      </c>
      <c r="AA15" s="27" t="s">
        <v>38</v>
      </c>
      <c r="AB15" s="27" t="s">
        <v>38</v>
      </c>
      <c r="AC15" s="27" t="s">
        <v>38</v>
      </c>
      <c r="AD15" s="27" t="s">
        <v>38</v>
      </c>
      <c r="AE15" s="27" t="s">
        <v>38</v>
      </c>
      <c r="AF15" s="27" t="str">
        <f t="shared" si="2"/>
        <v>WO</v>
      </c>
      <c r="AG15" s="27" t="s">
        <v>38</v>
      </c>
      <c r="AH15" s="27" t="s">
        <v>38</v>
      </c>
      <c r="AI15" s="27" t="s">
        <v>39</v>
      </c>
      <c r="AJ15" s="27" t="s">
        <v>38</v>
      </c>
      <c r="AK15" s="27" t="s">
        <v>38</v>
      </c>
      <c r="AL15" s="27" t="s">
        <v>38</v>
      </c>
      <c r="AM15" s="27" t="str">
        <f t="shared" si="2"/>
        <v>WO</v>
      </c>
      <c r="AN15" s="27" t="str">
        <f t="shared" si="3"/>
        <v/>
      </c>
      <c r="AP15" s="23">
        <v>6</v>
      </c>
      <c r="AQ15" s="4">
        <v>1006</v>
      </c>
      <c r="AR15" s="17">
        <f t="shared" si="4"/>
        <v>45991</v>
      </c>
      <c r="AS15" s="4" t="s">
        <v>8</v>
      </c>
      <c r="AT15" s="22">
        <f t="shared" si="7"/>
        <v>24</v>
      </c>
      <c r="AU15" s="22">
        <f t="shared" si="8"/>
        <v>0</v>
      </c>
      <c r="AV15" s="22">
        <f t="shared" si="9"/>
        <v>1</v>
      </c>
      <c r="AW15" s="23">
        <f t="shared" si="10"/>
        <v>5</v>
      </c>
      <c r="AX15" s="28">
        <f t="shared" si="11"/>
        <v>30</v>
      </c>
      <c r="AY15" s="28">
        <f t="shared" si="12"/>
        <v>30</v>
      </c>
      <c r="AZ15" s="29">
        <v>27000</v>
      </c>
      <c r="BA15" s="29">
        <f t="shared" si="13"/>
        <v>900</v>
      </c>
      <c r="BB15" s="29">
        <f t="shared" si="14"/>
        <v>0</v>
      </c>
      <c r="BC15" s="29">
        <f t="shared" si="15"/>
        <v>27000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5"/>
        <v>5</v>
      </c>
      <c r="J16" s="27" t="s">
        <v>38</v>
      </c>
      <c r="K16" s="27" t="str">
        <f t="shared" si="2"/>
        <v>WO</v>
      </c>
      <c r="L16" s="27" t="s">
        <v>38</v>
      </c>
      <c r="M16" s="27" t="s">
        <v>38</v>
      </c>
      <c r="N16" s="27" t="s">
        <v>39</v>
      </c>
      <c r="O16" s="27" t="s">
        <v>38</v>
      </c>
      <c r="P16" s="27" t="s">
        <v>38</v>
      </c>
      <c r="Q16" s="27" t="s">
        <v>38</v>
      </c>
      <c r="R16" s="27" t="str">
        <f t="shared" si="2"/>
        <v>WO</v>
      </c>
      <c r="S16" s="27" t="s">
        <v>38</v>
      </c>
      <c r="T16" s="27" t="s">
        <v>38</v>
      </c>
      <c r="U16" s="27" t="s">
        <v>38</v>
      </c>
      <c r="V16" s="27" t="s">
        <v>38</v>
      </c>
      <c r="W16" s="27" t="s">
        <v>38</v>
      </c>
      <c r="X16" s="27" t="s">
        <v>38</v>
      </c>
      <c r="Y16" s="27" t="str">
        <f t="shared" si="2"/>
        <v>WO</v>
      </c>
      <c r="Z16" s="27" t="s">
        <v>38</v>
      </c>
      <c r="AA16" s="27" t="s">
        <v>38</v>
      </c>
      <c r="AB16" s="27" t="s">
        <v>38</v>
      </c>
      <c r="AC16" s="27" t="s">
        <v>38</v>
      </c>
      <c r="AD16" s="27" t="s">
        <v>38</v>
      </c>
      <c r="AE16" s="27" t="s">
        <v>38</v>
      </c>
      <c r="AF16" s="27" t="str">
        <f t="shared" si="2"/>
        <v>WO</v>
      </c>
      <c r="AG16" s="27" t="s">
        <v>38</v>
      </c>
      <c r="AH16" s="27" t="s">
        <v>40</v>
      </c>
      <c r="AI16" s="27" t="s">
        <v>38</v>
      </c>
      <c r="AJ16" s="27" t="s">
        <v>38</v>
      </c>
      <c r="AK16" s="27" t="s">
        <v>38</v>
      </c>
      <c r="AL16" s="27" t="s">
        <v>38</v>
      </c>
      <c r="AM16" s="27" t="str">
        <f t="shared" si="2"/>
        <v>WO</v>
      </c>
      <c r="AN16" s="27" t="str">
        <f t="shared" si="3"/>
        <v/>
      </c>
      <c r="AP16" s="23">
        <v>7</v>
      </c>
      <c r="AQ16" s="4">
        <v>1007</v>
      </c>
      <c r="AR16" s="17">
        <f t="shared" si="4"/>
        <v>45991</v>
      </c>
      <c r="AS16" s="4" t="s">
        <v>9</v>
      </c>
      <c r="AT16" s="22">
        <f t="shared" si="7"/>
        <v>23</v>
      </c>
      <c r="AU16" s="22">
        <f t="shared" si="8"/>
        <v>1</v>
      </c>
      <c r="AV16" s="22">
        <f t="shared" si="9"/>
        <v>1</v>
      </c>
      <c r="AW16" s="23">
        <f t="shared" si="10"/>
        <v>5</v>
      </c>
      <c r="AX16" s="28">
        <f t="shared" si="11"/>
        <v>30</v>
      </c>
      <c r="AY16" s="28">
        <f t="shared" si="12"/>
        <v>29</v>
      </c>
      <c r="AZ16" s="29">
        <v>45000</v>
      </c>
      <c r="BA16" s="29">
        <f t="shared" si="13"/>
        <v>1551.7241379310344</v>
      </c>
      <c r="BB16" s="29">
        <f t="shared" si="14"/>
        <v>1551.7241379310344</v>
      </c>
      <c r="BC16" s="29">
        <f t="shared" si="15"/>
        <v>43448.275862068964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5"/>
        <v>5</v>
      </c>
      <c r="J17" s="27" t="s">
        <v>38</v>
      </c>
      <c r="K17" s="27" t="str">
        <f t="shared" si="2"/>
        <v>WO</v>
      </c>
      <c r="L17" s="27" t="s">
        <v>40</v>
      </c>
      <c r="M17" s="27" t="s">
        <v>38</v>
      </c>
      <c r="N17" s="27" t="s">
        <v>39</v>
      </c>
      <c r="O17" s="27" t="s">
        <v>38</v>
      </c>
      <c r="P17" s="27" t="s">
        <v>40</v>
      </c>
      <c r="Q17" s="27" t="s">
        <v>38</v>
      </c>
      <c r="R17" s="27" t="str">
        <f t="shared" si="2"/>
        <v>WO</v>
      </c>
      <c r="S17" s="27" t="s">
        <v>38</v>
      </c>
      <c r="T17" s="27" t="s">
        <v>38</v>
      </c>
      <c r="U17" s="27" t="s">
        <v>38</v>
      </c>
      <c r="V17" s="27" t="s">
        <v>38</v>
      </c>
      <c r="W17" s="27" t="s">
        <v>38</v>
      </c>
      <c r="X17" s="27" t="s">
        <v>38</v>
      </c>
      <c r="Y17" s="27" t="str">
        <f t="shared" si="2"/>
        <v>WO</v>
      </c>
      <c r="Z17" s="27" t="s">
        <v>38</v>
      </c>
      <c r="AA17" s="27" t="s">
        <v>38</v>
      </c>
      <c r="AB17" s="27" t="s">
        <v>38</v>
      </c>
      <c r="AC17" s="27" t="s">
        <v>38</v>
      </c>
      <c r="AD17" s="27" t="s">
        <v>38</v>
      </c>
      <c r="AE17" s="27" t="s">
        <v>38</v>
      </c>
      <c r="AF17" s="27" t="str">
        <f t="shared" si="2"/>
        <v>WO</v>
      </c>
      <c r="AG17" s="27" t="s">
        <v>38</v>
      </c>
      <c r="AH17" s="27" t="s">
        <v>38</v>
      </c>
      <c r="AI17" s="27" t="s">
        <v>38</v>
      </c>
      <c r="AJ17" s="27" t="s">
        <v>38</v>
      </c>
      <c r="AK17" s="27" t="s">
        <v>38</v>
      </c>
      <c r="AL17" s="27" t="s">
        <v>38</v>
      </c>
      <c r="AM17" s="27" t="str">
        <f t="shared" si="2"/>
        <v>WO</v>
      </c>
      <c r="AN17" s="27" t="str">
        <f t="shared" si="3"/>
        <v/>
      </c>
      <c r="AP17" s="23">
        <v>8</v>
      </c>
      <c r="AQ17" s="4">
        <v>1008</v>
      </c>
      <c r="AR17" s="17">
        <f t="shared" si="4"/>
        <v>45991</v>
      </c>
      <c r="AS17" s="4" t="s">
        <v>10</v>
      </c>
      <c r="AT17" s="22">
        <f t="shared" si="7"/>
        <v>22</v>
      </c>
      <c r="AU17" s="22">
        <f t="shared" si="8"/>
        <v>2</v>
      </c>
      <c r="AV17" s="22">
        <f t="shared" si="9"/>
        <v>1</v>
      </c>
      <c r="AW17" s="23">
        <f t="shared" si="10"/>
        <v>5</v>
      </c>
      <c r="AX17" s="28">
        <f t="shared" si="11"/>
        <v>30</v>
      </c>
      <c r="AY17" s="28">
        <f t="shared" si="12"/>
        <v>28</v>
      </c>
      <c r="AZ17" s="29">
        <v>85000</v>
      </c>
      <c r="BA17" s="29">
        <f t="shared" si="13"/>
        <v>3035.7142857142858</v>
      </c>
      <c r="BB17" s="29">
        <f t="shared" si="14"/>
        <v>6071.4285714285716</v>
      </c>
      <c r="BC17" s="29">
        <f t="shared" si="15"/>
        <v>78928.571428571435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5"/>
        <v>5</v>
      </c>
      <c r="J18" s="27" t="s">
        <v>38</v>
      </c>
      <c r="K18" s="27" t="str">
        <f t="shared" si="2"/>
        <v>WO</v>
      </c>
      <c r="L18" s="27" t="s">
        <v>38</v>
      </c>
      <c r="M18" s="27" t="s">
        <v>38</v>
      </c>
      <c r="N18" s="27" t="s">
        <v>38</v>
      </c>
      <c r="O18" s="27" t="s">
        <v>38</v>
      </c>
      <c r="P18" s="27" t="s">
        <v>38</v>
      </c>
      <c r="Q18" s="27" t="s">
        <v>38</v>
      </c>
      <c r="R18" s="27" t="str">
        <f t="shared" si="2"/>
        <v>WO</v>
      </c>
      <c r="S18" s="27" t="s">
        <v>38</v>
      </c>
      <c r="T18" s="27" t="s">
        <v>38</v>
      </c>
      <c r="U18" s="27" t="s">
        <v>38</v>
      </c>
      <c r="V18" s="27" t="s">
        <v>38</v>
      </c>
      <c r="W18" s="27" t="s">
        <v>39</v>
      </c>
      <c r="X18" s="27" t="s">
        <v>38</v>
      </c>
      <c r="Y18" s="27" t="str">
        <f t="shared" si="2"/>
        <v>WO</v>
      </c>
      <c r="Z18" s="27" t="s">
        <v>38</v>
      </c>
      <c r="AA18" s="27" t="s">
        <v>38</v>
      </c>
      <c r="AB18" s="27" t="s">
        <v>39</v>
      </c>
      <c r="AC18" s="27" t="s">
        <v>38</v>
      </c>
      <c r="AD18" s="27" t="s">
        <v>39</v>
      </c>
      <c r="AE18" s="27" t="s">
        <v>38</v>
      </c>
      <c r="AF18" s="27" t="str">
        <f t="shared" si="2"/>
        <v>WO</v>
      </c>
      <c r="AG18" s="27" t="s">
        <v>38</v>
      </c>
      <c r="AH18" s="27" t="s">
        <v>38</v>
      </c>
      <c r="AI18" s="27" t="s">
        <v>38</v>
      </c>
      <c r="AJ18" s="27" t="s">
        <v>38</v>
      </c>
      <c r="AK18" s="27" t="s">
        <v>38</v>
      </c>
      <c r="AL18" s="27" t="s">
        <v>38</v>
      </c>
      <c r="AM18" s="27" t="str">
        <f t="shared" si="2"/>
        <v>WO</v>
      </c>
      <c r="AN18" s="27" t="str">
        <f t="shared" si="3"/>
        <v/>
      </c>
      <c r="AP18" s="23">
        <v>9</v>
      </c>
      <c r="AQ18" s="4">
        <v>1009</v>
      </c>
      <c r="AR18" s="17">
        <f t="shared" si="4"/>
        <v>45991</v>
      </c>
      <c r="AS18" s="4" t="s">
        <v>11</v>
      </c>
      <c r="AT18" s="22">
        <f t="shared" si="7"/>
        <v>22</v>
      </c>
      <c r="AU18" s="22">
        <f t="shared" si="8"/>
        <v>0</v>
      </c>
      <c r="AV18" s="22">
        <f t="shared" si="9"/>
        <v>3</v>
      </c>
      <c r="AW18" s="23">
        <f t="shared" si="10"/>
        <v>5</v>
      </c>
      <c r="AX18" s="28">
        <f t="shared" si="11"/>
        <v>30</v>
      </c>
      <c r="AY18" s="28">
        <f t="shared" si="12"/>
        <v>30</v>
      </c>
      <c r="AZ18" s="29">
        <v>45000</v>
      </c>
      <c r="BA18" s="29">
        <f t="shared" si="13"/>
        <v>1500</v>
      </c>
      <c r="BB18" s="29">
        <f t="shared" si="14"/>
        <v>0</v>
      </c>
      <c r="BC18" s="29">
        <f t="shared" si="15"/>
        <v>45000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5"/>
        <v>5</v>
      </c>
      <c r="J19" s="27" t="s">
        <v>38</v>
      </c>
      <c r="K19" s="27" t="str">
        <f t="shared" ref="K19:AM27" si="16">IF(K$8="SUNDAY","WO","")</f>
        <v>WO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tr">
        <f t="shared" si="16"/>
        <v>WO</v>
      </c>
      <c r="S19" s="27" t="s">
        <v>38</v>
      </c>
      <c r="T19" s="27" t="s">
        <v>38</v>
      </c>
      <c r="U19" s="27" t="s">
        <v>38</v>
      </c>
      <c r="V19" s="27" t="s">
        <v>38</v>
      </c>
      <c r="W19" s="27" t="s">
        <v>38</v>
      </c>
      <c r="X19" s="27" t="s">
        <v>38</v>
      </c>
      <c r="Y19" s="27" t="str">
        <f t="shared" si="16"/>
        <v>WO</v>
      </c>
      <c r="Z19" s="27" t="s">
        <v>38</v>
      </c>
      <c r="AA19" s="27" t="s">
        <v>38</v>
      </c>
      <c r="AB19" s="27" t="s">
        <v>38</v>
      </c>
      <c r="AC19" s="27" t="s">
        <v>38</v>
      </c>
      <c r="AD19" s="27" t="s">
        <v>38</v>
      </c>
      <c r="AE19" s="27" t="s">
        <v>38</v>
      </c>
      <c r="AF19" s="27" t="str">
        <f t="shared" si="16"/>
        <v>WO</v>
      </c>
      <c r="AG19" s="27" t="s">
        <v>38</v>
      </c>
      <c r="AH19" s="27" t="s">
        <v>38</v>
      </c>
      <c r="AI19" s="27" t="s">
        <v>38</v>
      </c>
      <c r="AJ19" s="27" t="s">
        <v>38</v>
      </c>
      <c r="AK19" s="27" t="s">
        <v>39</v>
      </c>
      <c r="AL19" s="27" t="s">
        <v>38</v>
      </c>
      <c r="AM19" s="27" t="str">
        <f t="shared" si="16"/>
        <v>WO</v>
      </c>
      <c r="AN19" s="27" t="str">
        <f t="shared" si="3"/>
        <v/>
      </c>
      <c r="AP19" s="23">
        <v>10</v>
      </c>
      <c r="AQ19" s="4">
        <v>1010</v>
      </c>
      <c r="AR19" s="17">
        <f t="shared" si="4"/>
        <v>45991</v>
      </c>
      <c r="AS19" s="4" t="s">
        <v>12</v>
      </c>
      <c r="AT19" s="22">
        <f t="shared" si="7"/>
        <v>24</v>
      </c>
      <c r="AU19" s="22">
        <f t="shared" si="8"/>
        <v>0</v>
      </c>
      <c r="AV19" s="22">
        <f t="shared" si="9"/>
        <v>1</v>
      </c>
      <c r="AW19" s="23">
        <f t="shared" si="10"/>
        <v>5</v>
      </c>
      <c r="AX19" s="28">
        <f t="shared" si="11"/>
        <v>30</v>
      </c>
      <c r="AY19" s="28">
        <f t="shared" si="12"/>
        <v>30</v>
      </c>
      <c r="AZ19" s="29">
        <v>65000</v>
      </c>
      <c r="BA19" s="29">
        <f t="shared" si="13"/>
        <v>2166.6666666666665</v>
      </c>
      <c r="BB19" s="29">
        <f t="shared" si="14"/>
        <v>0</v>
      </c>
      <c r="BC19" s="29">
        <f t="shared" si="15"/>
        <v>64999.999999999993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5"/>
        <v>5</v>
      </c>
      <c r="J20" s="27" t="s">
        <v>38</v>
      </c>
      <c r="K20" s="27" t="str">
        <f t="shared" si="16"/>
        <v>WO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39</v>
      </c>
      <c r="Q20" s="27" t="s">
        <v>38</v>
      </c>
      <c r="R20" s="27" t="str">
        <f t="shared" si="16"/>
        <v>WO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">
        <v>38</v>
      </c>
      <c r="X20" s="27" t="s">
        <v>38</v>
      </c>
      <c r="Y20" s="27" t="str">
        <f t="shared" si="16"/>
        <v>WO</v>
      </c>
      <c r="Z20" s="27" t="s">
        <v>38</v>
      </c>
      <c r="AA20" s="27" t="s">
        <v>38</v>
      </c>
      <c r="AB20" s="27" t="s">
        <v>38</v>
      </c>
      <c r="AC20" s="27" t="s">
        <v>38</v>
      </c>
      <c r="AD20" s="27" t="s">
        <v>38</v>
      </c>
      <c r="AE20" s="27" t="s">
        <v>38</v>
      </c>
      <c r="AF20" s="27" t="str">
        <f t="shared" si="16"/>
        <v>WO</v>
      </c>
      <c r="AG20" s="27" t="s">
        <v>38</v>
      </c>
      <c r="AH20" s="27" t="s">
        <v>38</v>
      </c>
      <c r="AI20" s="27" t="s">
        <v>38</v>
      </c>
      <c r="AJ20" s="27" t="s">
        <v>39</v>
      </c>
      <c r="AK20" s="27" t="s">
        <v>38</v>
      </c>
      <c r="AL20" s="27" t="s">
        <v>38</v>
      </c>
      <c r="AM20" s="27" t="str">
        <f t="shared" si="16"/>
        <v>WO</v>
      </c>
      <c r="AN20" s="27" t="str">
        <f t="shared" si="3"/>
        <v/>
      </c>
      <c r="AP20" s="23">
        <v>11</v>
      </c>
      <c r="AQ20" s="4">
        <v>1011</v>
      </c>
      <c r="AR20" s="17">
        <f t="shared" si="4"/>
        <v>45991</v>
      </c>
      <c r="AS20" s="4" t="s">
        <v>13</v>
      </c>
      <c r="AT20" s="22">
        <f t="shared" si="7"/>
        <v>23</v>
      </c>
      <c r="AU20" s="22">
        <f t="shared" si="8"/>
        <v>0</v>
      </c>
      <c r="AV20" s="22">
        <f t="shared" si="9"/>
        <v>2</v>
      </c>
      <c r="AW20" s="23">
        <f t="shared" si="10"/>
        <v>5</v>
      </c>
      <c r="AX20" s="28">
        <f t="shared" si="11"/>
        <v>30</v>
      </c>
      <c r="AY20" s="28">
        <f t="shared" si="12"/>
        <v>30</v>
      </c>
      <c r="AZ20" s="29">
        <v>27000</v>
      </c>
      <c r="BA20" s="29">
        <f t="shared" si="13"/>
        <v>900</v>
      </c>
      <c r="BB20" s="29">
        <f t="shared" si="14"/>
        <v>0</v>
      </c>
      <c r="BC20" s="29">
        <f t="shared" si="15"/>
        <v>27000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5"/>
        <v>5</v>
      </c>
      <c r="J21" s="27" t="s">
        <v>38</v>
      </c>
      <c r="K21" s="27" t="str">
        <f t="shared" si="16"/>
        <v>WO</v>
      </c>
      <c r="L21" s="27" t="s">
        <v>38</v>
      </c>
      <c r="M21" s="27" t="s">
        <v>38</v>
      </c>
      <c r="N21" s="27" t="s">
        <v>38</v>
      </c>
      <c r="O21" s="27" t="s">
        <v>39</v>
      </c>
      <c r="P21" s="27" t="s">
        <v>38</v>
      </c>
      <c r="Q21" s="27" t="s">
        <v>38</v>
      </c>
      <c r="R21" s="27" t="str">
        <f t="shared" si="16"/>
        <v>WO</v>
      </c>
      <c r="S21" s="27" t="s">
        <v>38</v>
      </c>
      <c r="T21" s="27" t="s">
        <v>38</v>
      </c>
      <c r="U21" s="27" t="s">
        <v>38</v>
      </c>
      <c r="V21" s="27" t="s">
        <v>38</v>
      </c>
      <c r="W21" s="27" t="s">
        <v>38</v>
      </c>
      <c r="X21" s="27" t="s">
        <v>38</v>
      </c>
      <c r="Y21" s="27" t="str">
        <f t="shared" si="16"/>
        <v>WO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">
        <v>40</v>
      </c>
      <c r="AE21" s="27" t="s">
        <v>38</v>
      </c>
      <c r="AF21" s="27" t="str">
        <f t="shared" si="16"/>
        <v>WO</v>
      </c>
      <c r="AG21" s="27" t="s">
        <v>38</v>
      </c>
      <c r="AH21" s="27" t="s">
        <v>38</v>
      </c>
      <c r="AI21" s="27" t="s">
        <v>38</v>
      </c>
      <c r="AJ21" s="27" t="s">
        <v>38</v>
      </c>
      <c r="AK21" s="27" t="s">
        <v>38</v>
      </c>
      <c r="AL21" s="27" t="s">
        <v>38</v>
      </c>
      <c r="AM21" s="27" t="str">
        <f t="shared" si="16"/>
        <v>WO</v>
      </c>
      <c r="AN21" s="27" t="str">
        <f t="shared" si="3"/>
        <v/>
      </c>
      <c r="AP21" s="23">
        <v>12</v>
      </c>
      <c r="AQ21" s="4">
        <v>1012</v>
      </c>
      <c r="AR21" s="17">
        <f t="shared" si="4"/>
        <v>45991</v>
      </c>
      <c r="AS21" s="4" t="s">
        <v>14</v>
      </c>
      <c r="AT21" s="22">
        <f t="shared" si="7"/>
        <v>23</v>
      </c>
      <c r="AU21" s="22">
        <f t="shared" si="8"/>
        <v>1</v>
      </c>
      <c r="AV21" s="22">
        <f t="shared" si="9"/>
        <v>1</v>
      </c>
      <c r="AW21" s="23">
        <f t="shared" si="10"/>
        <v>5</v>
      </c>
      <c r="AX21" s="28">
        <f t="shared" si="11"/>
        <v>30</v>
      </c>
      <c r="AY21" s="28">
        <f t="shared" si="12"/>
        <v>29</v>
      </c>
      <c r="AZ21" s="29">
        <v>25000</v>
      </c>
      <c r="BA21" s="29">
        <f t="shared" si="13"/>
        <v>862.06896551724139</v>
      </c>
      <c r="BB21" s="29">
        <f t="shared" si="14"/>
        <v>862.06896551724139</v>
      </c>
      <c r="BC21" s="29">
        <f t="shared" si="15"/>
        <v>24137.931034482757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5"/>
        <v>5</v>
      </c>
      <c r="J22" s="27" t="s">
        <v>38</v>
      </c>
      <c r="K22" s="27" t="str">
        <f t="shared" si="16"/>
        <v>WO</v>
      </c>
      <c r="L22" s="27" t="s">
        <v>38</v>
      </c>
      <c r="M22" s="27" t="s">
        <v>40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tr">
        <f t="shared" si="16"/>
        <v>WO</v>
      </c>
      <c r="S22" s="27" t="s">
        <v>38</v>
      </c>
      <c r="T22" s="27" t="s">
        <v>38</v>
      </c>
      <c r="U22" s="27" t="s">
        <v>38</v>
      </c>
      <c r="V22" s="27" t="s">
        <v>38</v>
      </c>
      <c r="W22" s="27" t="s">
        <v>38</v>
      </c>
      <c r="X22" s="27" t="s">
        <v>38</v>
      </c>
      <c r="Y22" s="27" t="str">
        <f t="shared" si="16"/>
        <v>WO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">
        <v>38</v>
      </c>
      <c r="AE22" s="27" t="s">
        <v>38</v>
      </c>
      <c r="AF22" s="27" t="str">
        <f t="shared" si="16"/>
        <v>WO</v>
      </c>
      <c r="AG22" s="27" t="s">
        <v>38</v>
      </c>
      <c r="AH22" s="27" t="s">
        <v>39</v>
      </c>
      <c r="AI22" s="27" t="s">
        <v>38</v>
      </c>
      <c r="AJ22" s="27" t="s">
        <v>38</v>
      </c>
      <c r="AK22" s="27" t="s">
        <v>38</v>
      </c>
      <c r="AL22" s="27" t="s">
        <v>38</v>
      </c>
      <c r="AM22" s="27" t="str">
        <f t="shared" si="16"/>
        <v>WO</v>
      </c>
      <c r="AN22" s="27" t="str">
        <f t="shared" si="3"/>
        <v/>
      </c>
      <c r="AP22" s="23">
        <v>13</v>
      </c>
      <c r="AQ22" s="4">
        <v>1013</v>
      </c>
      <c r="AR22" s="17">
        <f t="shared" si="4"/>
        <v>45991</v>
      </c>
      <c r="AS22" s="4" t="s">
        <v>15</v>
      </c>
      <c r="AT22" s="22">
        <f t="shared" si="7"/>
        <v>23</v>
      </c>
      <c r="AU22" s="22">
        <f t="shared" si="8"/>
        <v>1</v>
      </c>
      <c r="AV22" s="22">
        <f t="shared" si="9"/>
        <v>1</v>
      </c>
      <c r="AW22" s="23">
        <f t="shared" si="10"/>
        <v>5</v>
      </c>
      <c r="AX22" s="28">
        <f t="shared" si="11"/>
        <v>30</v>
      </c>
      <c r="AY22" s="28">
        <f t="shared" si="12"/>
        <v>29</v>
      </c>
      <c r="AZ22" s="29">
        <v>27000</v>
      </c>
      <c r="BA22" s="29">
        <f t="shared" si="13"/>
        <v>931.0344827586207</v>
      </c>
      <c r="BB22" s="29">
        <f t="shared" si="14"/>
        <v>931.0344827586207</v>
      </c>
      <c r="BC22" s="29">
        <f t="shared" si="15"/>
        <v>26068.96551724138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5"/>
        <v>5</v>
      </c>
      <c r="J23" s="27" t="s">
        <v>38</v>
      </c>
      <c r="K23" s="27" t="str">
        <f t="shared" si="16"/>
        <v>WO</v>
      </c>
      <c r="L23" s="27" t="s">
        <v>38</v>
      </c>
      <c r="M23" s="27" t="s">
        <v>38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tr">
        <f t="shared" si="16"/>
        <v>WO</v>
      </c>
      <c r="S23" s="27" t="s">
        <v>38</v>
      </c>
      <c r="T23" s="27" t="s">
        <v>38</v>
      </c>
      <c r="U23" s="27" t="s">
        <v>39</v>
      </c>
      <c r="V23" s="27" t="s">
        <v>39</v>
      </c>
      <c r="W23" s="27" t="s">
        <v>38</v>
      </c>
      <c r="X23" s="27" t="s">
        <v>38</v>
      </c>
      <c r="Y23" s="27" t="str">
        <f t="shared" si="16"/>
        <v>WO</v>
      </c>
      <c r="Z23" s="27" t="s">
        <v>38</v>
      </c>
      <c r="AA23" s="27" t="s">
        <v>38</v>
      </c>
      <c r="AB23" s="27" t="s">
        <v>38</v>
      </c>
      <c r="AC23" s="27" t="s">
        <v>38</v>
      </c>
      <c r="AD23" s="27" t="s">
        <v>38</v>
      </c>
      <c r="AE23" s="27" t="s">
        <v>38</v>
      </c>
      <c r="AF23" s="27" t="str">
        <f t="shared" si="16"/>
        <v>WO</v>
      </c>
      <c r="AG23" s="27" t="s">
        <v>38</v>
      </c>
      <c r="AH23" s="27" t="s">
        <v>38</v>
      </c>
      <c r="AI23" s="27" t="s">
        <v>38</v>
      </c>
      <c r="AJ23" s="27" t="s">
        <v>38</v>
      </c>
      <c r="AK23" s="27" t="s">
        <v>38</v>
      </c>
      <c r="AL23" s="27" t="s">
        <v>38</v>
      </c>
      <c r="AM23" s="27" t="str">
        <f t="shared" si="16"/>
        <v>WO</v>
      </c>
      <c r="AN23" s="27" t="str">
        <f t="shared" si="3"/>
        <v/>
      </c>
      <c r="AP23" s="23">
        <v>14</v>
      </c>
      <c r="AQ23" s="4">
        <v>1014</v>
      </c>
      <c r="AR23" s="17">
        <f t="shared" si="4"/>
        <v>45991</v>
      </c>
      <c r="AS23" s="4" t="s">
        <v>16</v>
      </c>
      <c r="AT23" s="22">
        <f t="shared" si="7"/>
        <v>23</v>
      </c>
      <c r="AU23" s="22">
        <f t="shared" si="8"/>
        <v>0</v>
      </c>
      <c r="AV23" s="22">
        <f t="shared" si="9"/>
        <v>2</v>
      </c>
      <c r="AW23" s="23">
        <f t="shared" si="10"/>
        <v>5</v>
      </c>
      <c r="AX23" s="28">
        <f t="shared" si="11"/>
        <v>30</v>
      </c>
      <c r="AY23" s="28">
        <f t="shared" si="12"/>
        <v>30</v>
      </c>
      <c r="AZ23" s="29">
        <v>15000</v>
      </c>
      <c r="BA23" s="29">
        <f t="shared" si="13"/>
        <v>500</v>
      </c>
      <c r="BB23" s="29">
        <f t="shared" si="14"/>
        <v>0</v>
      </c>
      <c r="BC23" s="29">
        <f t="shared" si="15"/>
        <v>15000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5"/>
        <v>5</v>
      </c>
      <c r="J24" s="27" t="s">
        <v>38</v>
      </c>
      <c r="K24" s="27" t="str">
        <f t="shared" si="16"/>
        <v>WO</v>
      </c>
      <c r="L24" s="27" t="s">
        <v>38</v>
      </c>
      <c r="M24" s="27" t="s">
        <v>38</v>
      </c>
      <c r="N24" s="27" t="s">
        <v>38</v>
      </c>
      <c r="O24" s="27" t="s">
        <v>38</v>
      </c>
      <c r="P24" s="27" t="s">
        <v>38</v>
      </c>
      <c r="Q24" s="27" t="s">
        <v>38</v>
      </c>
      <c r="R24" s="27" t="str">
        <f t="shared" si="16"/>
        <v>WO</v>
      </c>
      <c r="S24" s="27" t="s">
        <v>38</v>
      </c>
      <c r="T24" s="27" t="s">
        <v>38</v>
      </c>
      <c r="U24" s="27" t="s">
        <v>39</v>
      </c>
      <c r="V24" s="27" t="s">
        <v>38</v>
      </c>
      <c r="W24" s="27" t="s">
        <v>38</v>
      </c>
      <c r="X24" s="27" t="s">
        <v>38</v>
      </c>
      <c r="Y24" s="27" t="str">
        <f t="shared" si="16"/>
        <v>WO</v>
      </c>
      <c r="Z24" s="27" t="s">
        <v>40</v>
      </c>
      <c r="AA24" s="27" t="s">
        <v>38</v>
      </c>
      <c r="AB24" s="27" t="s">
        <v>39</v>
      </c>
      <c r="AC24" s="27" t="s">
        <v>38</v>
      </c>
      <c r="AD24" s="27" t="s">
        <v>38</v>
      </c>
      <c r="AE24" s="27" t="s">
        <v>38</v>
      </c>
      <c r="AF24" s="27" t="str">
        <f t="shared" si="16"/>
        <v>WO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">
        <v>38</v>
      </c>
      <c r="AL24" s="27" t="s">
        <v>38</v>
      </c>
      <c r="AM24" s="27" t="str">
        <f t="shared" si="16"/>
        <v>WO</v>
      </c>
      <c r="AN24" s="27" t="str">
        <f t="shared" si="3"/>
        <v/>
      </c>
      <c r="AP24" s="23">
        <v>15</v>
      </c>
      <c r="AQ24" s="4">
        <v>1015</v>
      </c>
      <c r="AR24" s="17">
        <f t="shared" si="4"/>
        <v>45991</v>
      </c>
      <c r="AS24" s="4" t="s">
        <v>17</v>
      </c>
      <c r="AT24" s="22">
        <f t="shared" si="7"/>
        <v>22</v>
      </c>
      <c r="AU24" s="22">
        <f t="shared" si="8"/>
        <v>1</v>
      </c>
      <c r="AV24" s="22">
        <f t="shared" si="9"/>
        <v>2</v>
      </c>
      <c r="AW24" s="23">
        <f t="shared" si="10"/>
        <v>5</v>
      </c>
      <c r="AX24" s="28">
        <f t="shared" si="11"/>
        <v>30</v>
      </c>
      <c r="AY24" s="28">
        <f t="shared" si="12"/>
        <v>29</v>
      </c>
      <c r="AZ24" s="29">
        <v>35000</v>
      </c>
      <c r="BA24" s="29">
        <f t="shared" si="13"/>
        <v>1206.8965517241379</v>
      </c>
      <c r="BB24" s="29">
        <f t="shared" si="14"/>
        <v>1206.8965517241379</v>
      </c>
      <c r="BC24" s="29">
        <f t="shared" si="15"/>
        <v>33793.103448275862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5"/>
        <v>5</v>
      </c>
      <c r="J25" s="27" t="s">
        <v>38</v>
      </c>
      <c r="K25" s="27" t="str">
        <f t="shared" si="16"/>
        <v>WO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tr">
        <f t="shared" si="16"/>
        <v>WO</v>
      </c>
      <c r="S25" s="27" t="s">
        <v>38</v>
      </c>
      <c r="T25" s="27" t="s">
        <v>38</v>
      </c>
      <c r="U25" s="27" t="s">
        <v>38</v>
      </c>
      <c r="V25" s="27" t="s">
        <v>38</v>
      </c>
      <c r="W25" s="27" t="s">
        <v>38</v>
      </c>
      <c r="X25" s="27" t="s">
        <v>38</v>
      </c>
      <c r="Y25" s="27" t="str">
        <f t="shared" si="16"/>
        <v>WO</v>
      </c>
      <c r="Z25" s="27" t="s">
        <v>38</v>
      </c>
      <c r="AA25" s="27" t="s">
        <v>38</v>
      </c>
      <c r="AB25" s="27" t="s">
        <v>39</v>
      </c>
      <c r="AC25" s="27" t="s">
        <v>38</v>
      </c>
      <c r="AD25" s="27" t="s">
        <v>38</v>
      </c>
      <c r="AE25" s="27" t="s">
        <v>38</v>
      </c>
      <c r="AF25" s="27" t="str">
        <f t="shared" si="16"/>
        <v>WO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">
        <v>38</v>
      </c>
      <c r="AL25" s="27" t="s">
        <v>38</v>
      </c>
      <c r="AM25" s="27" t="str">
        <f t="shared" si="16"/>
        <v>WO</v>
      </c>
      <c r="AN25" s="27" t="str">
        <f t="shared" si="3"/>
        <v/>
      </c>
      <c r="AP25" s="23">
        <v>16</v>
      </c>
      <c r="AQ25" s="4">
        <v>1016</v>
      </c>
      <c r="AR25" s="17">
        <f t="shared" si="4"/>
        <v>45991</v>
      </c>
      <c r="AS25" s="4" t="s">
        <v>18</v>
      </c>
      <c r="AT25" s="22">
        <f t="shared" si="7"/>
        <v>24</v>
      </c>
      <c r="AU25" s="22">
        <f t="shared" si="8"/>
        <v>0</v>
      </c>
      <c r="AV25" s="22">
        <f t="shared" si="9"/>
        <v>1</v>
      </c>
      <c r="AW25" s="23">
        <f t="shared" si="10"/>
        <v>5</v>
      </c>
      <c r="AX25" s="28">
        <f t="shared" si="11"/>
        <v>30</v>
      </c>
      <c r="AY25" s="28">
        <f t="shared" si="12"/>
        <v>30</v>
      </c>
      <c r="AZ25" s="29">
        <v>15000</v>
      </c>
      <c r="BA25" s="29">
        <f t="shared" si="13"/>
        <v>500</v>
      </c>
      <c r="BB25" s="29">
        <f t="shared" si="14"/>
        <v>0</v>
      </c>
      <c r="BC25" s="29">
        <f t="shared" si="15"/>
        <v>15000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5"/>
        <v>5</v>
      </c>
      <c r="J26" s="27" t="s">
        <v>39</v>
      </c>
      <c r="K26" s="27" t="str">
        <f t="shared" si="16"/>
        <v>WO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39</v>
      </c>
      <c r="Q26" s="27" t="s">
        <v>38</v>
      </c>
      <c r="R26" s="27" t="str">
        <f t="shared" si="16"/>
        <v>WO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">
        <v>38</v>
      </c>
      <c r="X26" s="27" t="s">
        <v>38</v>
      </c>
      <c r="Y26" s="27" t="str">
        <f t="shared" si="16"/>
        <v>WO</v>
      </c>
      <c r="Z26" s="27" t="s">
        <v>38</v>
      </c>
      <c r="AA26" s="27" t="s">
        <v>38</v>
      </c>
      <c r="AB26" s="27" t="s">
        <v>38</v>
      </c>
      <c r="AC26" s="27" t="s">
        <v>38</v>
      </c>
      <c r="AD26" s="27" t="s">
        <v>38</v>
      </c>
      <c r="AE26" s="27" t="s">
        <v>38</v>
      </c>
      <c r="AF26" s="27" t="str">
        <f t="shared" si="16"/>
        <v>WO</v>
      </c>
      <c r="AG26" s="27" t="s">
        <v>38</v>
      </c>
      <c r="AH26" s="27" t="s">
        <v>40</v>
      </c>
      <c r="AI26" s="27" t="s">
        <v>38</v>
      </c>
      <c r="AJ26" s="27" t="s">
        <v>38</v>
      </c>
      <c r="AK26" s="27" t="s">
        <v>38</v>
      </c>
      <c r="AL26" s="27" t="s">
        <v>38</v>
      </c>
      <c r="AM26" s="27" t="str">
        <f t="shared" si="16"/>
        <v>WO</v>
      </c>
      <c r="AN26" s="27" t="str">
        <f t="shared" si="3"/>
        <v/>
      </c>
      <c r="AP26" s="23">
        <v>17</v>
      </c>
      <c r="AQ26" s="4">
        <v>1017</v>
      </c>
      <c r="AR26" s="17">
        <f t="shared" si="4"/>
        <v>45991</v>
      </c>
      <c r="AS26" s="4" t="s">
        <v>19</v>
      </c>
      <c r="AT26" s="22">
        <f t="shared" si="7"/>
        <v>22</v>
      </c>
      <c r="AU26" s="22">
        <f t="shared" si="8"/>
        <v>1</v>
      </c>
      <c r="AV26" s="22">
        <f t="shared" si="9"/>
        <v>2</v>
      </c>
      <c r="AW26" s="23">
        <f t="shared" si="10"/>
        <v>5</v>
      </c>
      <c r="AX26" s="28">
        <f t="shared" si="11"/>
        <v>30</v>
      </c>
      <c r="AY26" s="28">
        <f t="shared" si="12"/>
        <v>29</v>
      </c>
      <c r="AZ26" s="29">
        <v>65000</v>
      </c>
      <c r="BA26" s="29">
        <f t="shared" si="13"/>
        <v>2241.3793103448274</v>
      </c>
      <c r="BB26" s="29">
        <f t="shared" si="14"/>
        <v>2241.3793103448274</v>
      </c>
      <c r="BC26" s="29">
        <f t="shared" si="15"/>
        <v>62758.620689655167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5"/>
        <v>5</v>
      </c>
      <c r="J27" s="27" t="s">
        <v>38</v>
      </c>
      <c r="K27" s="27" t="str">
        <f t="shared" si="16"/>
        <v>WO</v>
      </c>
      <c r="L27" s="27" t="s">
        <v>38</v>
      </c>
      <c r="M27" s="27" t="s">
        <v>38</v>
      </c>
      <c r="N27" s="27" t="s">
        <v>40</v>
      </c>
      <c r="O27" s="27" t="s">
        <v>38</v>
      </c>
      <c r="P27" s="27" t="s">
        <v>38</v>
      </c>
      <c r="Q27" s="27" t="s">
        <v>38</v>
      </c>
      <c r="R27" s="27" t="str">
        <f t="shared" si="16"/>
        <v>WO</v>
      </c>
      <c r="S27" s="27" t="s">
        <v>38</v>
      </c>
      <c r="T27" s="27" t="s">
        <v>38</v>
      </c>
      <c r="U27" s="27" t="s">
        <v>38</v>
      </c>
      <c r="V27" s="27" t="s">
        <v>38</v>
      </c>
      <c r="W27" s="27" t="s">
        <v>38</v>
      </c>
      <c r="X27" s="27" t="s">
        <v>38</v>
      </c>
      <c r="Y27" s="27" t="str">
        <f t="shared" si="16"/>
        <v>WO</v>
      </c>
      <c r="Z27" s="27" t="s">
        <v>38</v>
      </c>
      <c r="AA27" s="27" t="s">
        <v>38</v>
      </c>
      <c r="AB27" s="27" t="s">
        <v>38</v>
      </c>
      <c r="AC27" s="27" t="s">
        <v>38</v>
      </c>
      <c r="AD27" s="27" t="s">
        <v>40</v>
      </c>
      <c r="AE27" s="27" t="s">
        <v>38</v>
      </c>
      <c r="AF27" s="27" t="str">
        <f t="shared" ref="K27:AM29" si="17">IF(AF$8="SUNDAY","WO","")</f>
        <v>WO</v>
      </c>
      <c r="AG27" s="27" t="s">
        <v>38</v>
      </c>
      <c r="AH27" s="27" t="s">
        <v>38</v>
      </c>
      <c r="AI27" s="27" t="s">
        <v>39</v>
      </c>
      <c r="AJ27" s="27" t="s">
        <v>38</v>
      </c>
      <c r="AK27" s="27" t="s">
        <v>38</v>
      </c>
      <c r="AL27" s="27" t="s">
        <v>38</v>
      </c>
      <c r="AM27" s="27" t="str">
        <f t="shared" si="17"/>
        <v>WO</v>
      </c>
      <c r="AN27" s="27" t="str">
        <f t="shared" si="3"/>
        <v/>
      </c>
      <c r="AP27" s="23">
        <v>18</v>
      </c>
      <c r="AQ27" s="4">
        <v>1018</v>
      </c>
      <c r="AR27" s="17">
        <f t="shared" si="4"/>
        <v>45991</v>
      </c>
      <c r="AS27" s="4" t="s">
        <v>20</v>
      </c>
      <c r="AT27" s="22">
        <f t="shared" si="7"/>
        <v>22</v>
      </c>
      <c r="AU27" s="22">
        <f t="shared" si="8"/>
        <v>2</v>
      </c>
      <c r="AV27" s="22">
        <f t="shared" si="9"/>
        <v>1</v>
      </c>
      <c r="AW27" s="23">
        <f t="shared" si="10"/>
        <v>5</v>
      </c>
      <c r="AX27" s="28">
        <f t="shared" si="11"/>
        <v>30</v>
      </c>
      <c r="AY27" s="28">
        <f t="shared" si="12"/>
        <v>28</v>
      </c>
      <c r="AZ27" s="29">
        <v>27000</v>
      </c>
      <c r="BA27" s="29">
        <f t="shared" si="13"/>
        <v>964.28571428571433</v>
      </c>
      <c r="BB27" s="29">
        <f t="shared" si="14"/>
        <v>1928.5714285714287</v>
      </c>
      <c r="BC27" s="29">
        <f t="shared" si="15"/>
        <v>25071.428571428572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5"/>
        <v>5</v>
      </c>
      <c r="J28" s="27" t="s">
        <v>39</v>
      </c>
      <c r="K28" s="27" t="str">
        <f t="shared" si="17"/>
        <v>WO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tr">
        <f t="shared" si="17"/>
        <v>WO</v>
      </c>
      <c r="S28" s="27" t="s">
        <v>38</v>
      </c>
      <c r="T28" s="27" t="s">
        <v>38</v>
      </c>
      <c r="U28" s="27" t="s">
        <v>39</v>
      </c>
      <c r="V28" s="27" t="s">
        <v>38</v>
      </c>
      <c r="W28" s="27" t="s">
        <v>38</v>
      </c>
      <c r="X28" s="27" t="s">
        <v>38</v>
      </c>
      <c r="Y28" s="27" t="str">
        <f t="shared" si="17"/>
        <v>WO</v>
      </c>
      <c r="Z28" s="27" t="s">
        <v>38</v>
      </c>
      <c r="AA28" s="27" t="s">
        <v>38</v>
      </c>
      <c r="AB28" s="27" t="s">
        <v>40</v>
      </c>
      <c r="AC28" s="27" t="s">
        <v>38</v>
      </c>
      <c r="AD28" s="27" t="s">
        <v>38</v>
      </c>
      <c r="AE28" s="27" t="s">
        <v>38</v>
      </c>
      <c r="AF28" s="27" t="str">
        <f t="shared" si="17"/>
        <v>WO</v>
      </c>
      <c r="AG28" s="27" t="s">
        <v>38</v>
      </c>
      <c r="AH28" s="27" t="s">
        <v>38</v>
      </c>
      <c r="AI28" s="27" t="s">
        <v>38</v>
      </c>
      <c r="AJ28" s="27" t="s">
        <v>38</v>
      </c>
      <c r="AK28" s="27" t="s">
        <v>38</v>
      </c>
      <c r="AL28" s="27" t="s">
        <v>38</v>
      </c>
      <c r="AM28" s="27" t="str">
        <f t="shared" si="17"/>
        <v>WO</v>
      </c>
      <c r="AN28" s="27" t="str">
        <f t="shared" si="3"/>
        <v/>
      </c>
      <c r="AP28" s="23">
        <v>19</v>
      </c>
      <c r="AQ28" s="4">
        <v>1019</v>
      </c>
      <c r="AR28" s="17">
        <f t="shared" si="4"/>
        <v>45991</v>
      </c>
      <c r="AS28" s="4" t="s">
        <v>21</v>
      </c>
      <c r="AT28" s="22">
        <f t="shared" si="7"/>
        <v>22</v>
      </c>
      <c r="AU28" s="22">
        <f t="shared" si="8"/>
        <v>1</v>
      </c>
      <c r="AV28" s="22">
        <f t="shared" si="9"/>
        <v>2</v>
      </c>
      <c r="AW28" s="23">
        <f t="shared" si="10"/>
        <v>5</v>
      </c>
      <c r="AX28" s="28">
        <f t="shared" si="11"/>
        <v>30</v>
      </c>
      <c r="AY28" s="28">
        <f t="shared" si="12"/>
        <v>29</v>
      </c>
      <c r="AZ28" s="29">
        <v>45000</v>
      </c>
      <c r="BA28" s="29">
        <f t="shared" si="13"/>
        <v>1551.7241379310344</v>
      </c>
      <c r="BB28" s="29">
        <f t="shared" si="14"/>
        <v>1551.7241379310344</v>
      </c>
      <c r="BC28" s="29">
        <f t="shared" si="15"/>
        <v>43448.275862068964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5"/>
        <v>5</v>
      </c>
      <c r="J29" s="27" t="s">
        <v>38</v>
      </c>
      <c r="K29" s="27" t="str">
        <f t="shared" si="17"/>
        <v>WO</v>
      </c>
      <c r="L29" s="27" t="s">
        <v>38</v>
      </c>
      <c r="M29" s="27" t="s">
        <v>38</v>
      </c>
      <c r="N29" s="27" t="s">
        <v>40</v>
      </c>
      <c r="O29" s="27" t="s">
        <v>40</v>
      </c>
      <c r="P29" s="27" t="s">
        <v>38</v>
      </c>
      <c r="Q29" s="27" t="s">
        <v>38</v>
      </c>
      <c r="R29" s="27" t="str">
        <f t="shared" si="17"/>
        <v>WO</v>
      </c>
      <c r="S29" s="27" t="s">
        <v>38</v>
      </c>
      <c r="T29" s="27" t="s">
        <v>39</v>
      </c>
      <c r="U29" s="27" t="s">
        <v>38</v>
      </c>
      <c r="V29" s="27" t="s">
        <v>38</v>
      </c>
      <c r="W29" s="27" t="s">
        <v>38</v>
      </c>
      <c r="X29" s="27" t="s">
        <v>38</v>
      </c>
      <c r="Y29" s="27" t="str">
        <f t="shared" si="17"/>
        <v>WO</v>
      </c>
      <c r="Z29" s="27" t="s">
        <v>38</v>
      </c>
      <c r="AA29" s="27" t="s">
        <v>38</v>
      </c>
      <c r="AB29" s="27" t="s">
        <v>40</v>
      </c>
      <c r="AC29" s="27" t="s">
        <v>38</v>
      </c>
      <c r="AD29" s="27" t="s">
        <v>38</v>
      </c>
      <c r="AE29" s="27" t="s">
        <v>38</v>
      </c>
      <c r="AF29" s="27" t="str">
        <f t="shared" si="17"/>
        <v>WO</v>
      </c>
      <c r="AG29" s="27" t="s">
        <v>38</v>
      </c>
      <c r="AH29" s="27" t="s">
        <v>38</v>
      </c>
      <c r="AI29" s="27" t="s">
        <v>38</v>
      </c>
      <c r="AJ29" s="27" t="s">
        <v>38</v>
      </c>
      <c r="AK29" s="27" t="s">
        <v>38</v>
      </c>
      <c r="AL29" s="27" t="s">
        <v>38</v>
      </c>
      <c r="AM29" s="27" t="str">
        <f t="shared" si="17"/>
        <v>WO</v>
      </c>
      <c r="AN29" s="27" t="str">
        <f t="shared" si="3"/>
        <v/>
      </c>
      <c r="AP29" s="5">
        <v>20</v>
      </c>
      <c r="AQ29" s="5">
        <v>1020</v>
      </c>
      <c r="AR29" s="18">
        <f t="shared" si="4"/>
        <v>45991</v>
      </c>
      <c r="AS29" s="5" t="s">
        <v>22</v>
      </c>
      <c r="AT29" s="22">
        <f t="shared" si="7"/>
        <v>21</v>
      </c>
      <c r="AU29" s="22">
        <f t="shared" si="8"/>
        <v>3</v>
      </c>
      <c r="AV29" s="22">
        <f t="shared" si="9"/>
        <v>1</v>
      </c>
      <c r="AW29" s="24">
        <f t="shared" si="10"/>
        <v>5</v>
      </c>
      <c r="AX29" s="25">
        <f t="shared" si="11"/>
        <v>30</v>
      </c>
      <c r="AY29" s="25">
        <f t="shared" si="12"/>
        <v>27</v>
      </c>
      <c r="AZ29" s="29">
        <v>27000</v>
      </c>
      <c r="BA29" s="29">
        <f t="shared" si="13"/>
        <v>1000</v>
      </c>
      <c r="BB29" s="29">
        <f t="shared" si="14"/>
        <v>3000</v>
      </c>
      <c r="BC29" s="29">
        <f>BA29*AY29-BB29</f>
        <v>24000</v>
      </c>
    </row>
    <row r="30" spans="6:55" ht="15.75" thickTop="1" x14ac:dyDescent="0.25"/>
  </sheetData>
  <mergeCells count="1">
    <mergeCell ref="F8:H8"/>
  </mergeCells>
  <conditionalFormatting sqref="K10:K29 R10:R29 Y10:Y29 AF10:AF29 AM10:AM29">
    <cfRule type="containsText" dxfId="47" priority="5" operator="containsText" text="L">
      <formula>NOT(ISERROR(SEARCH("L",K10)))</formula>
    </cfRule>
    <cfRule type="containsText" dxfId="46" priority="6" operator="containsText" text="A">
      <formula>NOT(ISERROR(SEARCH("A",K10)))</formula>
    </cfRule>
    <cfRule type="containsText" dxfId="45" priority="7" operator="containsText" text="P">
      <formula>NOT(ISERROR(SEARCH("P",K10)))</formula>
    </cfRule>
    <cfRule type="cellIs" dxfId="44" priority="8" operator="equal">
      <formula>"WO"</formula>
    </cfRule>
  </conditionalFormatting>
  <conditionalFormatting sqref="AN10:AN29 J10:J29 L10:Q29 S10:X29 Z10:AE29 AG10:AL29">
    <cfRule type="containsText" dxfId="43" priority="1" operator="containsText" text="L">
      <formula>NOT(ISERROR(SEARCH("L",J10)))</formula>
    </cfRule>
    <cfRule type="containsText" dxfId="42" priority="2" operator="containsText" text="A">
      <formula>NOT(ISERROR(SEARCH("A",J10)))</formula>
    </cfRule>
    <cfRule type="containsText" dxfId="41" priority="3" operator="containsText" text="P">
      <formula>NOT(ISERROR(SEARCH("P",J10)))</formula>
    </cfRule>
    <cfRule type="cellIs" dxfId="40" priority="4" operator="equal">
      <formula>"WO"</formula>
    </cfRule>
  </conditionalFormatting>
  <dataValidations count="1">
    <dataValidation type="list" allowBlank="1" showInputMessage="1" showErrorMessage="1" sqref="AN10:AN29 J10:J29 L10:Q29 S10:X29 Z10:AE29 AG10:AL29" xr:uid="{EBAF511E-5D80-4B48-A078-C7206944473C}">
      <formula1>"P,L,A"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66BDF5-85AE-4B1E-882C-F918E57CD7FF}">
          <x14:formula1>
            <xm:f>Sheet2!$A$1:$A$12</xm:f>
          </x14:formula1>
          <xm:sqref>G5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EE49-65EA-44FA-ADD4-149E0EE9FE35}">
  <dimension ref="F5:BC30"/>
  <sheetViews>
    <sheetView topLeftCell="AM9" zoomScale="90" zoomScaleNormal="90" workbookViewId="0">
      <selection activeCell="AW14" sqref="AW14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0" max="40" width="12.7109375" bestFit="1" customWidth="1"/>
    <col min="42" max="42" width="8.28515625" bestFit="1" customWidth="1"/>
    <col min="43" max="43" width="17.28515625" bestFit="1" customWidth="1"/>
    <col min="44" max="44" width="11.85546875" bestFit="1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45992</v>
      </c>
      <c r="H5" s="8"/>
      <c r="I5" s="9" t="s">
        <v>25</v>
      </c>
      <c r="J5" s="10">
        <f>EOMONTH(G5,0)</f>
        <v>46022</v>
      </c>
      <c r="L5" s="32" t="str">
        <f>TEXT($G$5,"MMMM")</f>
        <v>December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Monday</v>
      </c>
      <c r="K8" s="13" t="str">
        <f t="shared" ref="K8:AN8" si="0">TEXT(K9,"DDDD")</f>
        <v>Tuesday</v>
      </c>
      <c r="L8" s="13" t="str">
        <f t="shared" si="0"/>
        <v>Wednesday</v>
      </c>
      <c r="M8" s="13" t="str">
        <f t="shared" si="0"/>
        <v>Thursday</v>
      </c>
      <c r="N8" s="13" t="str">
        <f t="shared" si="0"/>
        <v>Friday</v>
      </c>
      <c r="O8" s="13" t="str">
        <f t="shared" si="0"/>
        <v>Saturday</v>
      </c>
      <c r="P8" s="13" t="str">
        <f t="shared" si="0"/>
        <v>Sunday</v>
      </c>
      <c r="Q8" s="13" t="str">
        <f t="shared" si="0"/>
        <v>Monday</v>
      </c>
      <c r="R8" s="13" t="str">
        <f t="shared" si="0"/>
        <v>Tuesday</v>
      </c>
      <c r="S8" s="13" t="str">
        <f t="shared" si="0"/>
        <v>Wednesday</v>
      </c>
      <c r="T8" s="13" t="str">
        <f t="shared" si="0"/>
        <v>Thursday</v>
      </c>
      <c r="U8" s="13" t="str">
        <f t="shared" si="0"/>
        <v>Friday</v>
      </c>
      <c r="V8" s="13" t="str">
        <f t="shared" si="0"/>
        <v>Saturday</v>
      </c>
      <c r="W8" s="13" t="str">
        <f t="shared" si="0"/>
        <v>Sunday</v>
      </c>
      <c r="X8" s="13" t="str">
        <f t="shared" si="0"/>
        <v>Monday</v>
      </c>
      <c r="Y8" s="13" t="str">
        <f t="shared" si="0"/>
        <v>Tuesday</v>
      </c>
      <c r="Z8" s="13" t="str">
        <f t="shared" si="0"/>
        <v>Wednesday</v>
      </c>
      <c r="AA8" s="13" t="str">
        <f t="shared" si="0"/>
        <v>Thursday</v>
      </c>
      <c r="AB8" s="13" t="str">
        <f t="shared" si="0"/>
        <v>Friday</v>
      </c>
      <c r="AC8" s="13" t="str">
        <f t="shared" si="0"/>
        <v>Saturday</v>
      </c>
      <c r="AD8" s="13" t="str">
        <f t="shared" si="0"/>
        <v>Sunday</v>
      </c>
      <c r="AE8" s="13" t="str">
        <f t="shared" si="0"/>
        <v>Monday</v>
      </c>
      <c r="AF8" s="13" t="str">
        <f t="shared" si="0"/>
        <v>Tuesday</v>
      </c>
      <c r="AG8" s="13" t="str">
        <f t="shared" si="0"/>
        <v>Wednesday</v>
      </c>
      <c r="AH8" s="13" t="str">
        <f t="shared" si="0"/>
        <v>Thursday</v>
      </c>
      <c r="AI8" s="13" t="str">
        <f t="shared" si="0"/>
        <v>Friday</v>
      </c>
      <c r="AJ8" s="13" t="str">
        <f t="shared" si="0"/>
        <v>Saturday</v>
      </c>
      <c r="AK8" s="13" t="str">
        <f t="shared" si="0"/>
        <v>Sunday</v>
      </c>
      <c r="AL8" s="13" t="str">
        <f t="shared" si="0"/>
        <v>Monday</v>
      </c>
      <c r="AM8" s="13" t="str">
        <f t="shared" si="0"/>
        <v>Tuesday</v>
      </c>
      <c r="AN8" s="13" t="str">
        <f t="shared" si="0"/>
        <v>Wednesday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45992</v>
      </c>
      <c r="K9" s="26">
        <f>IF(J9&lt;$J$5,J9+1,"")</f>
        <v>45993</v>
      </c>
      <c r="L9" s="26">
        <f t="shared" ref="L9:AO9" si="1">IF(K9&lt;$J$5,K9+1,"")</f>
        <v>45994</v>
      </c>
      <c r="M9" s="26">
        <f t="shared" si="1"/>
        <v>45995</v>
      </c>
      <c r="N9" s="26">
        <f t="shared" si="1"/>
        <v>45996</v>
      </c>
      <c r="O9" s="26">
        <f t="shared" si="1"/>
        <v>45997</v>
      </c>
      <c r="P9" s="26">
        <f t="shared" si="1"/>
        <v>45998</v>
      </c>
      <c r="Q9" s="26">
        <f t="shared" si="1"/>
        <v>45999</v>
      </c>
      <c r="R9" s="26">
        <f t="shared" si="1"/>
        <v>46000</v>
      </c>
      <c r="S9" s="26">
        <f t="shared" si="1"/>
        <v>46001</v>
      </c>
      <c r="T9" s="26">
        <f t="shared" si="1"/>
        <v>46002</v>
      </c>
      <c r="U9" s="26">
        <f t="shared" si="1"/>
        <v>46003</v>
      </c>
      <c r="V9" s="26">
        <f t="shared" si="1"/>
        <v>46004</v>
      </c>
      <c r="W9" s="26">
        <f t="shared" si="1"/>
        <v>46005</v>
      </c>
      <c r="X9" s="26">
        <f t="shared" si="1"/>
        <v>46006</v>
      </c>
      <c r="Y9" s="26">
        <f t="shared" si="1"/>
        <v>46007</v>
      </c>
      <c r="Z9" s="26">
        <f t="shared" si="1"/>
        <v>46008</v>
      </c>
      <c r="AA9" s="26">
        <f t="shared" si="1"/>
        <v>46009</v>
      </c>
      <c r="AB9" s="26">
        <f t="shared" si="1"/>
        <v>46010</v>
      </c>
      <c r="AC9" s="26">
        <f>IF(AB9&lt;$J$5,AB9+1,"")</f>
        <v>46011</v>
      </c>
      <c r="AD9" s="26">
        <f t="shared" si="1"/>
        <v>46012</v>
      </c>
      <c r="AE9" s="26">
        <f t="shared" si="1"/>
        <v>46013</v>
      </c>
      <c r="AF9" s="26">
        <f t="shared" si="1"/>
        <v>46014</v>
      </c>
      <c r="AG9" s="26">
        <f t="shared" si="1"/>
        <v>46015</v>
      </c>
      <c r="AH9" s="26">
        <f t="shared" si="1"/>
        <v>46016</v>
      </c>
      <c r="AI9" s="26">
        <f t="shared" si="1"/>
        <v>46017</v>
      </c>
      <c r="AJ9" s="26">
        <f t="shared" si="1"/>
        <v>46018</v>
      </c>
      <c r="AK9" s="26">
        <f t="shared" si="1"/>
        <v>46019</v>
      </c>
      <c r="AL9" s="26">
        <f t="shared" si="1"/>
        <v>46020</v>
      </c>
      <c r="AM9" s="26">
        <f t="shared" si="1"/>
        <v>46021</v>
      </c>
      <c r="AN9" s="26">
        <f t="shared" si="1"/>
        <v>46022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tr">
        <f t="shared" ref="P10:AK18" si="2">IF(P$8="SUNDAY","WO","")</f>
        <v>WO</v>
      </c>
      <c r="Q10" s="27" t="s">
        <v>38</v>
      </c>
      <c r="R10" s="27" t="s">
        <v>38</v>
      </c>
      <c r="S10" s="27" t="s">
        <v>38</v>
      </c>
      <c r="T10" s="27" t="s">
        <v>38</v>
      </c>
      <c r="U10" s="27" t="s">
        <v>38</v>
      </c>
      <c r="V10" s="27" t="s">
        <v>40</v>
      </c>
      <c r="W10" s="27" t="str">
        <f t="shared" si="2"/>
        <v>WO</v>
      </c>
      <c r="X10" s="27" t="s">
        <v>38</v>
      </c>
      <c r="Y10" s="27" t="s">
        <v>38</v>
      </c>
      <c r="Z10" s="27" t="s">
        <v>38</v>
      </c>
      <c r="AA10" s="27" t="s">
        <v>38</v>
      </c>
      <c r="AB10" s="27" t="s">
        <v>38</v>
      </c>
      <c r="AC10" s="27" t="s">
        <v>38</v>
      </c>
      <c r="AD10" s="27" t="str">
        <f t="shared" si="2"/>
        <v>WO</v>
      </c>
      <c r="AE10" s="27" t="s">
        <v>38</v>
      </c>
      <c r="AF10" s="27" t="s">
        <v>38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tr">
        <f t="shared" si="2"/>
        <v>WO</v>
      </c>
      <c r="AL10" s="27" t="s">
        <v>38</v>
      </c>
      <c r="AM10" s="27" t="s">
        <v>38</v>
      </c>
      <c r="AN10" s="27" t="s">
        <v>38</v>
      </c>
      <c r="AP10" s="23">
        <v>1</v>
      </c>
      <c r="AQ10" s="4">
        <v>1001</v>
      </c>
      <c r="AR10" s="17">
        <f t="shared" ref="AR10:AR29" si="3">$J$5</f>
        <v>46022</v>
      </c>
      <c r="AS10" s="4" t="s">
        <v>3</v>
      </c>
      <c r="AT10" s="22">
        <f>COUNTIF(J10:AN10,"P")</f>
        <v>26</v>
      </c>
      <c r="AU10" s="22">
        <f>COUNTIF(J10:AN10,"A")</f>
        <v>1</v>
      </c>
      <c r="AV10" s="22">
        <f>COUNTIF(J10:AN10,"L")</f>
        <v>0</v>
      </c>
      <c r="AW10" s="23">
        <f>$I$10</f>
        <v>4</v>
      </c>
      <c r="AX10" s="28">
        <f>(DATEDIF($G$5,$J$5,"D")+1)</f>
        <v>31</v>
      </c>
      <c r="AY10" s="28">
        <f>AX10-AU10</f>
        <v>30</v>
      </c>
      <c r="AZ10" s="29">
        <v>27000</v>
      </c>
      <c r="BA10" s="29">
        <f>AZ10/AY10</f>
        <v>900</v>
      </c>
      <c r="BB10" s="29">
        <f>BA10*AU10</f>
        <v>900</v>
      </c>
      <c r="BC10" s="29">
        <f>BA10*AY10-BB10</f>
        <v>26100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4">COUNTIF($J$8:$AN$8,"SUNDAY")</f>
        <v>4</v>
      </c>
      <c r="J11" s="27" t="s">
        <v>38</v>
      </c>
      <c r="K11" s="27" t="s">
        <v>38</v>
      </c>
      <c r="L11" s="27" t="s">
        <v>40</v>
      </c>
      <c r="M11" s="27" t="s">
        <v>38</v>
      </c>
      <c r="N11" s="27" t="s">
        <v>38</v>
      </c>
      <c r="O11" s="27" t="s">
        <v>38</v>
      </c>
      <c r="P11" s="27" t="str">
        <f t="shared" ref="P11:W11" si="5">IF(P$8="SUNDAY","WO","")</f>
        <v>WO</v>
      </c>
      <c r="Q11" s="27" t="s">
        <v>38</v>
      </c>
      <c r="R11" s="27" t="s">
        <v>38</v>
      </c>
      <c r="S11" s="27" t="s">
        <v>38</v>
      </c>
      <c r="T11" s="27" t="s">
        <v>39</v>
      </c>
      <c r="U11" s="27" t="s">
        <v>38</v>
      </c>
      <c r="V11" s="27" t="s">
        <v>38</v>
      </c>
      <c r="W11" s="27" t="str">
        <f t="shared" si="5"/>
        <v>WO</v>
      </c>
      <c r="X11" s="27" t="s">
        <v>38</v>
      </c>
      <c r="Y11" s="27" t="s">
        <v>38</v>
      </c>
      <c r="Z11" s="27" t="s">
        <v>40</v>
      </c>
      <c r="AA11" s="27" t="s">
        <v>38</v>
      </c>
      <c r="AB11" s="27" t="s">
        <v>38</v>
      </c>
      <c r="AC11" s="27" t="s">
        <v>38</v>
      </c>
      <c r="AD11" s="27" t="str">
        <f t="shared" si="2"/>
        <v>WO</v>
      </c>
      <c r="AE11" s="27" t="s">
        <v>38</v>
      </c>
      <c r="AF11" s="27" t="s">
        <v>38</v>
      </c>
      <c r="AG11" s="27" t="s">
        <v>38</v>
      </c>
      <c r="AH11" s="27" t="s">
        <v>38</v>
      </c>
      <c r="AI11" s="27" t="s">
        <v>40</v>
      </c>
      <c r="AJ11" s="27" t="s">
        <v>38</v>
      </c>
      <c r="AK11" s="27" t="str">
        <f t="shared" si="2"/>
        <v>WO</v>
      </c>
      <c r="AL11" s="27" t="s">
        <v>38</v>
      </c>
      <c r="AM11" s="27" t="s">
        <v>38</v>
      </c>
      <c r="AN11" s="27" t="s">
        <v>38</v>
      </c>
      <c r="AP11" s="23">
        <v>2</v>
      </c>
      <c r="AQ11" s="4">
        <v>1002</v>
      </c>
      <c r="AR11" s="17">
        <f t="shared" si="3"/>
        <v>46022</v>
      </c>
      <c r="AS11" s="4" t="s">
        <v>4</v>
      </c>
      <c r="AT11" s="22">
        <f t="shared" ref="AT11:AT29" si="6">COUNTIF(J11:AN11,"P")</f>
        <v>23</v>
      </c>
      <c r="AU11" s="22">
        <f t="shared" ref="AU11:AU29" si="7">COUNTIF(J11:AN11,"A")</f>
        <v>3</v>
      </c>
      <c r="AV11" s="22">
        <f t="shared" ref="AV11:AV29" si="8">COUNTIF(J11:AN11,"L")</f>
        <v>1</v>
      </c>
      <c r="AW11" s="23">
        <f t="shared" ref="AW11:AW29" si="9">$I$10</f>
        <v>4</v>
      </c>
      <c r="AX11" s="28">
        <f t="shared" ref="AX11:AX29" si="10">(DATEDIF($G$5,$J$5,"D")+1)</f>
        <v>31</v>
      </c>
      <c r="AY11" s="28">
        <f t="shared" ref="AY11:AY29" si="11">AX11-AU11</f>
        <v>28</v>
      </c>
      <c r="AZ11" s="29">
        <v>28000</v>
      </c>
      <c r="BA11" s="29">
        <f t="shared" ref="BA11:BA29" si="12">AZ11/AY11</f>
        <v>1000</v>
      </c>
      <c r="BB11" s="29">
        <f t="shared" ref="BB11:BB29" si="13">BA11*AU11</f>
        <v>3000</v>
      </c>
      <c r="BC11" s="29">
        <f t="shared" ref="BC11:BC28" si="14">BA11*AY11-BB11</f>
        <v>25000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4"/>
        <v>4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tr">
        <f t="shared" si="2"/>
        <v>WO</v>
      </c>
      <c r="Q12" s="27" t="s">
        <v>38</v>
      </c>
      <c r="R12" s="27" t="s">
        <v>40</v>
      </c>
      <c r="S12" s="27" t="s">
        <v>38</v>
      </c>
      <c r="T12" s="27" t="s">
        <v>38</v>
      </c>
      <c r="U12" s="27" t="s">
        <v>38</v>
      </c>
      <c r="V12" s="27" t="s">
        <v>40</v>
      </c>
      <c r="W12" s="27" t="str">
        <f t="shared" si="2"/>
        <v>WO</v>
      </c>
      <c r="X12" s="27" t="s">
        <v>38</v>
      </c>
      <c r="Y12" s="27" t="s">
        <v>38</v>
      </c>
      <c r="Z12" s="27" t="s">
        <v>38</v>
      </c>
      <c r="AA12" s="27" t="s">
        <v>38</v>
      </c>
      <c r="AB12" s="27" t="s">
        <v>38</v>
      </c>
      <c r="AC12" s="27" t="s">
        <v>39</v>
      </c>
      <c r="AD12" s="27" t="str">
        <f t="shared" si="2"/>
        <v>WO</v>
      </c>
      <c r="AE12" s="27" t="s">
        <v>39</v>
      </c>
      <c r="AF12" s="27" t="s">
        <v>38</v>
      </c>
      <c r="AG12" s="27" t="s">
        <v>38</v>
      </c>
      <c r="AH12" s="27" t="s">
        <v>38</v>
      </c>
      <c r="AI12" s="27" t="s">
        <v>38</v>
      </c>
      <c r="AJ12" s="27" t="s">
        <v>38</v>
      </c>
      <c r="AK12" s="27" t="str">
        <f t="shared" si="2"/>
        <v>WO</v>
      </c>
      <c r="AL12" s="27" t="s">
        <v>38</v>
      </c>
      <c r="AM12" s="27" t="s">
        <v>40</v>
      </c>
      <c r="AN12" s="27" t="s">
        <v>38</v>
      </c>
      <c r="AP12" s="23">
        <v>3</v>
      </c>
      <c r="AQ12" s="4">
        <v>1003</v>
      </c>
      <c r="AR12" s="17">
        <f t="shared" si="3"/>
        <v>46022</v>
      </c>
      <c r="AS12" s="4" t="s">
        <v>5</v>
      </c>
      <c r="AT12" s="22">
        <f t="shared" si="6"/>
        <v>22</v>
      </c>
      <c r="AU12" s="22">
        <f t="shared" si="7"/>
        <v>3</v>
      </c>
      <c r="AV12" s="22">
        <f t="shared" si="8"/>
        <v>2</v>
      </c>
      <c r="AW12" s="23">
        <f t="shared" si="9"/>
        <v>4</v>
      </c>
      <c r="AX12" s="28">
        <f t="shared" si="10"/>
        <v>31</v>
      </c>
      <c r="AY12" s="28">
        <f t="shared" si="11"/>
        <v>28</v>
      </c>
      <c r="AZ12" s="29">
        <v>35000</v>
      </c>
      <c r="BA12" s="29">
        <f t="shared" si="12"/>
        <v>1250</v>
      </c>
      <c r="BB12" s="29">
        <f t="shared" si="13"/>
        <v>3750</v>
      </c>
      <c r="BC12" s="29">
        <f t="shared" si="14"/>
        <v>31250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4"/>
        <v>4</v>
      </c>
      <c r="J13" s="27" t="s">
        <v>38</v>
      </c>
      <c r="K13" s="27" t="s">
        <v>38</v>
      </c>
      <c r="L13" s="27" t="s">
        <v>38</v>
      </c>
      <c r="M13" s="27" t="s">
        <v>38</v>
      </c>
      <c r="N13" s="27" t="s">
        <v>40</v>
      </c>
      <c r="O13" s="27" t="s">
        <v>38</v>
      </c>
      <c r="P13" s="27" t="str">
        <f t="shared" si="2"/>
        <v>WO</v>
      </c>
      <c r="Q13" s="27" t="s">
        <v>38</v>
      </c>
      <c r="R13" s="27" t="s">
        <v>38</v>
      </c>
      <c r="S13" s="27" t="s">
        <v>38</v>
      </c>
      <c r="T13" s="27" t="s">
        <v>38</v>
      </c>
      <c r="U13" s="27" t="s">
        <v>38</v>
      </c>
      <c r="V13" s="27" t="s">
        <v>38</v>
      </c>
      <c r="W13" s="27" t="str">
        <f t="shared" si="2"/>
        <v>WO</v>
      </c>
      <c r="X13" s="27" t="s">
        <v>38</v>
      </c>
      <c r="Y13" s="27" t="s">
        <v>38</v>
      </c>
      <c r="Z13" s="27" t="s">
        <v>38</v>
      </c>
      <c r="AA13" s="27" t="s">
        <v>38</v>
      </c>
      <c r="AB13" s="27" t="s">
        <v>38</v>
      </c>
      <c r="AC13" s="27" t="s">
        <v>38</v>
      </c>
      <c r="AD13" s="27" t="str">
        <f t="shared" si="2"/>
        <v>WO</v>
      </c>
      <c r="AE13" s="27" t="s">
        <v>38</v>
      </c>
      <c r="AF13" s="27" t="s">
        <v>38</v>
      </c>
      <c r="AG13" s="27" t="s">
        <v>38</v>
      </c>
      <c r="AH13" s="27" t="s">
        <v>38</v>
      </c>
      <c r="AI13" s="27" t="s">
        <v>38</v>
      </c>
      <c r="AJ13" s="27" t="s">
        <v>38</v>
      </c>
      <c r="AK13" s="27" t="str">
        <f t="shared" si="2"/>
        <v>WO</v>
      </c>
      <c r="AL13" s="27" t="s">
        <v>38</v>
      </c>
      <c r="AM13" s="27" t="s">
        <v>38</v>
      </c>
      <c r="AN13" s="27" t="s">
        <v>39</v>
      </c>
      <c r="AP13" s="23">
        <v>4</v>
      </c>
      <c r="AQ13" s="4">
        <v>1004</v>
      </c>
      <c r="AR13" s="17">
        <f t="shared" si="3"/>
        <v>46022</v>
      </c>
      <c r="AS13" s="4" t="s">
        <v>6</v>
      </c>
      <c r="AT13" s="22">
        <f t="shared" si="6"/>
        <v>25</v>
      </c>
      <c r="AU13" s="22">
        <f t="shared" si="7"/>
        <v>1</v>
      </c>
      <c r="AV13" s="22">
        <f t="shared" si="8"/>
        <v>1</v>
      </c>
      <c r="AW13" s="23">
        <f t="shared" si="9"/>
        <v>4</v>
      </c>
      <c r="AX13" s="28">
        <f t="shared" si="10"/>
        <v>31</v>
      </c>
      <c r="AY13" s="28">
        <f t="shared" si="11"/>
        <v>30</v>
      </c>
      <c r="AZ13" s="29">
        <v>45000</v>
      </c>
      <c r="BA13" s="29">
        <f t="shared" si="12"/>
        <v>1500</v>
      </c>
      <c r="BB13" s="29">
        <f t="shared" si="13"/>
        <v>1500</v>
      </c>
      <c r="BC13" s="29">
        <f t="shared" si="14"/>
        <v>43500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4"/>
        <v>4</v>
      </c>
      <c r="J14" s="27" t="s">
        <v>38</v>
      </c>
      <c r="K14" s="27" t="s">
        <v>38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tr">
        <f t="shared" si="2"/>
        <v>WO</v>
      </c>
      <c r="Q14" s="27" t="s">
        <v>38</v>
      </c>
      <c r="R14" s="27" t="s">
        <v>38</v>
      </c>
      <c r="S14" s="27" t="s">
        <v>38</v>
      </c>
      <c r="T14" s="27" t="s">
        <v>38</v>
      </c>
      <c r="U14" s="27" t="s">
        <v>38</v>
      </c>
      <c r="V14" s="27" t="s">
        <v>38</v>
      </c>
      <c r="W14" s="27" t="str">
        <f t="shared" si="2"/>
        <v>WO</v>
      </c>
      <c r="X14" s="27" t="s">
        <v>38</v>
      </c>
      <c r="Y14" s="27" t="s">
        <v>38</v>
      </c>
      <c r="Z14" s="27" t="s">
        <v>38</v>
      </c>
      <c r="AA14" s="27" t="s">
        <v>38</v>
      </c>
      <c r="AB14" s="27" t="s">
        <v>38</v>
      </c>
      <c r="AC14" s="27" t="s">
        <v>38</v>
      </c>
      <c r="AD14" s="27" t="str">
        <f t="shared" si="2"/>
        <v>WO</v>
      </c>
      <c r="AE14" s="27" t="s">
        <v>38</v>
      </c>
      <c r="AF14" s="27" t="s">
        <v>38</v>
      </c>
      <c r="AG14" s="27" t="s">
        <v>40</v>
      </c>
      <c r="AH14" s="27" t="s">
        <v>38</v>
      </c>
      <c r="AI14" s="27" t="s">
        <v>38</v>
      </c>
      <c r="AJ14" s="27" t="s">
        <v>38</v>
      </c>
      <c r="AK14" s="27" t="str">
        <f t="shared" si="2"/>
        <v>WO</v>
      </c>
      <c r="AL14" s="27" t="s">
        <v>38</v>
      </c>
      <c r="AM14" s="27" t="s">
        <v>38</v>
      </c>
      <c r="AN14" s="27" t="s">
        <v>38</v>
      </c>
      <c r="AP14" s="23">
        <v>5</v>
      </c>
      <c r="AQ14" s="4">
        <v>1005</v>
      </c>
      <c r="AR14" s="17">
        <f t="shared" si="3"/>
        <v>46022</v>
      </c>
      <c r="AS14" s="4" t="s">
        <v>7</v>
      </c>
      <c r="AT14" s="22">
        <f t="shared" si="6"/>
        <v>26</v>
      </c>
      <c r="AU14" s="22">
        <f t="shared" si="7"/>
        <v>1</v>
      </c>
      <c r="AV14" s="22">
        <f t="shared" si="8"/>
        <v>0</v>
      </c>
      <c r="AW14" s="23">
        <f t="shared" si="9"/>
        <v>4</v>
      </c>
      <c r="AX14" s="28">
        <f t="shared" si="10"/>
        <v>31</v>
      </c>
      <c r="AY14" s="28">
        <f t="shared" si="11"/>
        <v>30</v>
      </c>
      <c r="AZ14" s="29">
        <v>65000</v>
      </c>
      <c r="BA14" s="29">
        <f t="shared" si="12"/>
        <v>2166.6666666666665</v>
      </c>
      <c r="BB14" s="29">
        <f t="shared" si="13"/>
        <v>2166.6666666666665</v>
      </c>
      <c r="BC14" s="29">
        <f t="shared" si="14"/>
        <v>62833.333333333328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4"/>
        <v>4</v>
      </c>
      <c r="J15" s="27" t="s">
        <v>38</v>
      </c>
      <c r="K15" s="27" t="s">
        <v>38</v>
      </c>
      <c r="L15" s="27" t="s">
        <v>39</v>
      </c>
      <c r="M15" s="27" t="s">
        <v>38</v>
      </c>
      <c r="N15" s="27" t="s">
        <v>38</v>
      </c>
      <c r="O15" s="27" t="s">
        <v>38</v>
      </c>
      <c r="P15" s="27" t="str">
        <f t="shared" si="2"/>
        <v>WO</v>
      </c>
      <c r="Q15" s="27" t="s">
        <v>38</v>
      </c>
      <c r="R15" s="27" t="s">
        <v>38</v>
      </c>
      <c r="S15" s="27" t="s">
        <v>39</v>
      </c>
      <c r="T15" s="27" t="s">
        <v>38</v>
      </c>
      <c r="U15" s="27" t="s">
        <v>38</v>
      </c>
      <c r="V15" s="27" t="s">
        <v>38</v>
      </c>
      <c r="W15" s="27" t="str">
        <f t="shared" si="2"/>
        <v>WO</v>
      </c>
      <c r="X15" s="27" t="s">
        <v>38</v>
      </c>
      <c r="Y15" s="27" t="s">
        <v>38</v>
      </c>
      <c r="Z15" s="27" t="s">
        <v>38</v>
      </c>
      <c r="AA15" s="27" t="s">
        <v>40</v>
      </c>
      <c r="AB15" s="27" t="s">
        <v>38</v>
      </c>
      <c r="AC15" s="27" t="s">
        <v>38</v>
      </c>
      <c r="AD15" s="27" t="str">
        <f t="shared" si="2"/>
        <v>WO</v>
      </c>
      <c r="AE15" s="27" t="s">
        <v>38</v>
      </c>
      <c r="AF15" s="27" t="s">
        <v>38</v>
      </c>
      <c r="AG15" s="27" t="s">
        <v>40</v>
      </c>
      <c r="AH15" s="27" t="s">
        <v>38</v>
      </c>
      <c r="AI15" s="27" t="s">
        <v>38</v>
      </c>
      <c r="AJ15" s="27" t="s">
        <v>38</v>
      </c>
      <c r="AK15" s="27" t="str">
        <f t="shared" si="2"/>
        <v>WO</v>
      </c>
      <c r="AL15" s="27" t="s">
        <v>38</v>
      </c>
      <c r="AM15" s="27" t="s">
        <v>38</v>
      </c>
      <c r="AN15" s="27" t="s">
        <v>38</v>
      </c>
      <c r="AP15" s="23">
        <v>6</v>
      </c>
      <c r="AQ15" s="4">
        <v>1006</v>
      </c>
      <c r="AR15" s="17">
        <f t="shared" si="3"/>
        <v>46022</v>
      </c>
      <c r="AS15" s="4" t="s">
        <v>8</v>
      </c>
      <c r="AT15" s="22">
        <f t="shared" si="6"/>
        <v>23</v>
      </c>
      <c r="AU15" s="22">
        <f t="shared" si="7"/>
        <v>2</v>
      </c>
      <c r="AV15" s="22">
        <f t="shared" si="8"/>
        <v>2</v>
      </c>
      <c r="AW15" s="23">
        <f t="shared" si="9"/>
        <v>4</v>
      </c>
      <c r="AX15" s="28">
        <f t="shared" si="10"/>
        <v>31</v>
      </c>
      <c r="AY15" s="28">
        <f t="shared" si="11"/>
        <v>29</v>
      </c>
      <c r="AZ15" s="29">
        <v>27000</v>
      </c>
      <c r="BA15" s="29">
        <f t="shared" si="12"/>
        <v>931.0344827586207</v>
      </c>
      <c r="BB15" s="29">
        <f t="shared" si="13"/>
        <v>1862.0689655172414</v>
      </c>
      <c r="BC15" s="29">
        <f t="shared" si="14"/>
        <v>25137.931034482757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4"/>
        <v>4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">
        <v>40</v>
      </c>
      <c r="O16" s="27" t="s">
        <v>38</v>
      </c>
      <c r="P16" s="27" t="str">
        <f t="shared" si="2"/>
        <v>WO</v>
      </c>
      <c r="Q16" s="27" t="s">
        <v>38</v>
      </c>
      <c r="R16" s="27" t="s">
        <v>38</v>
      </c>
      <c r="S16" s="27" t="s">
        <v>38</v>
      </c>
      <c r="T16" s="27" t="s">
        <v>38</v>
      </c>
      <c r="U16" s="27" t="s">
        <v>38</v>
      </c>
      <c r="V16" s="27" t="s">
        <v>38</v>
      </c>
      <c r="W16" s="27" t="str">
        <f t="shared" si="2"/>
        <v>WO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">
        <v>39</v>
      </c>
      <c r="AC16" s="27" t="s">
        <v>38</v>
      </c>
      <c r="AD16" s="27" t="str">
        <f t="shared" si="2"/>
        <v>WO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">
        <v>38</v>
      </c>
      <c r="AJ16" s="27" t="s">
        <v>38</v>
      </c>
      <c r="AK16" s="27" t="str">
        <f t="shared" si="2"/>
        <v>WO</v>
      </c>
      <c r="AL16" s="27" t="s">
        <v>38</v>
      </c>
      <c r="AM16" s="27" t="s">
        <v>39</v>
      </c>
      <c r="AN16" s="27" t="s">
        <v>38</v>
      </c>
      <c r="AP16" s="23">
        <v>7</v>
      </c>
      <c r="AQ16" s="4">
        <v>1007</v>
      </c>
      <c r="AR16" s="17">
        <f t="shared" si="3"/>
        <v>46022</v>
      </c>
      <c r="AS16" s="4" t="s">
        <v>9</v>
      </c>
      <c r="AT16" s="22">
        <f t="shared" si="6"/>
        <v>24</v>
      </c>
      <c r="AU16" s="22">
        <f t="shared" si="7"/>
        <v>1</v>
      </c>
      <c r="AV16" s="22">
        <f t="shared" si="8"/>
        <v>2</v>
      </c>
      <c r="AW16" s="23">
        <f t="shared" si="9"/>
        <v>4</v>
      </c>
      <c r="AX16" s="28">
        <f t="shared" si="10"/>
        <v>31</v>
      </c>
      <c r="AY16" s="28">
        <f t="shared" si="11"/>
        <v>30</v>
      </c>
      <c r="AZ16" s="29">
        <v>45000</v>
      </c>
      <c r="BA16" s="29">
        <f t="shared" si="12"/>
        <v>1500</v>
      </c>
      <c r="BB16" s="29">
        <f t="shared" si="13"/>
        <v>1500</v>
      </c>
      <c r="BC16" s="29">
        <f t="shared" si="14"/>
        <v>43500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4"/>
        <v>4</v>
      </c>
      <c r="J17" s="27" t="s">
        <v>38</v>
      </c>
      <c r="K17" s="27" t="s">
        <v>38</v>
      </c>
      <c r="L17" s="27" t="s">
        <v>38</v>
      </c>
      <c r="M17" s="27" t="s">
        <v>38</v>
      </c>
      <c r="N17" s="27" t="s">
        <v>38</v>
      </c>
      <c r="O17" s="27" t="s">
        <v>38</v>
      </c>
      <c r="P17" s="27" t="str">
        <f t="shared" si="2"/>
        <v>WO</v>
      </c>
      <c r="Q17" s="27" t="s">
        <v>38</v>
      </c>
      <c r="R17" s="27" t="s">
        <v>38</v>
      </c>
      <c r="S17" s="27" t="s">
        <v>38</v>
      </c>
      <c r="T17" s="27" t="s">
        <v>39</v>
      </c>
      <c r="U17" s="27" t="s">
        <v>38</v>
      </c>
      <c r="V17" s="27" t="s">
        <v>38</v>
      </c>
      <c r="W17" s="27" t="str">
        <f t="shared" si="2"/>
        <v>WO</v>
      </c>
      <c r="X17" s="27" t="s">
        <v>38</v>
      </c>
      <c r="Y17" s="27" t="s">
        <v>39</v>
      </c>
      <c r="Z17" s="27" t="s">
        <v>38</v>
      </c>
      <c r="AA17" s="27" t="s">
        <v>38</v>
      </c>
      <c r="AB17" s="27" t="s">
        <v>38</v>
      </c>
      <c r="AC17" s="27" t="s">
        <v>38</v>
      </c>
      <c r="AD17" s="27" t="str">
        <f t="shared" si="2"/>
        <v>WO</v>
      </c>
      <c r="AE17" s="27" t="s">
        <v>38</v>
      </c>
      <c r="AF17" s="27" t="s">
        <v>39</v>
      </c>
      <c r="AG17" s="27" t="s">
        <v>38</v>
      </c>
      <c r="AH17" s="27" t="s">
        <v>38</v>
      </c>
      <c r="AI17" s="27" t="s">
        <v>38</v>
      </c>
      <c r="AJ17" s="27" t="s">
        <v>38</v>
      </c>
      <c r="AK17" s="27" t="str">
        <f t="shared" si="2"/>
        <v>WO</v>
      </c>
      <c r="AL17" s="27" t="s">
        <v>38</v>
      </c>
      <c r="AM17" s="27" t="s">
        <v>38</v>
      </c>
      <c r="AN17" s="27" t="s">
        <v>40</v>
      </c>
      <c r="AP17" s="23">
        <v>8</v>
      </c>
      <c r="AQ17" s="4">
        <v>1008</v>
      </c>
      <c r="AR17" s="17">
        <f t="shared" si="3"/>
        <v>46022</v>
      </c>
      <c r="AS17" s="4" t="s">
        <v>10</v>
      </c>
      <c r="AT17" s="22">
        <f t="shared" si="6"/>
        <v>23</v>
      </c>
      <c r="AU17" s="22">
        <f t="shared" si="7"/>
        <v>1</v>
      </c>
      <c r="AV17" s="22">
        <f t="shared" si="8"/>
        <v>3</v>
      </c>
      <c r="AW17" s="23">
        <f t="shared" si="9"/>
        <v>4</v>
      </c>
      <c r="AX17" s="28">
        <f t="shared" si="10"/>
        <v>31</v>
      </c>
      <c r="AY17" s="28">
        <f t="shared" si="11"/>
        <v>30</v>
      </c>
      <c r="AZ17" s="29">
        <v>85000</v>
      </c>
      <c r="BA17" s="29">
        <f t="shared" si="12"/>
        <v>2833.3333333333335</v>
      </c>
      <c r="BB17" s="29">
        <f t="shared" si="13"/>
        <v>2833.3333333333335</v>
      </c>
      <c r="BC17" s="29">
        <f t="shared" si="14"/>
        <v>82166.666666666672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4"/>
        <v>4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">
        <v>38</v>
      </c>
      <c r="O18" s="27" t="s">
        <v>38</v>
      </c>
      <c r="P18" s="27" t="str">
        <f t="shared" si="2"/>
        <v>WO</v>
      </c>
      <c r="Q18" s="27" t="s">
        <v>38</v>
      </c>
      <c r="R18" s="27" t="s">
        <v>38</v>
      </c>
      <c r="S18" s="27" t="s">
        <v>38</v>
      </c>
      <c r="T18" s="27" t="s">
        <v>38</v>
      </c>
      <c r="U18" s="27" t="s">
        <v>38</v>
      </c>
      <c r="V18" s="27" t="s">
        <v>38</v>
      </c>
      <c r="W18" s="27" t="str">
        <f t="shared" si="2"/>
        <v>WO</v>
      </c>
      <c r="X18" s="27" t="s">
        <v>38</v>
      </c>
      <c r="Y18" s="27" t="s">
        <v>38</v>
      </c>
      <c r="Z18" s="27" t="s">
        <v>38</v>
      </c>
      <c r="AA18" s="27" t="s">
        <v>38</v>
      </c>
      <c r="AB18" s="27" t="s">
        <v>38</v>
      </c>
      <c r="AC18" s="27" t="s">
        <v>38</v>
      </c>
      <c r="AD18" s="27" t="str">
        <f t="shared" si="2"/>
        <v>WO</v>
      </c>
      <c r="AE18" s="27" t="s">
        <v>38</v>
      </c>
      <c r="AF18" s="27" t="s">
        <v>38</v>
      </c>
      <c r="AG18" s="27" t="s">
        <v>38</v>
      </c>
      <c r="AH18" s="27" t="s">
        <v>38</v>
      </c>
      <c r="AI18" s="27" t="s">
        <v>40</v>
      </c>
      <c r="AJ18" s="27" t="s">
        <v>38</v>
      </c>
      <c r="AK18" s="27" t="str">
        <f t="shared" si="2"/>
        <v>WO</v>
      </c>
      <c r="AL18" s="27" t="s">
        <v>38</v>
      </c>
      <c r="AM18" s="27" t="s">
        <v>38</v>
      </c>
      <c r="AN18" s="27" t="s">
        <v>38</v>
      </c>
      <c r="AP18" s="23">
        <v>9</v>
      </c>
      <c r="AQ18" s="4">
        <v>1009</v>
      </c>
      <c r="AR18" s="17">
        <f t="shared" si="3"/>
        <v>46022</v>
      </c>
      <c r="AS18" s="4" t="s">
        <v>11</v>
      </c>
      <c r="AT18" s="22">
        <f t="shared" si="6"/>
        <v>26</v>
      </c>
      <c r="AU18" s="22">
        <f t="shared" si="7"/>
        <v>1</v>
      </c>
      <c r="AV18" s="22">
        <f t="shared" si="8"/>
        <v>0</v>
      </c>
      <c r="AW18" s="23">
        <f t="shared" si="9"/>
        <v>4</v>
      </c>
      <c r="AX18" s="28">
        <f t="shared" si="10"/>
        <v>31</v>
      </c>
      <c r="AY18" s="28">
        <f t="shared" si="11"/>
        <v>30</v>
      </c>
      <c r="AZ18" s="29">
        <v>45000</v>
      </c>
      <c r="BA18" s="29">
        <f t="shared" si="12"/>
        <v>1500</v>
      </c>
      <c r="BB18" s="29">
        <f t="shared" si="13"/>
        <v>1500</v>
      </c>
      <c r="BC18" s="29">
        <f t="shared" si="14"/>
        <v>43500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4"/>
        <v>4</v>
      </c>
      <c r="J19" s="27" t="s">
        <v>38</v>
      </c>
      <c r="K19" s="27" t="s">
        <v>38</v>
      </c>
      <c r="L19" s="27" t="s">
        <v>40</v>
      </c>
      <c r="M19" s="27" t="s">
        <v>38</v>
      </c>
      <c r="N19" s="27" t="s">
        <v>38</v>
      </c>
      <c r="O19" s="27" t="s">
        <v>38</v>
      </c>
      <c r="P19" s="27" t="str">
        <f t="shared" ref="P19:AK27" si="15">IF(P$8="SUNDAY","WO","")</f>
        <v>WO</v>
      </c>
      <c r="Q19" s="27" t="s">
        <v>38</v>
      </c>
      <c r="R19" s="27" t="s">
        <v>40</v>
      </c>
      <c r="S19" s="27" t="s">
        <v>38</v>
      </c>
      <c r="T19" s="27" t="s">
        <v>40</v>
      </c>
      <c r="U19" s="27" t="s">
        <v>38</v>
      </c>
      <c r="V19" s="27" t="s">
        <v>38</v>
      </c>
      <c r="W19" s="27" t="str">
        <f t="shared" si="15"/>
        <v>WO</v>
      </c>
      <c r="X19" s="27" t="s">
        <v>38</v>
      </c>
      <c r="Y19" s="27" t="s">
        <v>38</v>
      </c>
      <c r="Z19" s="27" t="s">
        <v>40</v>
      </c>
      <c r="AA19" s="27" t="s">
        <v>38</v>
      </c>
      <c r="AB19" s="27" t="s">
        <v>38</v>
      </c>
      <c r="AC19" s="27" t="s">
        <v>38</v>
      </c>
      <c r="AD19" s="27" t="str">
        <f t="shared" si="15"/>
        <v>WO</v>
      </c>
      <c r="AE19" s="27" t="s">
        <v>38</v>
      </c>
      <c r="AF19" s="27" t="s">
        <v>38</v>
      </c>
      <c r="AG19" s="27" t="s">
        <v>38</v>
      </c>
      <c r="AH19" s="27" t="s">
        <v>38</v>
      </c>
      <c r="AI19" s="27" t="s">
        <v>38</v>
      </c>
      <c r="AJ19" s="27" t="s">
        <v>38</v>
      </c>
      <c r="AK19" s="27" t="str">
        <f t="shared" si="15"/>
        <v>WO</v>
      </c>
      <c r="AL19" s="27" t="s">
        <v>38</v>
      </c>
      <c r="AM19" s="27" t="s">
        <v>38</v>
      </c>
      <c r="AN19" s="27" t="s">
        <v>38</v>
      </c>
      <c r="AP19" s="23">
        <v>10</v>
      </c>
      <c r="AQ19" s="4">
        <v>1010</v>
      </c>
      <c r="AR19" s="17">
        <f t="shared" si="3"/>
        <v>46022</v>
      </c>
      <c r="AS19" s="4" t="s">
        <v>12</v>
      </c>
      <c r="AT19" s="22">
        <f t="shared" si="6"/>
        <v>23</v>
      </c>
      <c r="AU19" s="22">
        <f t="shared" si="7"/>
        <v>4</v>
      </c>
      <c r="AV19" s="22">
        <f t="shared" si="8"/>
        <v>0</v>
      </c>
      <c r="AW19" s="23">
        <f t="shared" si="9"/>
        <v>4</v>
      </c>
      <c r="AX19" s="28">
        <f t="shared" si="10"/>
        <v>31</v>
      </c>
      <c r="AY19" s="28">
        <f t="shared" si="11"/>
        <v>27</v>
      </c>
      <c r="AZ19" s="29">
        <v>65000</v>
      </c>
      <c r="BA19" s="29">
        <f t="shared" si="12"/>
        <v>2407.4074074074074</v>
      </c>
      <c r="BB19" s="29">
        <f t="shared" si="13"/>
        <v>9629.6296296296296</v>
      </c>
      <c r="BC19" s="29">
        <f t="shared" si="14"/>
        <v>55370.370370370372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4"/>
        <v>4</v>
      </c>
      <c r="J20" s="27" t="s">
        <v>38</v>
      </c>
      <c r="K20" s="27" t="s">
        <v>38</v>
      </c>
      <c r="L20" s="27" t="s">
        <v>38</v>
      </c>
      <c r="M20" s="27" t="s">
        <v>39</v>
      </c>
      <c r="N20" s="27" t="s">
        <v>38</v>
      </c>
      <c r="O20" s="27" t="s">
        <v>38</v>
      </c>
      <c r="P20" s="27" t="str">
        <f t="shared" si="15"/>
        <v>WO</v>
      </c>
      <c r="Q20" s="27" t="s">
        <v>38</v>
      </c>
      <c r="R20" s="27" t="s">
        <v>38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tr">
        <f t="shared" si="15"/>
        <v>WO</v>
      </c>
      <c r="X20" s="27" t="s">
        <v>38</v>
      </c>
      <c r="Y20" s="27" t="s">
        <v>38</v>
      </c>
      <c r="Z20" s="27" t="s">
        <v>38</v>
      </c>
      <c r="AA20" s="27" t="s">
        <v>38</v>
      </c>
      <c r="AB20" s="27" t="s">
        <v>40</v>
      </c>
      <c r="AC20" s="27" t="s">
        <v>38</v>
      </c>
      <c r="AD20" s="27" t="str">
        <f t="shared" si="15"/>
        <v>WO</v>
      </c>
      <c r="AE20" s="27" t="s">
        <v>38</v>
      </c>
      <c r="AF20" s="27" t="s">
        <v>38</v>
      </c>
      <c r="AG20" s="27" t="s">
        <v>38</v>
      </c>
      <c r="AH20" s="27" t="s">
        <v>38</v>
      </c>
      <c r="AI20" s="27" t="s">
        <v>38</v>
      </c>
      <c r="AJ20" s="27" t="s">
        <v>38</v>
      </c>
      <c r="AK20" s="27" t="str">
        <f t="shared" si="15"/>
        <v>WO</v>
      </c>
      <c r="AL20" s="27" t="s">
        <v>38</v>
      </c>
      <c r="AM20" s="27" t="s">
        <v>38</v>
      </c>
      <c r="AN20" s="27" t="s">
        <v>38</v>
      </c>
      <c r="AP20" s="23">
        <v>11</v>
      </c>
      <c r="AQ20" s="4">
        <v>1011</v>
      </c>
      <c r="AR20" s="17">
        <f t="shared" si="3"/>
        <v>46022</v>
      </c>
      <c r="AS20" s="4" t="s">
        <v>13</v>
      </c>
      <c r="AT20" s="22">
        <f t="shared" si="6"/>
        <v>25</v>
      </c>
      <c r="AU20" s="22">
        <f t="shared" si="7"/>
        <v>1</v>
      </c>
      <c r="AV20" s="22">
        <f t="shared" si="8"/>
        <v>1</v>
      </c>
      <c r="AW20" s="23">
        <f t="shared" si="9"/>
        <v>4</v>
      </c>
      <c r="AX20" s="28">
        <f t="shared" si="10"/>
        <v>31</v>
      </c>
      <c r="AY20" s="28">
        <f t="shared" si="11"/>
        <v>30</v>
      </c>
      <c r="AZ20" s="29">
        <v>27000</v>
      </c>
      <c r="BA20" s="29">
        <f t="shared" si="12"/>
        <v>900</v>
      </c>
      <c r="BB20" s="29">
        <f t="shared" si="13"/>
        <v>900</v>
      </c>
      <c r="BC20" s="29">
        <f t="shared" si="14"/>
        <v>26100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4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tr">
        <f t="shared" si="15"/>
        <v>WO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">
        <v>39</v>
      </c>
      <c r="V21" s="27" t="s">
        <v>38</v>
      </c>
      <c r="W21" s="27" t="str">
        <f t="shared" si="15"/>
        <v>WO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tr">
        <f t="shared" si="15"/>
        <v>WO</v>
      </c>
      <c r="AE21" s="27" t="s">
        <v>38</v>
      </c>
      <c r="AF21" s="27" t="s">
        <v>38</v>
      </c>
      <c r="AG21" s="27" t="s">
        <v>39</v>
      </c>
      <c r="AH21" s="27" t="s">
        <v>39</v>
      </c>
      <c r="AI21" s="27" t="s">
        <v>38</v>
      </c>
      <c r="AJ21" s="27" t="s">
        <v>38</v>
      </c>
      <c r="AK21" s="27" t="str">
        <f t="shared" si="15"/>
        <v>WO</v>
      </c>
      <c r="AL21" s="27" t="s">
        <v>38</v>
      </c>
      <c r="AM21" s="27" t="s">
        <v>38</v>
      </c>
      <c r="AN21" s="27" t="s">
        <v>38</v>
      </c>
      <c r="AP21" s="23">
        <v>12</v>
      </c>
      <c r="AQ21" s="4">
        <v>1012</v>
      </c>
      <c r="AR21" s="17">
        <f t="shared" si="3"/>
        <v>46022</v>
      </c>
      <c r="AS21" s="4" t="s">
        <v>14</v>
      </c>
      <c r="AT21" s="22">
        <f t="shared" si="6"/>
        <v>24</v>
      </c>
      <c r="AU21" s="22">
        <f t="shared" si="7"/>
        <v>0</v>
      </c>
      <c r="AV21" s="22">
        <f t="shared" si="8"/>
        <v>3</v>
      </c>
      <c r="AW21" s="23">
        <f t="shared" si="9"/>
        <v>4</v>
      </c>
      <c r="AX21" s="28">
        <f t="shared" si="10"/>
        <v>31</v>
      </c>
      <c r="AY21" s="28">
        <f t="shared" si="11"/>
        <v>31</v>
      </c>
      <c r="AZ21" s="29">
        <v>25000</v>
      </c>
      <c r="BA21" s="29">
        <f t="shared" si="12"/>
        <v>806.45161290322585</v>
      </c>
      <c r="BB21" s="29">
        <f t="shared" si="13"/>
        <v>0</v>
      </c>
      <c r="BC21" s="29">
        <f t="shared" si="14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4"/>
        <v>4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">
        <v>38</v>
      </c>
      <c r="O22" s="27" t="s">
        <v>38</v>
      </c>
      <c r="P22" s="27" t="str">
        <f t="shared" si="15"/>
        <v>WO</v>
      </c>
      <c r="Q22" s="27" t="s">
        <v>38</v>
      </c>
      <c r="R22" s="27" t="s">
        <v>38</v>
      </c>
      <c r="S22" s="27" t="s">
        <v>38</v>
      </c>
      <c r="T22" s="27" t="s">
        <v>38</v>
      </c>
      <c r="U22" s="27" t="s">
        <v>38</v>
      </c>
      <c r="V22" s="27" t="s">
        <v>38</v>
      </c>
      <c r="W22" s="27" t="str">
        <f t="shared" si="15"/>
        <v>WO</v>
      </c>
      <c r="X22" s="27" t="s">
        <v>38</v>
      </c>
      <c r="Y22" s="27" t="s">
        <v>39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tr">
        <f t="shared" si="15"/>
        <v>WO</v>
      </c>
      <c r="AE22" s="27" t="s">
        <v>38</v>
      </c>
      <c r="AF22" s="27" t="s">
        <v>38</v>
      </c>
      <c r="AG22" s="27" t="s">
        <v>38</v>
      </c>
      <c r="AH22" s="27" t="s">
        <v>38</v>
      </c>
      <c r="AI22" s="27" t="s">
        <v>38</v>
      </c>
      <c r="AJ22" s="27" t="s">
        <v>38</v>
      </c>
      <c r="AK22" s="27" t="str">
        <f t="shared" si="15"/>
        <v>WO</v>
      </c>
      <c r="AL22" s="27" t="s">
        <v>38</v>
      </c>
      <c r="AM22" s="27" t="s">
        <v>38</v>
      </c>
      <c r="AN22" s="27" t="s">
        <v>38</v>
      </c>
      <c r="AP22" s="23">
        <v>13</v>
      </c>
      <c r="AQ22" s="4">
        <v>1013</v>
      </c>
      <c r="AR22" s="17">
        <f t="shared" si="3"/>
        <v>46022</v>
      </c>
      <c r="AS22" s="4" t="s">
        <v>15</v>
      </c>
      <c r="AT22" s="22">
        <f t="shared" si="6"/>
        <v>26</v>
      </c>
      <c r="AU22" s="22">
        <f t="shared" si="7"/>
        <v>0</v>
      </c>
      <c r="AV22" s="22">
        <f t="shared" si="8"/>
        <v>1</v>
      </c>
      <c r="AW22" s="23">
        <f t="shared" si="9"/>
        <v>4</v>
      </c>
      <c r="AX22" s="28">
        <f t="shared" si="10"/>
        <v>31</v>
      </c>
      <c r="AY22" s="28">
        <f t="shared" si="11"/>
        <v>31</v>
      </c>
      <c r="AZ22" s="29">
        <v>27000</v>
      </c>
      <c r="BA22" s="29">
        <f t="shared" si="12"/>
        <v>870.9677419354839</v>
      </c>
      <c r="BB22" s="29">
        <f t="shared" si="13"/>
        <v>0</v>
      </c>
      <c r="BC22" s="29">
        <f t="shared" si="14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4"/>
        <v>4</v>
      </c>
      <c r="J23" s="27" t="s">
        <v>38</v>
      </c>
      <c r="K23" s="27" t="s">
        <v>38</v>
      </c>
      <c r="L23" s="27" t="s">
        <v>38</v>
      </c>
      <c r="M23" s="27" t="s">
        <v>38</v>
      </c>
      <c r="N23" s="27" t="s">
        <v>38</v>
      </c>
      <c r="O23" s="27" t="s">
        <v>38</v>
      </c>
      <c r="P23" s="27" t="str">
        <f t="shared" si="15"/>
        <v>WO</v>
      </c>
      <c r="Q23" s="27" t="s">
        <v>38</v>
      </c>
      <c r="R23" s="27" t="s">
        <v>38</v>
      </c>
      <c r="S23" s="27" t="s">
        <v>38</v>
      </c>
      <c r="T23" s="27" t="s">
        <v>38</v>
      </c>
      <c r="U23" s="27" t="s">
        <v>38</v>
      </c>
      <c r="V23" s="27" t="s">
        <v>38</v>
      </c>
      <c r="W23" s="27" t="str">
        <f t="shared" si="15"/>
        <v>WO</v>
      </c>
      <c r="X23" s="27" t="s">
        <v>38</v>
      </c>
      <c r="Y23" s="27" t="s">
        <v>38</v>
      </c>
      <c r="Z23" s="27" t="s">
        <v>38</v>
      </c>
      <c r="AA23" s="27" t="s">
        <v>38</v>
      </c>
      <c r="AB23" s="27" t="s">
        <v>38</v>
      </c>
      <c r="AC23" s="27" t="s">
        <v>38</v>
      </c>
      <c r="AD23" s="27" t="str">
        <f t="shared" si="15"/>
        <v>WO</v>
      </c>
      <c r="AE23" s="27" t="s">
        <v>38</v>
      </c>
      <c r="AF23" s="27" t="s">
        <v>38</v>
      </c>
      <c r="AG23" s="27" t="s">
        <v>40</v>
      </c>
      <c r="AH23" s="27" t="s">
        <v>38</v>
      </c>
      <c r="AI23" s="27" t="s">
        <v>38</v>
      </c>
      <c r="AJ23" s="27" t="s">
        <v>38</v>
      </c>
      <c r="AK23" s="27" t="str">
        <f t="shared" si="15"/>
        <v>WO</v>
      </c>
      <c r="AL23" s="27" t="s">
        <v>38</v>
      </c>
      <c r="AM23" s="27" t="s">
        <v>39</v>
      </c>
      <c r="AN23" s="27" t="s">
        <v>38</v>
      </c>
      <c r="AP23" s="23">
        <v>14</v>
      </c>
      <c r="AQ23" s="4">
        <v>1014</v>
      </c>
      <c r="AR23" s="17">
        <f t="shared" si="3"/>
        <v>46022</v>
      </c>
      <c r="AS23" s="4" t="s">
        <v>16</v>
      </c>
      <c r="AT23" s="22">
        <f t="shared" si="6"/>
        <v>25</v>
      </c>
      <c r="AU23" s="22">
        <f t="shared" si="7"/>
        <v>1</v>
      </c>
      <c r="AV23" s="22">
        <f t="shared" si="8"/>
        <v>1</v>
      </c>
      <c r="AW23" s="23">
        <f t="shared" si="9"/>
        <v>4</v>
      </c>
      <c r="AX23" s="28">
        <f t="shared" si="10"/>
        <v>31</v>
      </c>
      <c r="AY23" s="28">
        <f t="shared" si="11"/>
        <v>30</v>
      </c>
      <c r="AZ23" s="29">
        <v>15000</v>
      </c>
      <c r="BA23" s="29">
        <f t="shared" si="12"/>
        <v>500</v>
      </c>
      <c r="BB23" s="29">
        <f t="shared" si="13"/>
        <v>500</v>
      </c>
      <c r="BC23" s="29">
        <f t="shared" si="14"/>
        <v>14500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4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">
        <v>38</v>
      </c>
      <c r="P24" s="27" t="str">
        <f t="shared" si="15"/>
        <v>WO</v>
      </c>
      <c r="Q24" s="27" t="s">
        <v>38</v>
      </c>
      <c r="R24" s="27" t="s">
        <v>38</v>
      </c>
      <c r="S24" s="27" t="s">
        <v>38</v>
      </c>
      <c r="T24" s="27" t="s">
        <v>40</v>
      </c>
      <c r="U24" s="27" t="s">
        <v>38</v>
      </c>
      <c r="V24" s="27" t="s">
        <v>38</v>
      </c>
      <c r="W24" s="27" t="str">
        <f t="shared" si="15"/>
        <v>WO</v>
      </c>
      <c r="X24" s="27" t="s">
        <v>38</v>
      </c>
      <c r="Y24" s="27" t="s">
        <v>38</v>
      </c>
      <c r="Z24" s="27" t="s">
        <v>38</v>
      </c>
      <c r="AA24" s="27" t="s">
        <v>38</v>
      </c>
      <c r="AB24" s="27" t="s">
        <v>38</v>
      </c>
      <c r="AC24" s="27" t="s">
        <v>38</v>
      </c>
      <c r="AD24" s="27" t="str">
        <f t="shared" si="15"/>
        <v>WO</v>
      </c>
      <c r="AE24" s="27" t="s">
        <v>38</v>
      </c>
      <c r="AF24" s="27" t="s">
        <v>38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tr">
        <f t="shared" si="15"/>
        <v>WO</v>
      </c>
      <c r="AL24" s="27" t="s">
        <v>38</v>
      </c>
      <c r="AM24" s="27" t="s">
        <v>38</v>
      </c>
      <c r="AN24" s="27" t="s">
        <v>38</v>
      </c>
      <c r="AP24" s="23">
        <v>15</v>
      </c>
      <c r="AQ24" s="4">
        <v>1015</v>
      </c>
      <c r="AR24" s="17">
        <f t="shared" si="3"/>
        <v>46022</v>
      </c>
      <c r="AS24" s="4" t="s">
        <v>17</v>
      </c>
      <c r="AT24" s="22">
        <f t="shared" si="6"/>
        <v>26</v>
      </c>
      <c r="AU24" s="22">
        <f t="shared" si="7"/>
        <v>1</v>
      </c>
      <c r="AV24" s="22">
        <f t="shared" si="8"/>
        <v>0</v>
      </c>
      <c r="AW24" s="23">
        <f t="shared" si="9"/>
        <v>4</v>
      </c>
      <c r="AX24" s="28">
        <f t="shared" si="10"/>
        <v>31</v>
      </c>
      <c r="AY24" s="28">
        <f t="shared" si="11"/>
        <v>30</v>
      </c>
      <c r="AZ24" s="29">
        <v>35000</v>
      </c>
      <c r="BA24" s="29">
        <f t="shared" si="12"/>
        <v>1166.6666666666667</v>
      </c>
      <c r="BB24" s="29">
        <f t="shared" si="13"/>
        <v>1166.6666666666667</v>
      </c>
      <c r="BC24" s="29">
        <f t="shared" si="14"/>
        <v>33833.333333333336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4"/>
        <v>4</v>
      </c>
      <c r="J25" s="27" t="s">
        <v>38</v>
      </c>
      <c r="K25" s="27" t="s">
        <v>38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tr">
        <f t="shared" si="15"/>
        <v>WO</v>
      </c>
      <c r="Q25" s="27" t="s">
        <v>38</v>
      </c>
      <c r="R25" s="27" t="s">
        <v>38</v>
      </c>
      <c r="S25" s="27" t="s">
        <v>38</v>
      </c>
      <c r="T25" s="27" t="s">
        <v>40</v>
      </c>
      <c r="U25" s="27" t="s">
        <v>38</v>
      </c>
      <c r="V25" s="27" t="s">
        <v>38</v>
      </c>
      <c r="W25" s="27" t="str">
        <f t="shared" si="15"/>
        <v>WO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">
        <v>38</v>
      </c>
      <c r="AC25" s="27" t="s">
        <v>38</v>
      </c>
      <c r="AD25" s="27" t="str">
        <f t="shared" si="15"/>
        <v>WO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tr">
        <f t="shared" si="15"/>
        <v>WO</v>
      </c>
      <c r="AL25" s="27" t="s">
        <v>38</v>
      </c>
      <c r="AM25" s="27" t="s">
        <v>38</v>
      </c>
      <c r="AN25" s="27" t="s">
        <v>38</v>
      </c>
      <c r="AP25" s="23">
        <v>16</v>
      </c>
      <c r="AQ25" s="4">
        <v>1016</v>
      </c>
      <c r="AR25" s="17">
        <f t="shared" si="3"/>
        <v>46022</v>
      </c>
      <c r="AS25" s="4" t="s">
        <v>18</v>
      </c>
      <c r="AT25" s="22">
        <f t="shared" si="6"/>
        <v>26</v>
      </c>
      <c r="AU25" s="22">
        <f t="shared" si="7"/>
        <v>1</v>
      </c>
      <c r="AV25" s="22">
        <f t="shared" si="8"/>
        <v>0</v>
      </c>
      <c r="AW25" s="23">
        <f t="shared" si="9"/>
        <v>4</v>
      </c>
      <c r="AX25" s="28">
        <f t="shared" si="10"/>
        <v>31</v>
      </c>
      <c r="AY25" s="28">
        <f t="shared" si="11"/>
        <v>30</v>
      </c>
      <c r="AZ25" s="29">
        <v>15000</v>
      </c>
      <c r="BA25" s="29">
        <f t="shared" si="12"/>
        <v>500</v>
      </c>
      <c r="BB25" s="29">
        <f t="shared" si="13"/>
        <v>500</v>
      </c>
      <c r="BC25" s="29">
        <f t="shared" si="14"/>
        <v>14500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4"/>
        <v>4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tr">
        <f t="shared" si="15"/>
        <v>WO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tr">
        <f t="shared" si="15"/>
        <v>WO</v>
      </c>
      <c r="X26" s="27" t="s">
        <v>38</v>
      </c>
      <c r="Y26" s="27" t="s">
        <v>38</v>
      </c>
      <c r="Z26" s="27" t="s">
        <v>38</v>
      </c>
      <c r="AA26" s="27" t="s">
        <v>38</v>
      </c>
      <c r="AB26" s="27" t="s">
        <v>38</v>
      </c>
      <c r="AC26" s="27" t="s">
        <v>38</v>
      </c>
      <c r="AD26" s="27" t="str">
        <f t="shared" si="15"/>
        <v>WO</v>
      </c>
      <c r="AE26" s="27" t="s">
        <v>38</v>
      </c>
      <c r="AF26" s="27" t="s">
        <v>38</v>
      </c>
      <c r="AG26" s="27" t="s">
        <v>38</v>
      </c>
      <c r="AH26" s="27" t="s">
        <v>38</v>
      </c>
      <c r="AI26" s="27" t="s">
        <v>40</v>
      </c>
      <c r="AJ26" s="27" t="s">
        <v>38</v>
      </c>
      <c r="AK26" s="27" t="str">
        <f t="shared" si="15"/>
        <v>WO</v>
      </c>
      <c r="AL26" s="27" t="s">
        <v>38</v>
      </c>
      <c r="AM26" s="27" t="s">
        <v>39</v>
      </c>
      <c r="AN26" s="27" t="s">
        <v>38</v>
      </c>
      <c r="AP26" s="23">
        <v>17</v>
      </c>
      <c r="AQ26" s="4">
        <v>1017</v>
      </c>
      <c r="AR26" s="17">
        <f t="shared" si="3"/>
        <v>46022</v>
      </c>
      <c r="AS26" s="4" t="s">
        <v>19</v>
      </c>
      <c r="AT26" s="22">
        <f t="shared" si="6"/>
        <v>25</v>
      </c>
      <c r="AU26" s="22">
        <f t="shared" si="7"/>
        <v>1</v>
      </c>
      <c r="AV26" s="22">
        <f t="shared" si="8"/>
        <v>1</v>
      </c>
      <c r="AW26" s="23">
        <f t="shared" si="9"/>
        <v>4</v>
      </c>
      <c r="AX26" s="28">
        <f t="shared" si="10"/>
        <v>31</v>
      </c>
      <c r="AY26" s="28">
        <f t="shared" si="11"/>
        <v>30</v>
      </c>
      <c r="AZ26" s="29">
        <v>65000</v>
      </c>
      <c r="BA26" s="29">
        <f t="shared" si="12"/>
        <v>2166.6666666666665</v>
      </c>
      <c r="BB26" s="29">
        <f t="shared" si="13"/>
        <v>2166.6666666666665</v>
      </c>
      <c r="BC26" s="29">
        <f t="shared" si="14"/>
        <v>62833.333333333328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4"/>
        <v>4</v>
      </c>
      <c r="J27" s="27" t="s">
        <v>38</v>
      </c>
      <c r="K27" s="27" t="s">
        <v>38</v>
      </c>
      <c r="L27" s="27" t="s">
        <v>38</v>
      </c>
      <c r="M27" s="27" t="s">
        <v>40</v>
      </c>
      <c r="N27" s="27" t="s">
        <v>38</v>
      </c>
      <c r="O27" s="27" t="s">
        <v>38</v>
      </c>
      <c r="P27" s="27" t="str">
        <f t="shared" si="15"/>
        <v>WO</v>
      </c>
      <c r="Q27" s="27" t="s">
        <v>38</v>
      </c>
      <c r="R27" s="27" t="s">
        <v>40</v>
      </c>
      <c r="S27" s="27" t="s">
        <v>38</v>
      </c>
      <c r="T27" s="27" t="s">
        <v>38</v>
      </c>
      <c r="U27" s="27" t="s">
        <v>38</v>
      </c>
      <c r="V27" s="27" t="s">
        <v>39</v>
      </c>
      <c r="W27" s="27" t="str">
        <f t="shared" si="15"/>
        <v>WO</v>
      </c>
      <c r="X27" s="27" t="s">
        <v>38</v>
      </c>
      <c r="Y27" s="27" t="s">
        <v>38</v>
      </c>
      <c r="Z27" s="27" t="s">
        <v>40</v>
      </c>
      <c r="AA27" s="27" t="s">
        <v>38</v>
      </c>
      <c r="AB27" s="27" t="s">
        <v>38</v>
      </c>
      <c r="AC27" s="27" t="s">
        <v>38</v>
      </c>
      <c r="AD27" s="27" t="str">
        <f t="shared" ref="P27:AK29" si="16">IF(AD$8="SUNDAY","WO","")</f>
        <v>WO</v>
      </c>
      <c r="AE27" s="27" t="s">
        <v>38</v>
      </c>
      <c r="AF27" s="27" t="s">
        <v>40</v>
      </c>
      <c r="AG27" s="27" t="s">
        <v>38</v>
      </c>
      <c r="AH27" s="27" t="s">
        <v>38</v>
      </c>
      <c r="AI27" s="27" t="s">
        <v>38</v>
      </c>
      <c r="AJ27" s="27" t="s">
        <v>38</v>
      </c>
      <c r="AK27" s="27" t="str">
        <f t="shared" si="16"/>
        <v>WO</v>
      </c>
      <c r="AL27" s="27" t="s">
        <v>38</v>
      </c>
      <c r="AM27" s="27" t="s">
        <v>38</v>
      </c>
      <c r="AN27" s="27" t="s">
        <v>38</v>
      </c>
      <c r="AP27" s="23">
        <v>18</v>
      </c>
      <c r="AQ27" s="4">
        <v>1018</v>
      </c>
      <c r="AR27" s="17">
        <f t="shared" si="3"/>
        <v>46022</v>
      </c>
      <c r="AS27" s="4" t="s">
        <v>20</v>
      </c>
      <c r="AT27" s="22">
        <f t="shared" si="6"/>
        <v>22</v>
      </c>
      <c r="AU27" s="22">
        <f t="shared" si="7"/>
        <v>4</v>
      </c>
      <c r="AV27" s="22">
        <f t="shared" si="8"/>
        <v>1</v>
      </c>
      <c r="AW27" s="23">
        <f t="shared" si="9"/>
        <v>4</v>
      </c>
      <c r="AX27" s="28">
        <f t="shared" si="10"/>
        <v>31</v>
      </c>
      <c r="AY27" s="28">
        <f t="shared" si="11"/>
        <v>27</v>
      </c>
      <c r="AZ27" s="29">
        <v>27000</v>
      </c>
      <c r="BA27" s="29">
        <f t="shared" si="12"/>
        <v>1000</v>
      </c>
      <c r="BB27" s="29">
        <f t="shared" si="13"/>
        <v>4000</v>
      </c>
      <c r="BC27" s="29">
        <f t="shared" si="14"/>
        <v>23000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4"/>
        <v>4</v>
      </c>
      <c r="J28" s="27" t="s">
        <v>38</v>
      </c>
      <c r="K28" s="27" t="s">
        <v>38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tr">
        <f t="shared" si="16"/>
        <v>WO</v>
      </c>
      <c r="Q28" s="27" t="s">
        <v>38</v>
      </c>
      <c r="R28" s="27" t="s">
        <v>38</v>
      </c>
      <c r="S28" s="27" t="s">
        <v>38</v>
      </c>
      <c r="T28" s="27" t="s">
        <v>38</v>
      </c>
      <c r="U28" s="27" t="s">
        <v>38</v>
      </c>
      <c r="V28" s="27" t="s">
        <v>38</v>
      </c>
      <c r="W28" s="27" t="str">
        <f t="shared" si="16"/>
        <v>WO</v>
      </c>
      <c r="X28" s="27" t="s">
        <v>38</v>
      </c>
      <c r="Y28" s="27" t="s">
        <v>38</v>
      </c>
      <c r="Z28" s="27" t="s">
        <v>40</v>
      </c>
      <c r="AA28" s="27" t="s">
        <v>38</v>
      </c>
      <c r="AB28" s="27" t="s">
        <v>38</v>
      </c>
      <c r="AC28" s="27" t="s">
        <v>38</v>
      </c>
      <c r="AD28" s="27" t="str">
        <f t="shared" si="16"/>
        <v>WO</v>
      </c>
      <c r="AE28" s="27" t="s">
        <v>38</v>
      </c>
      <c r="AF28" s="27" t="s">
        <v>38</v>
      </c>
      <c r="AG28" s="27" t="s">
        <v>38</v>
      </c>
      <c r="AH28" s="27" t="s">
        <v>38</v>
      </c>
      <c r="AI28" s="27" t="s">
        <v>38</v>
      </c>
      <c r="AJ28" s="27" t="s">
        <v>38</v>
      </c>
      <c r="AK28" s="27" t="str">
        <f t="shared" si="16"/>
        <v>WO</v>
      </c>
      <c r="AL28" s="27" t="s">
        <v>38</v>
      </c>
      <c r="AM28" s="27" t="s">
        <v>38</v>
      </c>
      <c r="AN28" s="27" t="s">
        <v>38</v>
      </c>
      <c r="AP28" s="23">
        <v>19</v>
      </c>
      <c r="AQ28" s="4">
        <v>1019</v>
      </c>
      <c r="AR28" s="17">
        <f t="shared" si="3"/>
        <v>46022</v>
      </c>
      <c r="AS28" s="4" t="s">
        <v>21</v>
      </c>
      <c r="AT28" s="22">
        <f t="shared" si="6"/>
        <v>26</v>
      </c>
      <c r="AU28" s="22">
        <f t="shared" si="7"/>
        <v>1</v>
      </c>
      <c r="AV28" s="22">
        <f t="shared" si="8"/>
        <v>0</v>
      </c>
      <c r="AW28" s="23">
        <f t="shared" si="9"/>
        <v>4</v>
      </c>
      <c r="AX28" s="28">
        <f t="shared" si="10"/>
        <v>31</v>
      </c>
      <c r="AY28" s="28">
        <f t="shared" si="11"/>
        <v>30</v>
      </c>
      <c r="AZ28" s="29">
        <v>45000</v>
      </c>
      <c r="BA28" s="29">
        <f t="shared" si="12"/>
        <v>1500</v>
      </c>
      <c r="BB28" s="29">
        <f t="shared" si="13"/>
        <v>1500</v>
      </c>
      <c r="BC28" s="29">
        <f t="shared" si="14"/>
        <v>43500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4"/>
        <v>4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">
        <v>40</v>
      </c>
      <c r="O29" s="27" t="s">
        <v>38</v>
      </c>
      <c r="P29" s="27" t="str">
        <f t="shared" si="16"/>
        <v>WO</v>
      </c>
      <c r="Q29" s="27" t="s">
        <v>38</v>
      </c>
      <c r="R29" s="27" t="s">
        <v>38</v>
      </c>
      <c r="S29" s="27" t="s">
        <v>38</v>
      </c>
      <c r="T29" s="27" t="s">
        <v>38</v>
      </c>
      <c r="U29" s="27" t="s">
        <v>38</v>
      </c>
      <c r="V29" s="27" t="s">
        <v>38</v>
      </c>
      <c r="W29" s="27" t="str">
        <f t="shared" si="16"/>
        <v>WO</v>
      </c>
      <c r="X29" s="27" t="s">
        <v>38</v>
      </c>
      <c r="Y29" s="27" t="s">
        <v>38</v>
      </c>
      <c r="Z29" s="27" t="s">
        <v>38</v>
      </c>
      <c r="AA29" s="27" t="s">
        <v>38</v>
      </c>
      <c r="AB29" s="27" t="s">
        <v>38</v>
      </c>
      <c r="AC29" s="27" t="s">
        <v>38</v>
      </c>
      <c r="AD29" s="27" t="str">
        <f t="shared" si="16"/>
        <v>WO</v>
      </c>
      <c r="AE29" s="27" t="s">
        <v>38</v>
      </c>
      <c r="AF29" s="27" t="s">
        <v>38</v>
      </c>
      <c r="AG29" s="27" t="s">
        <v>40</v>
      </c>
      <c r="AH29" s="27" t="s">
        <v>38</v>
      </c>
      <c r="AI29" s="27" t="s">
        <v>38</v>
      </c>
      <c r="AJ29" s="27" t="s">
        <v>38</v>
      </c>
      <c r="AK29" s="27" t="str">
        <f t="shared" si="16"/>
        <v>WO</v>
      </c>
      <c r="AL29" s="27" t="s">
        <v>38</v>
      </c>
      <c r="AM29" s="27" t="s">
        <v>38</v>
      </c>
      <c r="AN29" s="27" t="s">
        <v>38</v>
      </c>
      <c r="AP29" s="5">
        <v>20</v>
      </c>
      <c r="AQ29" s="5">
        <v>1020</v>
      </c>
      <c r="AR29" s="18">
        <f t="shared" si="3"/>
        <v>46022</v>
      </c>
      <c r="AS29" s="5" t="s">
        <v>22</v>
      </c>
      <c r="AT29" s="22">
        <f t="shared" si="6"/>
        <v>25</v>
      </c>
      <c r="AU29" s="22">
        <f t="shared" si="7"/>
        <v>2</v>
      </c>
      <c r="AV29" s="22">
        <f t="shared" si="8"/>
        <v>0</v>
      </c>
      <c r="AW29" s="24">
        <f t="shared" si="9"/>
        <v>4</v>
      </c>
      <c r="AX29" s="25">
        <f t="shared" si="10"/>
        <v>31</v>
      </c>
      <c r="AY29" s="25">
        <f t="shared" si="11"/>
        <v>29</v>
      </c>
      <c r="AZ29" s="29">
        <v>27000</v>
      </c>
      <c r="BA29" s="29">
        <f t="shared" si="12"/>
        <v>931.0344827586207</v>
      </c>
      <c r="BB29" s="29">
        <f t="shared" si="13"/>
        <v>1862.0689655172414</v>
      </c>
      <c r="BC29" s="29">
        <f>BA29*AY29-BB29</f>
        <v>25137.931034482757</v>
      </c>
    </row>
    <row r="30" spans="6:55" ht="15.75" thickTop="1" x14ac:dyDescent="0.25"/>
  </sheetData>
  <mergeCells count="1">
    <mergeCell ref="F8:H8"/>
  </mergeCells>
  <conditionalFormatting sqref="J10:AN29">
    <cfRule type="containsText" dxfId="21" priority="1" operator="containsText" text="L">
      <formula>NOT(ISERROR(SEARCH("L",J10)))</formula>
    </cfRule>
    <cfRule type="containsText" dxfId="20" priority="2" operator="containsText" text="A">
      <formula>NOT(ISERROR(SEARCH("A",J10)))</formula>
    </cfRule>
    <cfRule type="containsText" dxfId="19" priority="3" operator="containsText" text="P">
      <formula>NOT(ISERROR(SEARCH("P",J10)))</formula>
    </cfRule>
    <cfRule type="cellIs" dxfId="18" priority="4" operator="equal">
      <formula>"WO"</formula>
    </cfRule>
  </conditionalFormatting>
  <dataValidations count="1">
    <dataValidation type="list" allowBlank="1" showInputMessage="1" showErrorMessage="1" sqref="AE10:AJ29 J10:O29 Q10:V29 X10:AC29 AL10:AN29" xr:uid="{38647CEF-323A-4E17-B449-54AE8D5AB9F0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5BCE5D-CE62-4782-9A8B-0D8064EFA6AF}">
          <x14:formula1>
            <xm:f>Sheet2!$A$1:$A$12</xm:f>
          </x14:formula1>
          <xm:sqref>G5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9B7-D53F-4ED8-835A-4B145C30C4C1}">
  <dimension ref="A1:A12"/>
  <sheetViews>
    <sheetView workbookViewId="0">
      <selection activeCell="F11" sqref="F11"/>
    </sheetView>
  </sheetViews>
  <sheetFormatPr defaultRowHeight="15" x14ac:dyDescent="0.25"/>
  <cols>
    <col min="1" max="1" width="18.85546875" bestFit="1" customWidth="1"/>
  </cols>
  <sheetData>
    <row r="1" spans="1:1" x14ac:dyDescent="0.25">
      <c r="A1" s="12">
        <v>45658</v>
      </c>
    </row>
    <row r="2" spans="1:1" x14ac:dyDescent="0.25">
      <c r="A2" s="12">
        <v>45689</v>
      </c>
    </row>
    <row r="3" spans="1:1" x14ac:dyDescent="0.25">
      <c r="A3" s="12">
        <v>45717</v>
      </c>
    </row>
    <row r="4" spans="1:1" x14ac:dyDescent="0.25">
      <c r="A4" s="12">
        <v>45748</v>
      </c>
    </row>
    <row r="5" spans="1:1" x14ac:dyDescent="0.25">
      <c r="A5" s="12">
        <v>45778</v>
      </c>
    </row>
    <row r="6" spans="1:1" x14ac:dyDescent="0.25">
      <c r="A6" s="12">
        <v>45809</v>
      </c>
    </row>
    <row r="7" spans="1:1" x14ac:dyDescent="0.25">
      <c r="A7" s="12">
        <v>45839</v>
      </c>
    </row>
    <row r="8" spans="1:1" x14ac:dyDescent="0.25">
      <c r="A8" s="12">
        <v>45870</v>
      </c>
    </row>
    <row r="9" spans="1:1" x14ac:dyDescent="0.25">
      <c r="A9" s="12">
        <v>45901</v>
      </c>
    </row>
    <row r="10" spans="1:1" x14ac:dyDescent="0.25">
      <c r="A10" s="12">
        <v>45931</v>
      </c>
    </row>
    <row r="11" spans="1:1" x14ac:dyDescent="0.25">
      <c r="A11" s="12">
        <v>45962</v>
      </c>
    </row>
    <row r="12" spans="1:1" x14ac:dyDescent="0.25">
      <c r="A12" s="12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EB59-60DE-44AE-BD43-A9ADA527EF57}">
  <dimension ref="F5:BC30"/>
  <sheetViews>
    <sheetView zoomScale="90" zoomScaleNormal="90" workbookViewId="0"/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4" max="44" width="10.140625" bestFit="1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45689</v>
      </c>
      <c r="H5" s="8"/>
      <c r="I5" s="9" t="s">
        <v>25</v>
      </c>
      <c r="J5" s="10">
        <f>EOMONTH(G5,0)</f>
        <v>45716</v>
      </c>
      <c r="L5" s="32" t="str">
        <f>TEXT($G$5,"MMMM")</f>
        <v>February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Saturday</v>
      </c>
      <c r="K8" s="13" t="str">
        <f t="shared" ref="K8:AN8" si="0">TEXT(K9,"DDDD")</f>
        <v>Sunday</v>
      </c>
      <c r="L8" s="13" t="str">
        <f t="shared" si="0"/>
        <v>Monday</v>
      </c>
      <c r="M8" s="13" t="str">
        <f t="shared" si="0"/>
        <v>Tuesday</v>
      </c>
      <c r="N8" s="13" t="str">
        <f t="shared" si="0"/>
        <v>Wednesday</v>
      </c>
      <c r="O8" s="13" t="str">
        <f t="shared" si="0"/>
        <v>Thursday</v>
      </c>
      <c r="P8" s="13" t="str">
        <f t="shared" si="0"/>
        <v>Friday</v>
      </c>
      <c r="Q8" s="13" t="str">
        <f t="shared" si="0"/>
        <v>Saturday</v>
      </c>
      <c r="R8" s="13" t="str">
        <f t="shared" si="0"/>
        <v>Sunday</v>
      </c>
      <c r="S8" s="13" t="str">
        <f t="shared" si="0"/>
        <v>Monday</v>
      </c>
      <c r="T8" s="13" t="str">
        <f t="shared" si="0"/>
        <v>Tuesday</v>
      </c>
      <c r="U8" s="13" t="str">
        <f t="shared" si="0"/>
        <v>Wednesday</v>
      </c>
      <c r="V8" s="13" t="str">
        <f t="shared" si="0"/>
        <v>Thursday</v>
      </c>
      <c r="W8" s="13" t="str">
        <f t="shared" si="0"/>
        <v>Friday</v>
      </c>
      <c r="X8" s="13" t="str">
        <f t="shared" si="0"/>
        <v>Saturday</v>
      </c>
      <c r="Y8" s="13" t="str">
        <f t="shared" si="0"/>
        <v>Sunday</v>
      </c>
      <c r="Z8" s="13" t="str">
        <f t="shared" si="0"/>
        <v>Monday</v>
      </c>
      <c r="AA8" s="13" t="str">
        <f t="shared" si="0"/>
        <v>Tuesday</v>
      </c>
      <c r="AB8" s="13" t="str">
        <f t="shared" si="0"/>
        <v>Wednesday</v>
      </c>
      <c r="AC8" s="13" t="str">
        <f t="shared" si="0"/>
        <v>Thursday</v>
      </c>
      <c r="AD8" s="13" t="str">
        <f t="shared" si="0"/>
        <v>Friday</v>
      </c>
      <c r="AE8" s="13" t="str">
        <f t="shared" si="0"/>
        <v>Saturday</v>
      </c>
      <c r="AF8" s="13" t="str">
        <f t="shared" si="0"/>
        <v>Sunday</v>
      </c>
      <c r="AG8" s="13" t="str">
        <f t="shared" si="0"/>
        <v>Monday</v>
      </c>
      <c r="AH8" s="13" t="str">
        <f t="shared" si="0"/>
        <v>Tuesday</v>
      </c>
      <c r="AI8" s="13" t="str">
        <f t="shared" si="0"/>
        <v>Wednesday</v>
      </c>
      <c r="AJ8" s="13" t="str">
        <f t="shared" si="0"/>
        <v>Thursday</v>
      </c>
      <c r="AK8" s="13" t="str">
        <f t="shared" si="0"/>
        <v>Friday</v>
      </c>
      <c r="AL8" s="13" t="str">
        <f t="shared" si="0"/>
        <v/>
      </c>
      <c r="AM8" s="13" t="str">
        <f t="shared" si="0"/>
        <v/>
      </c>
      <c r="AN8" s="13" t="str">
        <f t="shared" si="0"/>
        <v/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45689</v>
      </c>
      <c r="K9" s="26">
        <f>IF(J9&lt;$J$5,J9+1,"")</f>
        <v>45690</v>
      </c>
      <c r="L9" s="26">
        <f t="shared" ref="L9:AO9" si="1">IF(K9&lt;$J$5,K9+1,"")</f>
        <v>45691</v>
      </c>
      <c r="M9" s="26">
        <f t="shared" si="1"/>
        <v>45692</v>
      </c>
      <c r="N9" s="26">
        <f t="shared" si="1"/>
        <v>45693</v>
      </c>
      <c r="O9" s="26">
        <f t="shared" si="1"/>
        <v>45694</v>
      </c>
      <c r="P9" s="26">
        <f t="shared" si="1"/>
        <v>45695</v>
      </c>
      <c r="Q9" s="26">
        <f t="shared" si="1"/>
        <v>45696</v>
      </c>
      <c r="R9" s="26">
        <f t="shared" si="1"/>
        <v>45697</v>
      </c>
      <c r="S9" s="26">
        <f t="shared" si="1"/>
        <v>45698</v>
      </c>
      <c r="T9" s="26">
        <f t="shared" si="1"/>
        <v>45699</v>
      </c>
      <c r="U9" s="26">
        <f t="shared" si="1"/>
        <v>45700</v>
      </c>
      <c r="V9" s="26">
        <f t="shared" si="1"/>
        <v>45701</v>
      </c>
      <c r="W9" s="26">
        <f t="shared" si="1"/>
        <v>45702</v>
      </c>
      <c r="X9" s="26">
        <f t="shared" si="1"/>
        <v>45703</v>
      </c>
      <c r="Y9" s="26">
        <f t="shared" si="1"/>
        <v>45704</v>
      </c>
      <c r="Z9" s="26">
        <f t="shared" si="1"/>
        <v>45705</v>
      </c>
      <c r="AA9" s="26">
        <f t="shared" si="1"/>
        <v>45706</v>
      </c>
      <c r="AB9" s="26">
        <f t="shared" si="1"/>
        <v>45707</v>
      </c>
      <c r="AC9" s="26">
        <f>IF(AB9&lt;$J$5,AB9+1,"")</f>
        <v>45708</v>
      </c>
      <c r="AD9" s="26">
        <f t="shared" si="1"/>
        <v>45709</v>
      </c>
      <c r="AE9" s="26">
        <f t="shared" si="1"/>
        <v>45710</v>
      </c>
      <c r="AF9" s="26">
        <f t="shared" si="1"/>
        <v>45711</v>
      </c>
      <c r="AG9" s="26">
        <f t="shared" si="1"/>
        <v>45712</v>
      </c>
      <c r="AH9" s="26">
        <f t="shared" si="1"/>
        <v>45713</v>
      </c>
      <c r="AI9" s="26">
        <f t="shared" si="1"/>
        <v>45714</v>
      </c>
      <c r="AJ9" s="26">
        <f t="shared" si="1"/>
        <v>45715</v>
      </c>
      <c r="AK9" s="26">
        <f t="shared" si="1"/>
        <v>45716</v>
      </c>
      <c r="AL9" s="26" t="str">
        <f t="shared" si="1"/>
        <v/>
      </c>
      <c r="AM9" s="26" t="str">
        <f t="shared" si="1"/>
        <v/>
      </c>
      <c r="AN9" s="26" t="str">
        <f t="shared" si="1"/>
        <v/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tr">
        <f t="shared" ref="K10:AF18" si="2">IF(K$8="SUNDAY","WO","")</f>
        <v>WO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tr">
        <f t="shared" si="2"/>
        <v>WO</v>
      </c>
      <c r="S10" s="27" t="s">
        <v>38</v>
      </c>
      <c r="T10" s="27" t="s">
        <v>38</v>
      </c>
      <c r="U10" s="27" t="s">
        <v>38</v>
      </c>
      <c r="V10" s="27" t="s">
        <v>38</v>
      </c>
      <c r="W10" s="27" t="s">
        <v>38</v>
      </c>
      <c r="X10" s="27" t="s">
        <v>38</v>
      </c>
      <c r="Y10" s="27" t="str">
        <f t="shared" si="2"/>
        <v>WO</v>
      </c>
      <c r="Z10" s="27" t="s">
        <v>38</v>
      </c>
      <c r="AA10" s="27" t="s">
        <v>38</v>
      </c>
      <c r="AB10" s="27" t="s">
        <v>39</v>
      </c>
      <c r="AC10" s="27" t="s">
        <v>40</v>
      </c>
      <c r="AD10" s="27" t="s">
        <v>38</v>
      </c>
      <c r="AE10" s="27" t="s">
        <v>38</v>
      </c>
      <c r="AF10" s="27" t="str">
        <f t="shared" si="2"/>
        <v>WO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">
        <v>38</v>
      </c>
      <c r="AL10" s="27" t="str">
        <f t="shared" ref="AL10:AN29" si="3">IF(AL$8="SUNDAY","WO","")</f>
        <v/>
      </c>
      <c r="AM10" s="27" t="str">
        <f t="shared" si="3"/>
        <v/>
      </c>
      <c r="AN10" s="27" t="str">
        <f t="shared" si="3"/>
        <v/>
      </c>
      <c r="AP10" s="23">
        <v>1</v>
      </c>
      <c r="AQ10" s="4">
        <v>1001</v>
      </c>
      <c r="AR10" s="17">
        <f t="shared" ref="AR10:AR29" si="4">$J$5</f>
        <v>45716</v>
      </c>
      <c r="AS10" s="4" t="s">
        <v>3</v>
      </c>
      <c r="AT10" s="22">
        <f t="shared" ref="AT10:AT29" si="5">COUNTIF(J10:AN10,"P")</f>
        <v>22</v>
      </c>
      <c r="AU10" s="22">
        <f t="shared" ref="AU10:AU29" si="6">COUNTIF(J10:AN10,"A")</f>
        <v>1</v>
      </c>
      <c r="AV10" s="22">
        <f t="shared" ref="AV10:AV29" si="7">COUNTIF(J10:AN10,"L")</f>
        <v>1</v>
      </c>
      <c r="AW10" s="23">
        <f>$I$10</f>
        <v>4</v>
      </c>
      <c r="AX10" s="28">
        <f>(DATEDIF($G$5,$J$5,"D")+1)</f>
        <v>28</v>
      </c>
      <c r="AY10" s="28">
        <f>AX10-AU10</f>
        <v>27</v>
      </c>
      <c r="AZ10" s="29">
        <v>27000</v>
      </c>
      <c r="BA10" s="29">
        <f>AZ10/AY10</f>
        <v>1000</v>
      </c>
      <c r="BB10" s="29">
        <f>BA10*AU10</f>
        <v>1000</v>
      </c>
      <c r="BC10" s="29">
        <f>BA10*AY10-BB10</f>
        <v>26000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8">COUNTIF($J$8:$AN$8,"SUNDAY")</f>
        <v>4</v>
      </c>
      <c r="J11" s="27" t="s">
        <v>38</v>
      </c>
      <c r="K11" s="27" t="str">
        <f t="shared" ref="K11:Y11" si="9">IF(K$8="SUNDAY","WO","")</f>
        <v>WO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tr">
        <f t="shared" si="9"/>
        <v>WO</v>
      </c>
      <c r="S11" s="27" t="s">
        <v>38</v>
      </c>
      <c r="T11" s="27" t="s">
        <v>38</v>
      </c>
      <c r="U11" s="27" t="s">
        <v>38</v>
      </c>
      <c r="V11" s="27" t="s">
        <v>38</v>
      </c>
      <c r="W11" s="27" t="s">
        <v>38</v>
      </c>
      <c r="X11" s="27" t="s">
        <v>38</v>
      </c>
      <c r="Y11" s="27" t="str">
        <f t="shared" si="9"/>
        <v>WO</v>
      </c>
      <c r="Z11" s="27" t="s">
        <v>38</v>
      </c>
      <c r="AA11" s="27" t="s">
        <v>38</v>
      </c>
      <c r="AB11" s="27" t="s">
        <v>38</v>
      </c>
      <c r="AC11" s="27" t="s">
        <v>38</v>
      </c>
      <c r="AD11" s="27" t="s">
        <v>38</v>
      </c>
      <c r="AE11" s="27" t="s">
        <v>38</v>
      </c>
      <c r="AF11" s="27" t="str">
        <f t="shared" si="2"/>
        <v>WO</v>
      </c>
      <c r="AG11" s="27" t="s">
        <v>38</v>
      </c>
      <c r="AH11" s="27" t="s">
        <v>38</v>
      </c>
      <c r="AI11" s="27" t="s">
        <v>38</v>
      </c>
      <c r="AJ11" s="27" t="s">
        <v>38</v>
      </c>
      <c r="AK11" s="27" t="s">
        <v>38</v>
      </c>
      <c r="AL11" s="27" t="str">
        <f t="shared" si="3"/>
        <v/>
      </c>
      <c r="AM11" s="27" t="str">
        <f t="shared" si="3"/>
        <v/>
      </c>
      <c r="AN11" s="27" t="str">
        <f t="shared" si="3"/>
        <v/>
      </c>
      <c r="AP11" s="23">
        <v>2</v>
      </c>
      <c r="AQ11" s="4">
        <v>1002</v>
      </c>
      <c r="AR11" s="17">
        <f t="shared" si="4"/>
        <v>45716</v>
      </c>
      <c r="AS11" s="4" t="s">
        <v>4</v>
      </c>
      <c r="AT11" s="22">
        <f t="shared" si="5"/>
        <v>24</v>
      </c>
      <c r="AU11" s="22">
        <f t="shared" si="6"/>
        <v>0</v>
      </c>
      <c r="AV11" s="22">
        <f t="shared" si="7"/>
        <v>0</v>
      </c>
      <c r="AW11" s="23">
        <f t="shared" ref="AW11:AW29" si="10">$I$10</f>
        <v>4</v>
      </c>
      <c r="AX11" s="28">
        <f t="shared" ref="AX11:AX29" si="11">(DATEDIF($G$5,$J$5,"D")+1)</f>
        <v>28</v>
      </c>
      <c r="AY11" s="28">
        <f t="shared" ref="AY11:AY29" si="12">AX11-AU11</f>
        <v>28</v>
      </c>
      <c r="AZ11" s="29">
        <v>28000</v>
      </c>
      <c r="BA11" s="29">
        <f t="shared" ref="BA11:BA29" si="13">AZ11/AY11</f>
        <v>1000</v>
      </c>
      <c r="BB11" s="29">
        <f t="shared" ref="BB11:BB29" si="14">BA11*AU11</f>
        <v>0</v>
      </c>
      <c r="BC11" s="29">
        <f t="shared" ref="BC11:BC28" si="15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8"/>
        <v>4</v>
      </c>
      <c r="J12" s="27" t="s">
        <v>38</v>
      </c>
      <c r="K12" s="27" t="str">
        <f t="shared" si="2"/>
        <v>WO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">
        <v>39</v>
      </c>
      <c r="R12" s="27" t="str">
        <f t="shared" si="2"/>
        <v>WO</v>
      </c>
      <c r="S12" s="27" t="s">
        <v>38</v>
      </c>
      <c r="T12" s="27" t="s">
        <v>38</v>
      </c>
      <c r="U12" s="27" t="s">
        <v>38</v>
      </c>
      <c r="V12" s="27" t="s">
        <v>38</v>
      </c>
      <c r="W12" s="27" t="s">
        <v>38</v>
      </c>
      <c r="X12" s="27" t="s">
        <v>38</v>
      </c>
      <c r="Y12" s="27" t="str">
        <f t="shared" si="2"/>
        <v>WO</v>
      </c>
      <c r="Z12" s="27" t="s">
        <v>38</v>
      </c>
      <c r="AA12" s="27" t="s">
        <v>38</v>
      </c>
      <c r="AB12" s="27" t="s">
        <v>38</v>
      </c>
      <c r="AC12" s="27" t="s">
        <v>38</v>
      </c>
      <c r="AD12" s="27" t="s">
        <v>38</v>
      </c>
      <c r="AE12" s="27" t="s">
        <v>38</v>
      </c>
      <c r="AF12" s="27" t="str">
        <f t="shared" si="2"/>
        <v>WO</v>
      </c>
      <c r="AG12" s="27" t="s">
        <v>39</v>
      </c>
      <c r="AH12" s="27" t="s">
        <v>39</v>
      </c>
      <c r="AI12" s="27" t="s">
        <v>38</v>
      </c>
      <c r="AJ12" s="27" t="s">
        <v>39</v>
      </c>
      <c r="AK12" s="27" t="s">
        <v>39</v>
      </c>
      <c r="AL12" s="27" t="str">
        <f t="shared" si="3"/>
        <v/>
      </c>
      <c r="AM12" s="27" t="str">
        <f t="shared" si="3"/>
        <v/>
      </c>
      <c r="AN12" s="27" t="str">
        <f t="shared" si="3"/>
        <v/>
      </c>
      <c r="AP12" s="23">
        <v>3</v>
      </c>
      <c r="AQ12" s="4">
        <v>1003</v>
      </c>
      <c r="AR12" s="17">
        <f t="shared" si="4"/>
        <v>45716</v>
      </c>
      <c r="AS12" s="4" t="s">
        <v>5</v>
      </c>
      <c r="AT12" s="22">
        <f t="shared" si="5"/>
        <v>19</v>
      </c>
      <c r="AU12" s="22">
        <f t="shared" si="6"/>
        <v>0</v>
      </c>
      <c r="AV12" s="22">
        <f t="shared" si="7"/>
        <v>5</v>
      </c>
      <c r="AW12" s="23">
        <f t="shared" si="10"/>
        <v>4</v>
      </c>
      <c r="AX12" s="28">
        <f t="shared" si="11"/>
        <v>28</v>
      </c>
      <c r="AY12" s="28">
        <f t="shared" si="12"/>
        <v>28</v>
      </c>
      <c r="AZ12" s="29">
        <v>35000</v>
      </c>
      <c r="BA12" s="29">
        <f t="shared" si="13"/>
        <v>1250</v>
      </c>
      <c r="BB12" s="29">
        <f t="shared" si="14"/>
        <v>0</v>
      </c>
      <c r="BC12" s="29">
        <f t="shared" si="15"/>
        <v>35000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8"/>
        <v>4</v>
      </c>
      <c r="J13" s="27" t="s">
        <v>38</v>
      </c>
      <c r="K13" s="27" t="str">
        <f t="shared" si="2"/>
        <v>WO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tr">
        <f t="shared" si="2"/>
        <v>WO</v>
      </c>
      <c r="S13" s="27" t="s">
        <v>38</v>
      </c>
      <c r="T13" s="27" t="s">
        <v>39</v>
      </c>
      <c r="U13" s="27" t="s">
        <v>38</v>
      </c>
      <c r="V13" s="27" t="s">
        <v>38</v>
      </c>
      <c r="W13" s="27" t="s">
        <v>40</v>
      </c>
      <c r="X13" s="27" t="s">
        <v>38</v>
      </c>
      <c r="Y13" s="27" t="str">
        <f t="shared" si="2"/>
        <v>WO</v>
      </c>
      <c r="Z13" s="27" t="s">
        <v>38</v>
      </c>
      <c r="AA13" s="27" t="s">
        <v>39</v>
      </c>
      <c r="AB13" s="27" t="s">
        <v>38</v>
      </c>
      <c r="AC13" s="27" t="s">
        <v>38</v>
      </c>
      <c r="AD13" s="27" t="s">
        <v>38</v>
      </c>
      <c r="AE13" s="27" t="s">
        <v>38</v>
      </c>
      <c r="AF13" s="27" t="str">
        <f t="shared" si="2"/>
        <v>WO</v>
      </c>
      <c r="AG13" s="27" t="s">
        <v>38</v>
      </c>
      <c r="AH13" s="27" t="s">
        <v>38</v>
      </c>
      <c r="AI13" s="27" t="s">
        <v>38</v>
      </c>
      <c r="AJ13" s="27" t="s">
        <v>38</v>
      </c>
      <c r="AK13" s="27" t="s">
        <v>38</v>
      </c>
      <c r="AL13" s="27" t="str">
        <f t="shared" si="3"/>
        <v/>
      </c>
      <c r="AM13" s="27" t="str">
        <f t="shared" si="3"/>
        <v/>
      </c>
      <c r="AN13" s="27" t="str">
        <f t="shared" si="3"/>
        <v/>
      </c>
      <c r="AP13" s="23">
        <v>4</v>
      </c>
      <c r="AQ13" s="4">
        <v>1004</v>
      </c>
      <c r="AR13" s="17">
        <f t="shared" si="4"/>
        <v>45716</v>
      </c>
      <c r="AS13" s="4" t="s">
        <v>6</v>
      </c>
      <c r="AT13" s="22">
        <f t="shared" si="5"/>
        <v>21</v>
      </c>
      <c r="AU13" s="22">
        <f t="shared" si="6"/>
        <v>1</v>
      </c>
      <c r="AV13" s="22">
        <f t="shared" si="7"/>
        <v>2</v>
      </c>
      <c r="AW13" s="23">
        <f t="shared" si="10"/>
        <v>4</v>
      </c>
      <c r="AX13" s="28">
        <f t="shared" si="11"/>
        <v>28</v>
      </c>
      <c r="AY13" s="28">
        <f t="shared" si="12"/>
        <v>27</v>
      </c>
      <c r="AZ13" s="29">
        <v>45000</v>
      </c>
      <c r="BA13" s="29">
        <f t="shared" si="13"/>
        <v>1666.6666666666667</v>
      </c>
      <c r="BB13" s="29">
        <f t="shared" si="14"/>
        <v>1666.6666666666667</v>
      </c>
      <c r="BC13" s="29">
        <f t="shared" si="15"/>
        <v>43333.333333333336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8"/>
        <v>4</v>
      </c>
      <c r="J14" s="27" t="s">
        <v>38</v>
      </c>
      <c r="K14" s="27" t="str">
        <f t="shared" si="2"/>
        <v>WO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40</v>
      </c>
      <c r="Q14" s="27" t="s">
        <v>38</v>
      </c>
      <c r="R14" s="27" t="str">
        <f t="shared" si="2"/>
        <v>WO</v>
      </c>
      <c r="S14" s="27" t="s">
        <v>38</v>
      </c>
      <c r="T14" s="27" t="s">
        <v>38</v>
      </c>
      <c r="U14" s="27" t="s">
        <v>38</v>
      </c>
      <c r="V14" s="27" t="s">
        <v>38</v>
      </c>
      <c r="W14" s="27" t="s">
        <v>38</v>
      </c>
      <c r="X14" s="27" t="s">
        <v>38</v>
      </c>
      <c r="Y14" s="27" t="str">
        <f t="shared" si="2"/>
        <v>WO</v>
      </c>
      <c r="Z14" s="27" t="s">
        <v>38</v>
      </c>
      <c r="AA14" s="27" t="s">
        <v>38</v>
      </c>
      <c r="AB14" s="27" t="s">
        <v>38</v>
      </c>
      <c r="AC14" s="27" t="s">
        <v>38</v>
      </c>
      <c r="AD14" s="27" t="s">
        <v>39</v>
      </c>
      <c r="AE14" s="27" t="s">
        <v>38</v>
      </c>
      <c r="AF14" s="27" t="str">
        <f t="shared" si="2"/>
        <v>WO</v>
      </c>
      <c r="AG14" s="27" t="s">
        <v>38</v>
      </c>
      <c r="AH14" s="27" t="s">
        <v>38</v>
      </c>
      <c r="AI14" s="27" t="s">
        <v>38</v>
      </c>
      <c r="AJ14" s="27" t="s">
        <v>38</v>
      </c>
      <c r="AK14" s="27" t="s">
        <v>38</v>
      </c>
      <c r="AL14" s="27" t="str">
        <f t="shared" si="3"/>
        <v/>
      </c>
      <c r="AM14" s="27" t="str">
        <f t="shared" si="3"/>
        <v/>
      </c>
      <c r="AN14" s="27" t="str">
        <f t="shared" si="3"/>
        <v/>
      </c>
      <c r="AP14" s="23">
        <v>5</v>
      </c>
      <c r="AQ14" s="4">
        <v>1005</v>
      </c>
      <c r="AR14" s="17">
        <f t="shared" si="4"/>
        <v>45716</v>
      </c>
      <c r="AS14" s="4" t="s">
        <v>7</v>
      </c>
      <c r="AT14" s="22">
        <f t="shared" si="5"/>
        <v>22</v>
      </c>
      <c r="AU14" s="22">
        <f t="shared" si="6"/>
        <v>1</v>
      </c>
      <c r="AV14" s="22">
        <f t="shared" si="7"/>
        <v>1</v>
      </c>
      <c r="AW14" s="23">
        <f t="shared" si="10"/>
        <v>4</v>
      </c>
      <c r="AX14" s="28">
        <f t="shared" si="11"/>
        <v>28</v>
      </c>
      <c r="AY14" s="28">
        <f t="shared" si="12"/>
        <v>27</v>
      </c>
      <c r="AZ14" s="29">
        <v>65000</v>
      </c>
      <c r="BA14" s="29">
        <f t="shared" si="13"/>
        <v>2407.4074074074074</v>
      </c>
      <c r="BB14" s="29">
        <f t="shared" si="14"/>
        <v>2407.4074074074074</v>
      </c>
      <c r="BC14" s="29">
        <f t="shared" si="15"/>
        <v>62592.592592592591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8"/>
        <v>4</v>
      </c>
      <c r="J15" s="27" t="s">
        <v>38</v>
      </c>
      <c r="K15" s="27" t="str">
        <f t="shared" si="2"/>
        <v>WO</v>
      </c>
      <c r="L15" s="27" t="s">
        <v>38</v>
      </c>
      <c r="M15" s="27" t="s">
        <v>39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tr">
        <f t="shared" si="2"/>
        <v>WO</v>
      </c>
      <c r="S15" s="27" t="s">
        <v>38</v>
      </c>
      <c r="T15" s="27" t="s">
        <v>38</v>
      </c>
      <c r="U15" s="27" t="s">
        <v>38</v>
      </c>
      <c r="V15" s="27" t="s">
        <v>38</v>
      </c>
      <c r="W15" s="27" t="s">
        <v>39</v>
      </c>
      <c r="X15" s="27" t="s">
        <v>38</v>
      </c>
      <c r="Y15" s="27" t="str">
        <f t="shared" si="2"/>
        <v>WO</v>
      </c>
      <c r="Z15" s="27" t="s">
        <v>38</v>
      </c>
      <c r="AA15" s="27" t="s">
        <v>38</v>
      </c>
      <c r="AB15" s="27" t="s">
        <v>38</v>
      </c>
      <c r="AC15" s="27" t="s">
        <v>39</v>
      </c>
      <c r="AD15" s="27" t="s">
        <v>38</v>
      </c>
      <c r="AE15" s="27" t="s">
        <v>38</v>
      </c>
      <c r="AF15" s="27" t="str">
        <f t="shared" si="2"/>
        <v>WO</v>
      </c>
      <c r="AG15" s="27" t="s">
        <v>38</v>
      </c>
      <c r="AH15" s="27" t="s">
        <v>38</v>
      </c>
      <c r="AI15" s="27" t="s">
        <v>38</v>
      </c>
      <c r="AJ15" s="27" t="s">
        <v>38</v>
      </c>
      <c r="AK15" s="27" t="s">
        <v>38</v>
      </c>
      <c r="AL15" s="27" t="str">
        <f t="shared" si="3"/>
        <v/>
      </c>
      <c r="AM15" s="27" t="str">
        <f t="shared" si="3"/>
        <v/>
      </c>
      <c r="AN15" s="27" t="str">
        <f t="shared" si="3"/>
        <v/>
      </c>
      <c r="AP15" s="23">
        <v>6</v>
      </c>
      <c r="AQ15" s="4">
        <v>1006</v>
      </c>
      <c r="AR15" s="17">
        <f t="shared" si="4"/>
        <v>45716</v>
      </c>
      <c r="AS15" s="4" t="s">
        <v>8</v>
      </c>
      <c r="AT15" s="22">
        <f t="shared" si="5"/>
        <v>21</v>
      </c>
      <c r="AU15" s="22">
        <f t="shared" si="6"/>
        <v>0</v>
      </c>
      <c r="AV15" s="22">
        <f t="shared" si="7"/>
        <v>3</v>
      </c>
      <c r="AW15" s="23">
        <f t="shared" si="10"/>
        <v>4</v>
      </c>
      <c r="AX15" s="28">
        <f t="shared" si="11"/>
        <v>28</v>
      </c>
      <c r="AY15" s="28">
        <f t="shared" si="12"/>
        <v>28</v>
      </c>
      <c r="AZ15" s="29">
        <v>27000</v>
      </c>
      <c r="BA15" s="29">
        <f t="shared" si="13"/>
        <v>964.28571428571433</v>
      </c>
      <c r="BB15" s="29">
        <f t="shared" si="14"/>
        <v>0</v>
      </c>
      <c r="BC15" s="29">
        <f t="shared" si="15"/>
        <v>27000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8"/>
        <v>4</v>
      </c>
      <c r="J16" s="27" t="s">
        <v>38</v>
      </c>
      <c r="K16" s="27" t="str">
        <f t="shared" si="2"/>
        <v>WO</v>
      </c>
      <c r="L16" s="27" t="s">
        <v>38</v>
      </c>
      <c r="M16" s="27" t="s">
        <v>38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tr">
        <f t="shared" si="2"/>
        <v>WO</v>
      </c>
      <c r="S16" s="27" t="s">
        <v>38</v>
      </c>
      <c r="T16" s="27" t="s">
        <v>38</v>
      </c>
      <c r="U16" s="27" t="s">
        <v>40</v>
      </c>
      <c r="V16" s="27" t="s">
        <v>38</v>
      </c>
      <c r="W16" s="27" t="s">
        <v>38</v>
      </c>
      <c r="X16" s="27" t="s">
        <v>38</v>
      </c>
      <c r="Y16" s="27" t="str">
        <f t="shared" si="2"/>
        <v>WO</v>
      </c>
      <c r="Z16" s="27" t="s">
        <v>38</v>
      </c>
      <c r="AA16" s="27" t="s">
        <v>38</v>
      </c>
      <c r="AB16" s="27" t="s">
        <v>38</v>
      </c>
      <c r="AC16" s="27" t="s">
        <v>38</v>
      </c>
      <c r="AD16" s="27" t="s">
        <v>40</v>
      </c>
      <c r="AE16" s="27" t="s">
        <v>38</v>
      </c>
      <c r="AF16" s="27" t="str">
        <f t="shared" si="2"/>
        <v>WO</v>
      </c>
      <c r="AG16" s="27" t="s">
        <v>38</v>
      </c>
      <c r="AH16" s="27" t="s">
        <v>38</v>
      </c>
      <c r="AI16" s="27" t="s">
        <v>40</v>
      </c>
      <c r="AJ16" s="27" t="s">
        <v>38</v>
      </c>
      <c r="AK16" s="27" t="s">
        <v>38</v>
      </c>
      <c r="AL16" s="27" t="str">
        <f t="shared" si="3"/>
        <v/>
      </c>
      <c r="AM16" s="27" t="str">
        <f t="shared" si="3"/>
        <v/>
      </c>
      <c r="AN16" s="27" t="str">
        <f t="shared" si="3"/>
        <v/>
      </c>
      <c r="AP16" s="23">
        <v>7</v>
      </c>
      <c r="AQ16" s="4">
        <v>1007</v>
      </c>
      <c r="AR16" s="17">
        <f t="shared" si="4"/>
        <v>45716</v>
      </c>
      <c r="AS16" s="4" t="s">
        <v>9</v>
      </c>
      <c r="AT16" s="22">
        <f t="shared" si="5"/>
        <v>21</v>
      </c>
      <c r="AU16" s="22">
        <f t="shared" si="6"/>
        <v>3</v>
      </c>
      <c r="AV16" s="22">
        <f t="shared" si="7"/>
        <v>0</v>
      </c>
      <c r="AW16" s="23">
        <f t="shared" si="10"/>
        <v>4</v>
      </c>
      <c r="AX16" s="28">
        <f t="shared" si="11"/>
        <v>28</v>
      </c>
      <c r="AY16" s="28">
        <f t="shared" si="12"/>
        <v>25</v>
      </c>
      <c r="AZ16" s="29">
        <v>45000</v>
      </c>
      <c r="BA16" s="29">
        <f t="shared" si="13"/>
        <v>1800</v>
      </c>
      <c r="BB16" s="29">
        <f t="shared" si="14"/>
        <v>5400</v>
      </c>
      <c r="BC16" s="29">
        <f t="shared" si="15"/>
        <v>39600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8"/>
        <v>4</v>
      </c>
      <c r="J17" s="27" t="s">
        <v>38</v>
      </c>
      <c r="K17" s="27" t="str">
        <f t="shared" si="2"/>
        <v>WO</v>
      </c>
      <c r="L17" s="27" t="s">
        <v>38</v>
      </c>
      <c r="M17" s="27" t="s">
        <v>38</v>
      </c>
      <c r="N17" s="27" t="s">
        <v>38</v>
      </c>
      <c r="O17" s="27" t="s">
        <v>39</v>
      </c>
      <c r="P17" s="27" t="s">
        <v>38</v>
      </c>
      <c r="Q17" s="27" t="s">
        <v>38</v>
      </c>
      <c r="R17" s="27" t="str">
        <f t="shared" si="2"/>
        <v>WO</v>
      </c>
      <c r="S17" s="27" t="s">
        <v>38</v>
      </c>
      <c r="T17" s="27" t="s">
        <v>38</v>
      </c>
      <c r="U17" s="27" t="s">
        <v>38</v>
      </c>
      <c r="V17" s="27" t="s">
        <v>38</v>
      </c>
      <c r="W17" s="27" t="s">
        <v>38</v>
      </c>
      <c r="X17" s="27" t="s">
        <v>38</v>
      </c>
      <c r="Y17" s="27" t="str">
        <f t="shared" si="2"/>
        <v>WO</v>
      </c>
      <c r="Z17" s="27" t="s">
        <v>38</v>
      </c>
      <c r="AA17" s="27" t="s">
        <v>38</v>
      </c>
      <c r="AB17" s="27" t="s">
        <v>38</v>
      </c>
      <c r="AC17" s="27" t="s">
        <v>40</v>
      </c>
      <c r="AD17" s="27" t="s">
        <v>38</v>
      </c>
      <c r="AE17" s="27" t="s">
        <v>38</v>
      </c>
      <c r="AF17" s="27" t="str">
        <f t="shared" si="2"/>
        <v>WO</v>
      </c>
      <c r="AG17" s="27" t="s">
        <v>38</v>
      </c>
      <c r="AH17" s="27" t="s">
        <v>38</v>
      </c>
      <c r="AI17" s="27" t="s">
        <v>38</v>
      </c>
      <c r="AJ17" s="27" t="s">
        <v>38</v>
      </c>
      <c r="AK17" s="27" t="s">
        <v>39</v>
      </c>
      <c r="AL17" s="27" t="str">
        <f t="shared" si="3"/>
        <v/>
      </c>
      <c r="AM17" s="27" t="str">
        <f t="shared" si="3"/>
        <v/>
      </c>
      <c r="AN17" s="27" t="str">
        <f t="shared" si="3"/>
        <v/>
      </c>
      <c r="AP17" s="23">
        <v>8</v>
      </c>
      <c r="AQ17" s="4">
        <v>1008</v>
      </c>
      <c r="AR17" s="17">
        <f t="shared" si="4"/>
        <v>45716</v>
      </c>
      <c r="AS17" s="4" t="s">
        <v>10</v>
      </c>
      <c r="AT17" s="22">
        <f t="shared" si="5"/>
        <v>21</v>
      </c>
      <c r="AU17" s="22">
        <f t="shared" si="6"/>
        <v>1</v>
      </c>
      <c r="AV17" s="22">
        <f t="shared" si="7"/>
        <v>2</v>
      </c>
      <c r="AW17" s="23">
        <f t="shared" si="10"/>
        <v>4</v>
      </c>
      <c r="AX17" s="28">
        <f t="shared" si="11"/>
        <v>28</v>
      </c>
      <c r="AY17" s="28">
        <f t="shared" si="12"/>
        <v>27</v>
      </c>
      <c r="AZ17" s="29">
        <v>85000</v>
      </c>
      <c r="BA17" s="29">
        <f t="shared" si="13"/>
        <v>3148.1481481481483</v>
      </c>
      <c r="BB17" s="29">
        <f t="shared" si="14"/>
        <v>3148.1481481481483</v>
      </c>
      <c r="BC17" s="29">
        <f t="shared" si="15"/>
        <v>81851.851851851854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8"/>
        <v>4</v>
      </c>
      <c r="J18" s="27" t="s">
        <v>38</v>
      </c>
      <c r="K18" s="27" t="str">
        <f t="shared" si="2"/>
        <v>WO</v>
      </c>
      <c r="L18" s="27" t="s">
        <v>38</v>
      </c>
      <c r="M18" s="27" t="s">
        <v>38</v>
      </c>
      <c r="N18" s="27" t="s">
        <v>38</v>
      </c>
      <c r="O18" s="27" t="s">
        <v>38</v>
      </c>
      <c r="P18" s="27" t="s">
        <v>38</v>
      </c>
      <c r="Q18" s="27" t="s">
        <v>38</v>
      </c>
      <c r="R18" s="27" t="str">
        <f t="shared" si="2"/>
        <v>WO</v>
      </c>
      <c r="S18" s="27" t="s">
        <v>39</v>
      </c>
      <c r="T18" s="27" t="s">
        <v>38</v>
      </c>
      <c r="U18" s="27" t="s">
        <v>38</v>
      </c>
      <c r="V18" s="27" t="s">
        <v>38</v>
      </c>
      <c r="W18" s="27" t="s">
        <v>40</v>
      </c>
      <c r="X18" s="27" t="s">
        <v>38</v>
      </c>
      <c r="Y18" s="27" t="str">
        <f t="shared" si="2"/>
        <v>WO</v>
      </c>
      <c r="Z18" s="27" t="s">
        <v>38</v>
      </c>
      <c r="AA18" s="27" t="s">
        <v>39</v>
      </c>
      <c r="AB18" s="27" t="s">
        <v>38</v>
      </c>
      <c r="AC18" s="27" t="s">
        <v>38</v>
      </c>
      <c r="AD18" s="27" t="s">
        <v>38</v>
      </c>
      <c r="AE18" s="27" t="s">
        <v>38</v>
      </c>
      <c r="AF18" s="27" t="str">
        <f t="shared" si="2"/>
        <v>WO</v>
      </c>
      <c r="AG18" s="27" t="s">
        <v>38</v>
      </c>
      <c r="AH18" s="27" t="s">
        <v>38</v>
      </c>
      <c r="AI18" s="27" t="s">
        <v>38</v>
      </c>
      <c r="AJ18" s="27" t="s">
        <v>38</v>
      </c>
      <c r="AK18" s="27" t="s">
        <v>38</v>
      </c>
      <c r="AL18" s="27" t="str">
        <f t="shared" si="3"/>
        <v/>
      </c>
      <c r="AM18" s="27" t="str">
        <f t="shared" si="3"/>
        <v/>
      </c>
      <c r="AN18" s="27" t="str">
        <f t="shared" si="3"/>
        <v/>
      </c>
      <c r="AP18" s="23">
        <v>9</v>
      </c>
      <c r="AQ18" s="4">
        <v>1009</v>
      </c>
      <c r="AR18" s="17">
        <f t="shared" si="4"/>
        <v>45716</v>
      </c>
      <c r="AS18" s="4" t="s">
        <v>11</v>
      </c>
      <c r="AT18" s="22">
        <f t="shared" si="5"/>
        <v>21</v>
      </c>
      <c r="AU18" s="22">
        <f t="shared" si="6"/>
        <v>1</v>
      </c>
      <c r="AV18" s="22">
        <f t="shared" si="7"/>
        <v>2</v>
      </c>
      <c r="AW18" s="23">
        <f t="shared" si="10"/>
        <v>4</v>
      </c>
      <c r="AX18" s="28">
        <f t="shared" si="11"/>
        <v>28</v>
      </c>
      <c r="AY18" s="28">
        <f t="shared" si="12"/>
        <v>27</v>
      </c>
      <c r="AZ18" s="29">
        <v>45000</v>
      </c>
      <c r="BA18" s="29">
        <f t="shared" si="13"/>
        <v>1666.6666666666667</v>
      </c>
      <c r="BB18" s="29">
        <f t="shared" si="14"/>
        <v>1666.6666666666667</v>
      </c>
      <c r="BC18" s="29">
        <f t="shared" si="15"/>
        <v>43333.333333333336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8"/>
        <v>4</v>
      </c>
      <c r="J19" s="27" t="s">
        <v>38</v>
      </c>
      <c r="K19" s="27" t="str">
        <f t="shared" ref="K19:AF27" si="16">IF(K$8="SUNDAY","WO","")</f>
        <v>WO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tr">
        <f t="shared" si="16"/>
        <v>WO</v>
      </c>
      <c r="S19" s="27" t="s">
        <v>38</v>
      </c>
      <c r="T19" s="27" t="s">
        <v>38</v>
      </c>
      <c r="U19" s="27" t="s">
        <v>38</v>
      </c>
      <c r="V19" s="27" t="s">
        <v>38</v>
      </c>
      <c r="W19" s="27" t="s">
        <v>38</v>
      </c>
      <c r="X19" s="27" t="s">
        <v>38</v>
      </c>
      <c r="Y19" s="27" t="str">
        <f t="shared" si="16"/>
        <v>WO</v>
      </c>
      <c r="Z19" s="27" t="s">
        <v>38</v>
      </c>
      <c r="AA19" s="27" t="s">
        <v>38</v>
      </c>
      <c r="AB19" s="27" t="s">
        <v>38</v>
      </c>
      <c r="AC19" s="27" t="s">
        <v>38</v>
      </c>
      <c r="AD19" s="27" t="s">
        <v>40</v>
      </c>
      <c r="AE19" s="27" t="s">
        <v>38</v>
      </c>
      <c r="AF19" s="27" t="str">
        <f t="shared" si="16"/>
        <v>WO</v>
      </c>
      <c r="AG19" s="27" t="s">
        <v>38</v>
      </c>
      <c r="AH19" s="27" t="s">
        <v>38</v>
      </c>
      <c r="AI19" s="27" t="s">
        <v>38</v>
      </c>
      <c r="AJ19" s="27" t="s">
        <v>38</v>
      </c>
      <c r="AK19" s="27" t="s">
        <v>38</v>
      </c>
      <c r="AL19" s="27" t="str">
        <f t="shared" si="3"/>
        <v/>
      </c>
      <c r="AM19" s="27" t="str">
        <f t="shared" si="3"/>
        <v/>
      </c>
      <c r="AN19" s="27" t="str">
        <f t="shared" si="3"/>
        <v/>
      </c>
      <c r="AP19" s="23">
        <v>10</v>
      </c>
      <c r="AQ19" s="4">
        <v>1010</v>
      </c>
      <c r="AR19" s="17">
        <f t="shared" si="4"/>
        <v>45716</v>
      </c>
      <c r="AS19" s="4" t="s">
        <v>12</v>
      </c>
      <c r="AT19" s="22">
        <f t="shared" si="5"/>
        <v>23</v>
      </c>
      <c r="AU19" s="22">
        <f t="shared" si="6"/>
        <v>1</v>
      </c>
      <c r="AV19" s="22">
        <f t="shared" si="7"/>
        <v>0</v>
      </c>
      <c r="AW19" s="23">
        <f t="shared" si="10"/>
        <v>4</v>
      </c>
      <c r="AX19" s="28">
        <f t="shared" si="11"/>
        <v>28</v>
      </c>
      <c r="AY19" s="28">
        <f t="shared" si="12"/>
        <v>27</v>
      </c>
      <c r="AZ19" s="29">
        <v>65000</v>
      </c>
      <c r="BA19" s="29">
        <f t="shared" si="13"/>
        <v>2407.4074074074074</v>
      </c>
      <c r="BB19" s="29">
        <f t="shared" si="14"/>
        <v>2407.4074074074074</v>
      </c>
      <c r="BC19" s="29">
        <f t="shared" si="15"/>
        <v>62592.592592592591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8"/>
        <v>4</v>
      </c>
      <c r="J20" s="27" t="s">
        <v>38</v>
      </c>
      <c r="K20" s="27" t="str">
        <f t="shared" si="16"/>
        <v>WO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tr">
        <f t="shared" si="16"/>
        <v>WO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">
        <v>38</v>
      </c>
      <c r="X20" s="27" t="s">
        <v>38</v>
      </c>
      <c r="Y20" s="27" t="str">
        <f t="shared" si="16"/>
        <v>WO</v>
      </c>
      <c r="Z20" s="27" t="s">
        <v>38</v>
      </c>
      <c r="AA20" s="27" t="s">
        <v>38</v>
      </c>
      <c r="AB20" s="27" t="s">
        <v>39</v>
      </c>
      <c r="AC20" s="27" t="s">
        <v>38</v>
      </c>
      <c r="AD20" s="27" t="s">
        <v>38</v>
      </c>
      <c r="AE20" s="27" t="s">
        <v>38</v>
      </c>
      <c r="AF20" s="27" t="str">
        <f t="shared" si="16"/>
        <v>WO</v>
      </c>
      <c r="AG20" s="27" t="s">
        <v>38</v>
      </c>
      <c r="AH20" s="27" t="s">
        <v>38</v>
      </c>
      <c r="AI20" s="27" t="s">
        <v>38</v>
      </c>
      <c r="AJ20" s="27" t="s">
        <v>38</v>
      </c>
      <c r="AK20" s="27" t="s">
        <v>38</v>
      </c>
      <c r="AL20" s="27" t="str">
        <f t="shared" si="3"/>
        <v/>
      </c>
      <c r="AM20" s="27" t="str">
        <f t="shared" si="3"/>
        <v/>
      </c>
      <c r="AN20" s="27" t="str">
        <f t="shared" si="3"/>
        <v/>
      </c>
      <c r="AP20" s="23">
        <v>11</v>
      </c>
      <c r="AQ20" s="4">
        <v>1011</v>
      </c>
      <c r="AR20" s="17">
        <f t="shared" si="4"/>
        <v>45716</v>
      </c>
      <c r="AS20" s="4" t="s">
        <v>13</v>
      </c>
      <c r="AT20" s="22">
        <f t="shared" si="5"/>
        <v>23</v>
      </c>
      <c r="AU20" s="22">
        <f t="shared" si="6"/>
        <v>0</v>
      </c>
      <c r="AV20" s="22">
        <f t="shared" si="7"/>
        <v>1</v>
      </c>
      <c r="AW20" s="23">
        <f t="shared" si="10"/>
        <v>4</v>
      </c>
      <c r="AX20" s="28">
        <f t="shared" si="11"/>
        <v>28</v>
      </c>
      <c r="AY20" s="28">
        <f t="shared" si="12"/>
        <v>28</v>
      </c>
      <c r="AZ20" s="29">
        <v>27000</v>
      </c>
      <c r="BA20" s="29">
        <f t="shared" si="13"/>
        <v>964.28571428571433</v>
      </c>
      <c r="BB20" s="29">
        <f t="shared" si="14"/>
        <v>0</v>
      </c>
      <c r="BC20" s="29">
        <f t="shared" si="15"/>
        <v>27000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8"/>
        <v>4</v>
      </c>
      <c r="J21" s="27" t="s">
        <v>38</v>
      </c>
      <c r="K21" s="27" t="str">
        <f t="shared" si="16"/>
        <v>WO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tr">
        <f t="shared" si="16"/>
        <v>WO</v>
      </c>
      <c r="S21" s="27" t="s">
        <v>38</v>
      </c>
      <c r="T21" s="27" t="s">
        <v>38</v>
      </c>
      <c r="U21" s="27" t="s">
        <v>38</v>
      </c>
      <c r="V21" s="27" t="s">
        <v>38</v>
      </c>
      <c r="W21" s="27" t="s">
        <v>39</v>
      </c>
      <c r="X21" s="27" t="s">
        <v>38</v>
      </c>
      <c r="Y21" s="27" t="str">
        <f t="shared" si="16"/>
        <v>WO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">
        <v>38</v>
      </c>
      <c r="AE21" s="27" t="s">
        <v>38</v>
      </c>
      <c r="AF21" s="27" t="str">
        <f t="shared" si="16"/>
        <v>WO</v>
      </c>
      <c r="AG21" s="27" t="s">
        <v>38</v>
      </c>
      <c r="AH21" s="27" t="s">
        <v>39</v>
      </c>
      <c r="AI21" s="27" t="s">
        <v>38</v>
      </c>
      <c r="AJ21" s="27" t="s">
        <v>38</v>
      </c>
      <c r="AK21" s="27" t="s">
        <v>40</v>
      </c>
      <c r="AL21" s="27" t="str">
        <f t="shared" si="3"/>
        <v/>
      </c>
      <c r="AM21" s="27" t="str">
        <f t="shared" si="3"/>
        <v/>
      </c>
      <c r="AN21" s="27" t="str">
        <f t="shared" si="3"/>
        <v/>
      </c>
      <c r="AP21" s="23">
        <v>12</v>
      </c>
      <c r="AQ21" s="4">
        <v>1012</v>
      </c>
      <c r="AR21" s="17">
        <f t="shared" si="4"/>
        <v>45716</v>
      </c>
      <c r="AS21" s="4" t="s">
        <v>14</v>
      </c>
      <c r="AT21" s="22">
        <f t="shared" si="5"/>
        <v>21</v>
      </c>
      <c r="AU21" s="22">
        <f t="shared" si="6"/>
        <v>1</v>
      </c>
      <c r="AV21" s="22">
        <f t="shared" si="7"/>
        <v>2</v>
      </c>
      <c r="AW21" s="23">
        <f t="shared" si="10"/>
        <v>4</v>
      </c>
      <c r="AX21" s="28">
        <f t="shared" si="11"/>
        <v>28</v>
      </c>
      <c r="AY21" s="28">
        <f t="shared" si="12"/>
        <v>27</v>
      </c>
      <c r="AZ21" s="29">
        <v>25000</v>
      </c>
      <c r="BA21" s="29">
        <f t="shared" si="13"/>
        <v>925.92592592592598</v>
      </c>
      <c r="BB21" s="29">
        <f t="shared" si="14"/>
        <v>925.92592592592598</v>
      </c>
      <c r="BC21" s="29">
        <f t="shared" si="15"/>
        <v>24074.074074074073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8"/>
        <v>4</v>
      </c>
      <c r="J22" s="27" t="s">
        <v>38</v>
      </c>
      <c r="K22" s="27" t="str">
        <f t="shared" si="16"/>
        <v>WO</v>
      </c>
      <c r="L22" s="27" t="s">
        <v>38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tr">
        <f t="shared" si="16"/>
        <v>WO</v>
      </c>
      <c r="S22" s="27" t="s">
        <v>38</v>
      </c>
      <c r="T22" s="27" t="s">
        <v>38</v>
      </c>
      <c r="U22" s="27" t="s">
        <v>38</v>
      </c>
      <c r="V22" s="27" t="s">
        <v>38</v>
      </c>
      <c r="W22" s="27" t="s">
        <v>38</v>
      </c>
      <c r="X22" s="27" t="s">
        <v>38</v>
      </c>
      <c r="Y22" s="27" t="str">
        <f t="shared" si="16"/>
        <v>WO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">
        <v>38</v>
      </c>
      <c r="AE22" s="27" t="s">
        <v>38</v>
      </c>
      <c r="AF22" s="27" t="str">
        <f t="shared" si="16"/>
        <v>WO</v>
      </c>
      <c r="AG22" s="27" t="s">
        <v>38</v>
      </c>
      <c r="AH22" s="27" t="s">
        <v>38</v>
      </c>
      <c r="AI22" s="27" t="s">
        <v>38</v>
      </c>
      <c r="AJ22" s="27" t="s">
        <v>38</v>
      </c>
      <c r="AK22" s="27" t="s">
        <v>38</v>
      </c>
      <c r="AL22" s="27" t="str">
        <f t="shared" si="3"/>
        <v/>
      </c>
      <c r="AM22" s="27" t="str">
        <f t="shared" si="3"/>
        <v/>
      </c>
      <c r="AN22" s="27" t="str">
        <f t="shared" si="3"/>
        <v/>
      </c>
      <c r="AP22" s="23">
        <v>13</v>
      </c>
      <c r="AQ22" s="4">
        <v>1013</v>
      </c>
      <c r="AR22" s="17">
        <f t="shared" si="4"/>
        <v>45716</v>
      </c>
      <c r="AS22" s="4" t="s">
        <v>15</v>
      </c>
      <c r="AT22" s="22">
        <f t="shared" si="5"/>
        <v>24</v>
      </c>
      <c r="AU22" s="22">
        <f t="shared" si="6"/>
        <v>0</v>
      </c>
      <c r="AV22" s="22">
        <f t="shared" si="7"/>
        <v>0</v>
      </c>
      <c r="AW22" s="23">
        <f t="shared" si="10"/>
        <v>4</v>
      </c>
      <c r="AX22" s="28">
        <f t="shared" si="11"/>
        <v>28</v>
      </c>
      <c r="AY22" s="28">
        <f t="shared" si="12"/>
        <v>28</v>
      </c>
      <c r="AZ22" s="29">
        <v>27000</v>
      </c>
      <c r="BA22" s="29">
        <f t="shared" si="13"/>
        <v>964.28571428571433</v>
      </c>
      <c r="BB22" s="29">
        <f t="shared" si="14"/>
        <v>0</v>
      </c>
      <c r="BC22" s="29">
        <f t="shared" si="15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8"/>
        <v>4</v>
      </c>
      <c r="J23" s="27" t="s">
        <v>38</v>
      </c>
      <c r="K23" s="27" t="str">
        <f t="shared" si="16"/>
        <v>WO</v>
      </c>
      <c r="L23" s="27" t="s">
        <v>38</v>
      </c>
      <c r="M23" s="27" t="s">
        <v>38</v>
      </c>
      <c r="N23" s="27" t="s">
        <v>40</v>
      </c>
      <c r="O23" s="27" t="s">
        <v>38</v>
      </c>
      <c r="P23" s="27" t="s">
        <v>38</v>
      </c>
      <c r="Q23" s="27" t="s">
        <v>38</v>
      </c>
      <c r="R23" s="27" t="str">
        <f t="shared" si="16"/>
        <v>WO</v>
      </c>
      <c r="S23" s="27" t="s">
        <v>38</v>
      </c>
      <c r="T23" s="27" t="s">
        <v>38</v>
      </c>
      <c r="U23" s="27" t="s">
        <v>40</v>
      </c>
      <c r="V23" s="27" t="s">
        <v>38</v>
      </c>
      <c r="W23" s="27" t="s">
        <v>38</v>
      </c>
      <c r="X23" s="27" t="s">
        <v>38</v>
      </c>
      <c r="Y23" s="27" t="str">
        <f t="shared" si="16"/>
        <v>WO</v>
      </c>
      <c r="Z23" s="27" t="s">
        <v>38</v>
      </c>
      <c r="AA23" s="27" t="s">
        <v>38</v>
      </c>
      <c r="AB23" s="27" t="s">
        <v>38</v>
      </c>
      <c r="AC23" s="27" t="s">
        <v>38</v>
      </c>
      <c r="AD23" s="27" t="s">
        <v>38</v>
      </c>
      <c r="AE23" s="27" t="s">
        <v>38</v>
      </c>
      <c r="AF23" s="27" t="str">
        <f t="shared" si="16"/>
        <v>WO</v>
      </c>
      <c r="AG23" s="27" t="s">
        <v>38</v>
      </c>
      <c r="AH23" s="27" t="s">
        <v>38</v>
      </c>
      <c r="AI23" s="27" t="s">
        <v>38</v>
      </c>
      <c r="AJ23" s="27" t="s">
        <v>38</v>
      </c>
      <c r="AK23" s="27" t="s">
        <v>38</v>
      </c>
      <c r="AL23" s="27" t="str">
        <f t="shared" si="3"/>
        <v/>
      </c>
      <c r="AM23" s="27" t="str">
        <f t="shared" si="3"/>
        <v/>
      </c>
      <c r="AN23" s="27" t="str">
        <f t="shared" si="3"/>
        <v/>
      </c>
      <c r="AP23" s="23">
        <v>14</v>
      </c>
      <c r="AQ23" s="4">
        <v>1014</v>
      </c>
      <c r="AR23" s="17">
        <f t="shared" si="4"/>
        <v>45716</v>
      </c>
      <c r="AS23" s="4" t="s">
        <v>16</v>
      </c>
      <c r="AT23" s="22">
        <f t="shared" si="5"/>
        <v>22</v>
      </c>
      <c r="AU23" s="22">
        <f t="shared" si="6"/>
        <v>2</v>
      </c>
      <c r="AV23" s="22">
        <f t="shared" si="7"/>
        <v>0</v>
      </c>
      <c r="AW23" s="23">
        <f t="shared" si="10"/>
        <v>4</v>
      </c>
      <c r="AX23" s="28">
        <f t="shared" si="11"/>
        <v>28</v>
      </c>
      <c r="AY23" s="28">
        <f t="shared" si="12"/>
        <v>26</v>
      </c>
      <c r="AZ23" s="29">
        <v>15000</v>
      </c>
      <c r="BA23" s="29">
        <f t="shared" si="13"/>
        <v>576.92307692307691</v>
      </c>
      <c r="BB23" s="29">
        <f t="shared" si="14"/>
        <v>1153.8461538461538</v>
      </c>
      <c r="BC23" s="29">
        <f t="shared" si="15"/>
        <v>13846.153846153846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8"/>
        <v>4</v>
      </c>
      <c r="J24" s="27" t="s">
        <v>38</v>
      </c>
      <c r="K24" s="27" t="str">
        <f t="shared" si="16"/>
        <v>WO</v>
      </c>
      <c r="L24" s="27" t="s">
        <v>38</v>
      </c>
      <c r="M24" s="27" t="s">
        <v>38</v>
      </c>
      <c r="N24" s="27" t="s">
        <v>38</v>
      </c>
      <c r="O24" s="27" t="s">
        <v>38</v>
      </c>
      <c r="P24" s="27" t="s">
        <v>38</v>
      </c>
      <c r="Q24" s="27" t="s">
        <v>38</v>
      </c>
      <c r="R24" s="27" t="str">
        <f t="shared" si="16"/>
        <v>WO</v>
      </c>
      <c r="S24" s="27" t="s">
        <v>38</v>
      </c>
      <c r="T24" s="27" t="s">
        <v>38</v>
      </c>
      <c r="U24" s="27" t="s">
        <v>38</v>
      </c>
      <c r="V24" s="27" t="s">
        <v>38</v>
      </c>
      <c r="W24" s="27" t="s">
        <v>38</v>
      </c>
      <c r="X24" s="27" t="s">
        <v>38</v>
      </c>
      <c r="Y24" s="27" t="str">
        <f t="shared" si="16"/>
        <v>WO</v>
      </c>
      <c r="Z24" s="27" t="s">
        <v>38</v>
      </c>
      <c r="AA24" s="27" t="s">
        <v>38</v>
      </c>
      <c r="AB24" s="27" t="s">
        <v>38</v>
      </c>
      <c r="AC24" s="27" t="s">
        <v>40</v>
      </c>
      <c r="AD24" s="27" t="s">
        <v>38</v>
      </c>
      <c r="AE24" s="27" t="s">
        <v>39</v>
      </c>
      <c r="AF24" s="27" t="str">
        <f t="shared" si="16"/>
        <v>WO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">
        <v>38</v>
      </c>
      <c r="AL24" s="27" t="str">
        <f t="shared" si="3"/>
        <v/>
      </c>
      <c r="AM24" s="27" t="str">
        <f t="shared" si="3"/>
        <v/>
      </c>
      <c r="AN24" s="27" t="str">
        <f t="shared" si="3"/>
        <v/>
      </c>
      <c r="AP24" s="23">
        <v>15</v>
      </c>
      <c r="AQ24" s="4">
        <v>1015</v>
      </c>
      <c r="AR24" s="17">
        <f t="shared" si="4"/>
        <v>45716</v>
      </c>
      <c r="AS24" s="4" t="s">
        <v>17</v>
      </c>
      <c r="AT24" s="22">
        <f t="shared" si="5"/>
        <v>22</v>
      </c>
      <c r="AU24" s="22">
        <f t="shared" si="6"/>
        <v>1</v>
      </c>
      <c r="AV24" s="22">
        <f t="shared" si="7"/>
        <v>1</v>
      </c>
      <c r="AW24" s="23">
        <f t="shared" si="10"/>
        <v>4</v>
      </c>
      <c r="AX24" s="28">
        <f t="shared" si="11"/>
        <v>28</v>
      </c>
      <c r="AY24" s="28">
        <f t="shared" si="12"/>
        <v>27</v>
      </c>
      <c r="AZ24" s="29">
        <v>35000</v>
      </c>
      <c r="BA24" s="29">
        <f t="shared" si="13"/>
        <v>1296.2962962962963</v>
      </c>
      <c r="BB24" s="29">
        <f t="shared" si="14"/>
        <v>1296.2962962962963</v>
      </c>
      <c r="BC24" s="29">
        <f t="shared" si="15"/>
        <v>33703.703703703701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8"/>
        <v>4</v>
      </c>
      <c r="J25" s="27" t="s">
        <v>38</v>
      </c>
      <c r="K25" s="27" t="str">
        <f t="shared" si="16"/>
        <v>WO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tr">
        <f t="shared" si="16"/>
        <v>WO</v>
      </c>
      <c r="S25" s="27" t="s">
        <v>38</v>
      </c>
      <c r="T25" s="27" t="s">
        <v>38</v>
      </c>
      <c r="U25" s="27" t="s">
        <v>38</v>
      </c>
      <c r="V25" s="27" t="s">
        <v>38</v>
      </c>
      <c r="W25" s="27" t="s">
        <v>40</v>
      </c>
      <c r="X25" s="27" t="s">
        <v>38</v>
      </c>
      <c r="Y25" s="27" t="str">
        <f t="shared" si="16"/>
        <v>WO</v>
      </c>
      <c r="Z25" s="27" t="s">
        <v>38</v>
      </c>
      <c r="AA25" s="27" t="s">
        <v>38</v>
      </c>
      <c r="AB25" s="27" t="s">
        <v>38</v>
      </c>
      <c r="AC25" s="27" t="s">
        <v>38</v>
      </c>
      <c r="AD25" s="27" t="s">
        <v>38</v>
      </c>
      <c r="AE25" s="27" t="s">
        <v>38</v>
      </c>
      <c r="AF25" s="27" t="str">
        <f t="shared" si="16"/>
        <v>WO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">
        <v>38</v>
      </c>
      <c r="AL25" s="27" t="str">
        <f t="shared" si="3"/>
        <v/>
      </c>
      <c r="AM25" s="27" t="str">
        <f t="shared" si="3"/>
        <v/>
      </c>
      <c r="AN25" s="27" t="str">
        <f t="shared" si="3"/>
        <v/>
      </c>
      <c r="AP25" s="23">
        <v>16</v>
      </c>
      <c r="AQ25" s="4">
        <v>1016</v>
      </c>
      <c r="AR25" s="17">
        <f t="shared" si="4"/>
        <v>45716</v>
      </c>
      <c r="AS25" s="4" t="s">
        <v>18</v>
      </c>
      <c r="AT25" s="22">
        <f t="shared" si="5"/>
        <v>23</v>
      </c>
      <c r="AU25" s="22">
        <f t="shared" si="6"/>
        <v>1</v>
      </c>
      <c r="AV25" s="22">
        <f t="shared" si="7"/>
        <v>0</v>
      </c>
      <c r="AW25" s="23">
        <f t="shared" si="10"/>
        <v>4</v>
      </c>
      <c r="AX25" s="28">
        <f t="shared" si="11"/>
        <v>28</v>
      </c>
      <c r="AY25" s="28">
        <f t="shared" si="12"/>
        <v>27</v>
      </c>
      <c r="AZ25" s="29">
        <v>15000</v>
      </c>
      <c r="BA25" s="29">
        <f t="shared" si="13"/>
        <v>555.55555555555554</v>
      </c>
      <c r="BB25" s="29">
        <f t="shared" si="14"/>
        <v>555.55555555555554</v>
      </c>
      <c r="BC25" s="29">
        <f t="shared" si="15"/>
        <v>14444.444444444445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8"/>
        <v>4</v>
      </c>
      <c r="J26" s="27" t="s">
        <v>38</v>
      </c>
      <c r="K26" s="27" t="str">
        <f t="shared" si="16"/>
        <v>WO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tr">
        <f t="shared" si="16"/>
        <v>WO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">
        <v>38</v>
      </c>
      <c r="X26" s="27" t="s">
        <v>38</v>
      </c>
      <c r="Y26" s="27" t="str">
        <f t="shared" si="16"/>
        <v>WO</v>
      </c>
      <c r="Z26" s="27" t="s">
        <v>38</v>
      </c>
      <c r="AA26" s="27" t="s">
        <v>38</v>
      </c>
      <c r="AB26" s="27" t="s">
        <v>38</v>
      </c>
      <c r="AC26" s="27" t="s">
        <v>38</v>
      </c>
      <c r="AD26" s="27" t="s">
        <v>38</v>
      </c>
      <c r="AE26" s="27" t="s">
        <v>38</v>
      </c>
      <c r="AF26" s="27" t="str">
        <f t="shared" si="16"/>
        <v>WO</v>
      </c>
      <c r="AG26" s="27" t="s">
        <v>38</v>
      </c>
      <c r="AH26" s="27" t="s">
        <v>38</v>
      </c>
      <c r="AI26" s="27" t="s">
        <v>38</v>
      </c>
      <c r="AJ26" s="27" t="s">
        <v>38</v>
      </c>
      <c r="AK26" s="27" t="s">
        <v>38</v>
      </c>
      <c r="AL26" s="27" t="str">
        <f t="shared" si="3"/>
        <v/>
      </c>
      <c r="AM26" s="27" t="str">
        <f t="shared" si="3"/>
        <v/>
      </c>
      <c r="AN26" s="27" t="str">
        <f t="shared" si="3"/>
        <v/>
      </c>
      <c r="AP26" s="23">
        <v>17</v>
      </c>
      <c r="AQ26" s="4">
        <v>1017</v>
      </c>
      <c r="AR26" s="17">
        <f t="shared" si="4"/>
        <v>45716</v>
      </c>
      <c r="AS26" s="4" t="s">
        <v>19</v>
      </c>
      <c r="AT26" s="22">
        <f t="shared" si="5"/>
        <v>24</v>
      </c>
      <c r="AU26" s="22">
        <f t="shared" si="6"/>
        <v>0</v>
      </c>
      <c r="AV26" s="22">
        <f t="shared" si="7"/>
        <v>0</v>
      </c>
      <c r="AW26" s="23">
        <f t="shared" si="10"/>
        <v>4</v>
      </c>
      <c r="AX26" s="28">
        <f t="shared" si="11"/>
        <v>28</v>
      </c>
      <c r="AY26" s="28">
        <f t="shared" si="12"/>
        <v>28</v>
      </c>
      <c r="AZ26" s="29">
        <v>65000</v>
      </c>
      <c r="BA26" s="29">
        <f t="shared" si="13"/>
        <v>2321.4285714285716</v>
      </c>
      <c r="BB26" s="29">
        <f t="shared" si="14"/>
        <v>0</v>
      </c>
      <c r="BC26" s="29">
        <f t="shared" si="15"/>
        <v>65000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8"/>
        <v>4</v>
      </c>
      <c r="J27" s="27" t="s">
        <v>38</v>
      </c>
      <c r="K27" s="27" t="str">
        <f t="shared" si="16"/>
        <v>WO</v>
      </c>
      <c r="L27" s="27" t="s">
        <v>38</v>
      </c>
      <c r="M27" s="27" t="s">
        <v>38</v>
      </c>
      <c r="N27" s="27" t="s">
        <v>38</v>
      </c>
      <c r="O27" s="27" t="s">
        <v>38</v>
      </c>
      <c r="P27" s="27" t="s">
        <v>38</v>
      </c>
      <c r="Q27" s="27" t="s">
        <v>38</v>
      </c>
      <c r="R27" s="27" t="str">
        <f t="shared" si="16"/>
        <v>WO</v>
      </c>
      <c r="S27" s="27" t="s">
        <v>38</v>
      </c>
      <c r="T27" s="27" t="s">
        <v>38</v>
      </c>
      <c r="U27" s="27" t="s">
        <v>38</v>
      </c>
      <c r="V27" s="27" t="s">
        <v>38</v>
      </c>
      <c r="W27" s="27" t="s">
        <v>38</v>
      </c>
      <c r="X27" s="27" t="s">
        <v>38</v>
      </c>
      <c r="Y27" s="27" t="str">
        <f t="shared" si="16"/>
        <v>WO</v>
      </c>
      <c r="Z27" s="27" t="s">
        <v>38</v>
      </c>
      <c r="AA27" s="27" t="s">
        <v>38</v>
      </c>
      <c r="AB27" s="27" t="s">
        <v>38</v>
      </c>
      <c r="AC27" s="27" t="s">
        <v>38</v>
      </c>
      <c r="AD27" s="27" t="s">
        <v>38</v>
      </c>
      <c r="AE27" s="27" t="s">
        <v>38</v>
      </c>
      <c r="AF27" s="27" t="str">
        <f t="shared" ref="K27:AF29" si="17">IF(AF$8="SUNDAY","WO","")</f>
        <v>WO</v>
      </c>
      <c r="AG27" s="27" t="s">
        <v>38</v>
      </c>
      <c r="AH27" s="27" t="s">
        <v>38</v>
      </c>
      <c r="AI27" s="27" t="s">
        <v>38</v>
      </c>
      <c r="AJ27" s="27" t="s">
        <v>38</v>
      </c>
      <c r="AK27" s="27" t="s">
        <v>38</v>
      </c>
      <c r="AL27" s="27" t="str">
        <f t="shared" si="3"/>
        <v/>
      </c>
      <c r="AM27" s="27" t="str">
        <f t="shared" si="3"/>
        <v/>
      </c>
      <c r="AN27" s="27" t="str">
        <f t="shared" si="3"/>
        <v/>
      </c>
      <c r="AP27" s="23">
        <v>18</v>
      </c>
      <c r="AQ27" s="4">
        <v>1018</v>
      </c>
      <c r="AR27" s="17">
        <f t="shared" si="4"/>
        <v>45716</v>
      </c>
      <c r="AS27" s="4" t="s">
        <v>20</v>
      </c>
      <c r="AT27" s="22">
        <f t="shared" si="5"/>
        <v>24</v>
      </c>
      <c r="AU27" s="22">
        <f t="shared" si="6"/>
        <v>0</v>
      </c>
      <c r="AV27" s="22">
        <f t="shared" si="7"/>
        <v>0</v>
      </c>
      <c r="AW27" s="23">
        <f t="shared" si="10"/>
        <v>4</v>
      </c>
      <c r="AX27" s="28">
        <f t="shared" si="11"/>
        <v>28</v>
      </c>
      <c r="AY27" s="28">
        <f t="shared" si="12"/>
        <v>28</v>
      </c>
      <c r="AZ27" s="29">
        <v>27000</v>
      </c>
      <c r="BA27" s="29">
        <f t="shared" si="13"/>
        <v>964.28571428571433</v>
      </c>
      <c r="BB27" s="29">
        <f t="shared" si="14"/>
        <v>0</v>
      </c>
      <c r="BC27" s="29">
        <f t="shared" si="15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8"/>
        <v>4</v>
      </c>
      <c r="J28" s="27" t="s">
        <v>38</v>
      </c>
      <c r="K28" s="27" t="str">
        <f t="shared" si="17"/>
        <v>WO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tr">
        <f t="shared" si="17"/>
        <v>WO</v>
      </c>
      <c r="S28" s="27" t="s">
        <v>38</v>
      </c>
      <c r="T28" s="27" t="s">
        <v>38</v>
      </c>
      <c r="U28" s="27" t="s">
        <v>38</v>
      </c>
      <c r="V28" s="27" t="s">
        <v>38</v>
      </c>
      <c r="W28" s="27" t="s">
        <v>38</v>
      </c>
      <c r="X28" s="27" t="s">
        <v>38</v>
      </c>
      <c r="Y28" s="27" t="str">
        <f t="shared" si="17"/>
        <v>WO</v>
      </c>
      <c r="Z28" s="27" t="s">
        <v>38</v>
      </c>
      <c r="AA28" s="27" t="s">
        <v>38</v>
      </c>
      <c r="AB28" s="27" t="s">
        <v>38</v>
      </c>
      <c r="AC28" s="27" t="s">
        <v>38</v>
      </c>
      <c r="AD28" s="27" t="s">
        <v>38</v>
      </c>
      <c r="AE28" s="27" t="s">
        <v>38</v>
      </c>
      <c r="AF28" s="27" t="str">
        <f t="shared" si="17"/>
        <v>WO</v>
      </c>
      <c r="AG28" s="27" t="s">
        <v>38</v>
      </c>
      <c r="AH28" s="27" t="s">
        <v>38</v>
      </c>
      <c r="AI28" s="27" t="s">
        <v>38</v>
      </c>
      <c r="AJ28" s="27" t="s">
        <v>38</v>
      </c>
      <c r="AK28" s="27" t="s">
        <v>38</v>
      </c>
      <c r="AL28" s="27" t="str">
        <f t="shared" si="3"/>
        <v/>
      </c>
      <c r="AM28" s="27" t="str">
        <f t="shared" si="3"/>
        <v/>
      </c>
      <c r="AN28" s="27" t="str">
        <f t="shared" si="3"/>
        <v/>
      </c>
      <c r="AP28" s="23">
        <v>19</v>
      </c>
      <c r="AQ28" s="4">
        <v>1019</v>
      </c>
      <c r="AR28" s="17">
        <f t="shared" si="4"/>
        <v>45716</v>
      </c>
      <c r="AS28" s="4" t="s">
        <v>21</v>
      </c>
      <c r="AT28" s="22">
        <f t="shared" si="5"/>
        <v>24</v>
      </c>
      <c r="AU28" s="22">
        <f t="shared" si="6"/>
        <v>0</v>
      </c>
      <c r="AV28" s="22">
        <f t="shared" si="7"/>
        <v>0</v>
      </c>
      <c r="AW28" s="23">
        <f t="shared" si="10"/>
        <v>4</v>
      </c>
      <c r="AX28" s="28">
        <f t="shared" si="11"/>
        <v>28</v>
      </c>
      <c r="AY28" s="28">
        <f t="shared" si="12"/>
        <v>28</v>
      </c>
      <c r="AZ28" s="29">
        <v>45000</v>
      </c>
      <c r="BA28" s="29">
        <f t="shared" si="13"/>
        <v>1607.1428571428571</v>
      </c>
      <c r="BB28" s="29">
        <f t="shared" si="14"/>
        <v>0</v>
      </c>
      <c r="BC28" s="29">
        <f t="shared" si="15"/>
        <v>45000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8"/>
        <v>4</v>
      </c>
      <c r="J29" s="27" t="s">
        <v>38</v>
      </c>
      <c r="K29" s="27" t="str">
        <f t="shared" si="17"/>
        <v>WO</v>
      </c>
      <c r="L29" s="27" t="s">
        <v>38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tr">
        <f t="shared" si="17"/>
        <v>WO</v>
      </c>
      <c r="S29" s="27" t="s">
        <v>38</v>
      </c>
      <c r="T29" s="27" t="s">
        <v>38</v>
      </c>
      <c r="U29" s="27" t="s">
        <v>38</v>
      </c>
      <c r="V29" s="27" t="s">
        <v>38</v>
      </c>
      <c r="W29" s="27" t="s">
        <v>38</v>
      </c>
      <c r="X29" s="27" t="s">
        <v>38</v>
      </c>
      <c r="Y29" s="27" t="str">
        <f t="shared" si="17"/>
        <v>WO</v>
      </c>
      <c r="Z29" s="27" t="s">
        <v>38</v>
      </c>
      <c r="AA29" s="27" t="s">
        <v>38</v>
      </c>
      <c r="AB29" s="27" t="s">
        <v>38</v>
      </c>
      <c r="AC29" s="27" t="s">
        <v>38</v>
      </c>
      <c r="AD29" s="27" t="s">
        <v>38</v>
      </c>
      <c r="AE29" s="27" t="s">
        <v>38</v>
      </c>
      <c r="AF29" s="27" t="str">
        <f t="shared" si="17"/>
        <v>WO</v>
      </c>
      <c r="AG29" s="27" t="s">
        <v>38</v>
      </c>
      <c r="AH29" s="27" t="s">
        <v>38</v>
      </c>
      <c r="AI29" s="27" t="s">
        <v>38</v>
      </c>
      <c r="AJ29" s="27" t="s">
        <v>38</v>
      </c>
      <c r="AK29" s="27" t="s">
        <v>38</v>
      </c>
      <c r="AL29" s="27" t="str">
        <f t="shared" si="3"/>
        <v/>
      </c>
      <c r="AM29" s="27" t="str">
        <f t="shared" si="3"/>
        <v/>
      </c>
      <c r="AN29" s="27" t="str">
        <f t="shared" si="3"/>
        <v/>
      </c>
      <c r="AP29" s="5">
        <v>20</v>
      </c>
      <c r="AQ29" s="5">
        <v>1020</v>
      </c>
      <c r="AR29" s="18">
        <f t="shared" si="4"/>
        <v>45716</v>
      </c>
      <c r="AS29" s="5" t="s">
        <v>22</v>
      </c>
      <c r="AT29" s="22">
        <f t="shared" si="5"/>
        <v>24</v>
      </c>
      <c r="AU29" s="22">
        <f t="shared" si="6"/>
        <v>0</v>
      </c>
      <c r="AV29" s="22">
        <f t="shared" si="7"/>
        <v>0</v>
      </c>
      <c r="AW29" s="24">
        <f t="shared" si="10"/>
        <v>4</v>
      </c>
      <c r="AX29" s="25">
        <f t="shared" si="11"/>
        <v>28</v>
      </c>
      <c r="AY29" s="25">
        <f t="shared" si="12"/>
        <v>28</v>
      </c>
      <c r="AZ29" s="29">
        <v>27000</v>
      </c>
      <c r="BA29" s="29">
        <f t="shared" si="13"/>
        <v>964.28571428571433</v>
      </c>
      <c r="BB29" s="29">
        <f t="shared" si="14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K10:K29 R10:R29 Y10:Y29 AF10:AF29">
    <cfRule type="containsText" dxfId="288" priority="5" operator="containsText" text="L">
      <formula>NOT(ISERROR(SEARCH("L",K10)))</formula>
    </cfRule>
    <cfRule type="containsText" dxfId="287" priority="6" operator="containsText" text="A">
      <formula>NOT(ISERROR(SEARCH("A",K10)))</formula>
    </cfRule>
    <cfRule type="containsText" dxfId="286" priority="7" operator="containsText" text="P">
      <formula>NOT(ISERROR(SEARCH("P",K10)))</formula>
    </cfRule>
    <cfRule type="cellIs" dxfId="285" priority="8" operator="equal">
      <formula>"WO"</formula>
    </cfRule>
  </conditionalFormatting>
  <conditionalFormatting sqref="J10:J29 L10:Q29 S10:X29 Z10:AE29 AG10:AN29">
    <cfRule type="containsText" dxfId="284" priority="1" operator="containsText" text="L">
      <formula>NOT(ISERROR(SEARCH("L",J10)))</formula>
    </cfRule>
    <cfRule type="containsText" dxfId="283" priority="2" operator="containsText" text="A">
      <formula>NOT(ISERROR(SEARCH("A",J10)))</formula>
    </cfRule>
    <cfRule type="containsText" dxfId="282" priority="3" operator="containsText" text="P">
      <formula>NOT(ISERROR(SEARCH("P",J10)))</formula>
    </cfRule>
    <cfRule type="cellIs" dxfId="281" priority="4" operator="equal">
      <formula>"WO"</formula>
    </cfRule>
  </conditionalFormatting>
  <dataValidations count="1">
    <dataValidation type="list" allowBlank="1" showInputMessage="1" showErrorMessage="1" sqref="Z10:AE29 J10:J29 L10:Q29 S10:X29 AG10:AN29" xr:uid="{7E75A0DA-6FF0-4B3C-8612-D22783D88BDF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B9AB38-992B-4849-8B28-AAFB11BBC27E}">
          <x14:formula1>
            <xm:f>Sheet2!$A$1:$A$12</xm:f>
          </x14:formula1>
          <xm:sqref>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E2DB-B6D0-46EA-94BF-864929B1C7B1}">
  <dimension ref="F5:BC30"/>
  <sheetViews>
    <sheetView tabSelected="1" topLeftCell="AK1" zoomScale="70" zoomScaleNormal="70" workbookViewId="0"/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4.4257812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45717</v>
      </c>
      <c r="H5" s="8"/>
      <c r="I5" s="9" t="s">
        <v>25</v>
      </c>
      <c r="J5" s="10">
        <f>EOMONTH(G5,0)</f>
        <v>45747</v>
      </c>
      <c r="L5" s="32" t="str">
        <f>TEXT($G$5,"MMMM")</f>
        <v>March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Saturday</v>
      </c>
      <c r="K8" s="13" t="str">
        <f t="shared" ref="K8:AN8" si="0">TEXT(K9,"DDDD")</f>
        <v>Sunday</v>
      </c>
      <c r="L8" s="13" t="str">
        <f t="shared" si="0"/>
        <v>Monday</v>
      </c>
      <c r="M8" s="13" t="str">
        <f t="shared" si="0"/>
        <v>Tuesday</v>
      </c>
      <c r="N8" s="13" t="str">
        <f t="shared" si="0"/>
        <v>Wednesday</v>
      </c>
      <c r="O8" s="13" t="str">
        <f t="shared" si="0"/>
        <v>Thursday</v>
      </c>
      <c r="P8" s="13" t="str">
        <f t="shared" si="0"/>
        <v>Friday</v>
      </c>
      <c r="Q8" s="13" t="str">
        <f t="shared" si="0"/>
        <v>Saturday</v>
      </c>
      <c r="R8" s="13" t="str">
        <f t="shared" si="0"/>
        <v>Sunday</v>
      </c>
      <c r="S8" s="13" t="str">
        <f t="shared" si="0"/>
        <v>Monday</v>
      </c>
      <c r="T8" s="13" t="str">
        <f t="shared" si="0"/>
        <v>Tuesday</v>
      </c>
      <c r="U8" s="13" t="str">
        <f t="shared" si="0"/>
        <v>Wednesday</v>
      </c>
      <c r="V8" s="13" t="str">
        <f t="shared" si="0"/>
        <v>Thursday</v>
      </c>
      <c r="W8" s="13" t="str">
        <f t="shared" si="0"/>
        <v>Friday</v>
      </c>
      <c r="X8" s="13" t="str">
        <f t="shared" si="0"/>
        <v>Saturday</v>
      </c>
      <c r="Y8" s="13" t="str">
        <f t="shared" si="0"/>
        <v>Sunday</v>
      </c>
      <c r="Z8" s="13" t="str">
        <f t="shared" si="0"/>
        <v>Monday</v>
      </c>
      <c r="AA8" s="13" t="str">
        <f t="shared" si="0"/>
        <v>Tuesday</v>
      </c>
      <c r="AB8" s="13" t="str">
        <f t="shared" si="0"/>
        <v>Wednesday</v>
      </c>
      <c r="AC8" s="13" t="str">
        <f t="shared" si="0"/>
        <v>Thursday</v>
      </c>
      <c r="AD8" s="13" t="str">
        <f t="shared" si="0"/>
        <v>Friday</v>
      </c>
      <c r="AE8" s="13" t="str">
        <f t="shared" si="0"/>
        <v>Saturday</v>
      </c>
      <c r="AF8" s="13" t="str">
        <f t="shared" si="0"/>
        <v>Sunday</v>
      </c>
      <c r="AG8" s="13" t="str">
        <f t="shared" si="0"/>
        <v>Monday</v>
      </c>
      <c r="AH8" s="13" t="str">
        <f t="shared" si="0"/>
        <v>Tuesday</v>
      </c>
      <c r="AI8" s="13" t="str">
        <f t="shared" si="0"/>
        <v>Wednesday</v>
      </c>
      <c r="AJ8" s="13" t="str">
        <f t="shared" si="0"/>
        <v>Thursday</v>
      </c>
      <c r="AK8" s="13" t="str">
        <f t="shared" si="0"/>
        <v>Friday</v>
      </c>
      <c r="AL8" s="13" t="str">
        <f t="shared" si="0"/>
        <v>Saturday</v>
      </c>
      <c r="AM8" s="13" t="str">
        <f t="shared" si="0"/>
        <v>Sunday</v>
      </c>
      <c r="AN8" s="13" t="str">
        <f t="shared" si="0"/>
        <v>Monday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45717</v>
      </c>
      <c r="K9" s="26">
        <f>IF(J9&lt;$J$5,J9+1,"")</f>
        <v>45718</v>
      </c>
      <c r="L9" s="26">
        <f t="shared" ref="L9:AO9" si="1">IF(K9&lt;$J$5,K9+1,"")</f>
        <v>45719</v>
      </c>
      <c r="M9" s="26">
        <f t="shared" si="1"/>
        <v>45720</v>
      </c>
      <c r="N9" s="26">
        <f t="shared" si="1"/>
        <v>45721</v>
      </c>
      <c r="O9" s="26">
        <f t="shared" si="1"/>
        <v>45722</v>
      </c>
      <c r="P9" s="26">
        <f t="shared" si="1"/>
        <v>45723</v>
      </c>
      <c r="Q9" s="26">
        <f t="shared" si="1"/>
        <v>45724</v>
      </c>
      <c r="R9" s="26">
        <f t="shared" si="1"/>
        <v>45725</v>
      </c>
      <c r="S9" s="26">
        <f t="shared" si="1"/>
        <v>45726</v>
      </c>
      <c r="T9" s="26">
        <f t="shared" si="1"/>
        <v>45727</v>
      </c>
      <c r="U9" s="26">
        <f t="shared" si="1"/>
        <v>45728</v>
      </c>
      <c r="V9" s="26">
        <f t="shared" si="1"/>
        <v>45729</v>
      </c>
      <c r="W9" s="26">
        <f t="shared" si="1"/>
        <v>45730</v>
      </c>
      <c r="X9" s="26">
        <f t="shared" si="1"/>
        <v>45731</v>
      </c>
      <c r="Y9" s="26">
        <f t="shared" si="1"/>
        <v>45732</v>
      </c>
      <c r="Z9" s="26">
        <f t="shared" si="1"/>
        <v>45733</v>
      </c>
      <c r="AA9" s="26">
        <f t="shared" si="1"/>
        <v>45734</v>
      </c>
      <c r="AB9" s="26">
        <f t="shared" si="1"/>
        <v>45735</v>
      </c>
      <c r="AC9" s="26">
        <f>IF(AB9&lt;$J$5,AB9+1,"")</f>
        <v>45736</v>
      </c>
      <c r="AD9" s="26">
        <f t="shared" si="1"/>
        <v>45737</v>
      </c>
      <c r="AE9" s="26">
        <f t="shared" si="1"/>
        <v>45738</v>
      </c>
      <c r="AF9" s="26">
        <f t="shared" si="1"/>
        <v>45739</v>
      </c>
      <c r="AG9" s="26">
        <f t="shared" si="1"/>
        <v>45740</v>
      </c>
      <c r="AH9" s="26">
        <f t="shared" si="1"/>
        <v>45741</v>
      </c>
      <c r="AI9" s="26">
        <f t="shared" si="1"/>
        <v>45742</v>
      </c>
      <c r="AJ9" s="26">
        <f t="shared" si="1"/>
        <v>45743</v>
      </c>
      <c r="AK9" s="26">
        <f t="shared" si="1"/>
        <v>45744</v>
      </c>
      <c r="AL9" s="26">
        <f t="shared" si="1"/>
        <v>45745</v>
      </c>
      <c r="AM9" s="26">
        <f t="shared" si="1"/>
        <v>45746</v>
      </c>
      <c r="AN9" s="26">
        <f t="shared" si="1"/>
        <v>45747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5</v>
      </c>
      <c r="J10" s="27" t="s">
        <v>38</v>
      </c>
      <c r="K10" s="27" t="str">
        <f t="shared" ref="K10:AM18" si="2">IF(K$8="SUNDAY","WO","")</f>
        <v>WO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tr">
        <f t="shared" si="2"/>
        <v>WO</v>
      </c>
      <c r="S10" s="27" t="s">
        <v>38</v>
      </c>
      <c r="T10" s="27" t="s">
        <v>38</v>
      </c>
      <c r="U10" s="27" t="s">
        <v>38</v>
      </c>
      <c r="V10" s="27" t="s">
        <v>38</v>
      </c>
      <c r="W10" s="27" t="s">
        <v>38</v>
      </c>
      <c r="X10" s="27" t="s">
        <v>38</v>
      </c>
      <c r="Y10" s="27" t="str">
        <f t="shared" si="2"/>
        <v>WO</v>
      </c>
      <c r="Z10" s="27" t="s">
        <v>38</v>
      </c>
      <c r="AA10" s="27" t="s">
        <v>38</v>
      </c>
      <c r="AB10" s="27" t="s">
        <v>38</v>
      </c>
      <c r="AC10" s="27" t="s">
        <v>38</v>
      </c>
      <c r="AD10" s="27" t="s">
        <v>38</v>
      </c>
      <c r="AE10" s="27" t="s">
        <v>38</v>
      </c>
      <c r="AF10" s="27" t="str">
        <f t="shared" si="2"/>
        <v>WO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">
        <v>40</v>
      </c>
      <c r="AL10" s="27" t="s">
        <v>38</v>
      </c>
      <c r="AM10" s="27" t="str">
        <f t="shared" si="2"/>
        <v>WO</v>
      </c>
      <c r="AN10" s="27" t="s">
        <v>39</v>
      </c>
      <c r="AP10" s="23">
        <v>1</v>
      </c>
      <c r="AQ10" s="4">
        <v>1001</v>
      </c>
      <c r="AR10" s="17">
        <f t="shared" ref="AR10:AR29" si="3">$J$5</f>
        <v>45747</v>
      </c>
      <c r="AS10" s="4" t="s">
        <v>3</v>
      </c>
      <c r="AT10" s="22">
        <f t="shared" ref="AT10:AT29" si="4">COUNTIF(J10:AN10,"P")</f>
        <v>24</v>
      </c>
      <c r="AU10" s="22">
        <f t="shared" ref="AU10:AU29" si="5">COUNTIF(J10:AN10,"A")</f>
        <v>1</v>
      </c>
      <c r="AV10" s="22">
        <f t="shared" ref="AV10:AV29" si="6">COUNTIF(J10:AN10,"L")</f>
        <v>1</v>
      </c>
      <c r="AW10" s="23">
        <f>$I$10</f>
        <v>5</v>
      </c>
      <c r="AX10" s="28">
        <f>(DATEDIF($G$5,$J$5,"D")+1)</f>
        <v>31</v>
      </c>
      <c r="AY10" s="28">
        <f>AX10-AU10</f>
        <v>30</v>
      </c>
      <c r="AZ10" s="29">
        <v>27000</v>
      </c>
      <c r="BA10" s="29">
        <f>AZ10/AY10</f>
        <v>900</v>
      </c>
      <c r="BB10" s="29">
        <f>BA10*AU10</f>
        <v>900</v>
      </c>
      <c r="BC10" s="29">
        <f>BA10*AY10-BB10</f>
        <v>26100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7">COUNTIF($J$8:$AN$8,"SUNDAY")</f>
        <v>5</v>
      </c>
      <c r="J11" s="27" t="s">
        <v>38</v>
      </c>
      <c r="K11" s="27" t="str">
        <f t="shared" ref="K11:Y11" si="8">IF(K$8="SUNDAY","WO","")</f>
        <v>WO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tr">
        <f t="shared" si="8"/>
        <v>WO</v>
      </c>
      <c r="S11" s="27" t="s">
        <v>38</v>
      </c>
      <c r="T11" s="27" t="s">
        <v>38</v>
      </c>
      <c r="U11" s="27" t="s">
        <v>38</v>
      </c>
      <c r="V11" s="27" t="s">
        <v>38</v>
      </c>
      <c r="W11" s="27" t="s">
        <v>38</v>
      </c>
      <c r="X11" s="27" t="s">
        <v>38</v>
      </c>
      <c r="Y11" s="27" t="str">
        <f t="shared" si="8"/>
        <v>WO</v>
      </c>
      <c r="Z11" s="27" t="s">
        <v>38</v>
      </c>
      <c r="AA11" s="27" t="s">
        <v>38</v>
      </c>
      <c r="AB11" s="27" t="s">
        <v>38</v>
      </c>
      <c r="AC11" s="27" t="s">
        <v>38</v>
      </c>
      <c r="AD11" s="27" t="s">
        <v>38</v>
      </c>
      <c r="AE11" s="27" t="s">
        <v>38</v>
      </c>
      <c r="AF11" s="27" t="str">
        <f t="shared" si="2"/>
        <v>WO</v>
      </c>
      <c r="AG11" s="27" t="s">
        <v>38</v>
      </c>
      <c r="AH11" s="27" t="s">
        <v>38</v>
      </c>
      <c r="AI11" s="27" t="s">
        <v>38</v>
      </c>
      <c r="AJ11" s="27" t="s">
        <v>38</v>
      </c>
      <c r="AK11" s="27" t="s">
        <v>38</v>
      </c>
      <c r="AL11" s="27" t="s">
        <v>38</v>
      </c>
      <c r="AM11" s="27" t="str">
        <f t="shared" si="2"/>
        <v>WO</v>
      </c>
      <c r="AN11" s="27" t="s">
        <v>38</v>
      </c>
      <c r="AP11" s="23">
        <v>2</v>
      </c>
      <c r="AQ11" s="4">
        <v>1002</v>
      </c>
      <c r="AR11" s="17">
        <f t="shared" si="3"/>
        <v>45747</v>
      </c>
      <c r="AS11" s="4" t="s">
        <v>4</v>
      </c>
      <c r="AT11" s="22">
        <f t="shared" si="4"/>
        <v>26</v>
      </c>
      <c r="AU11" s="22">
        <f t="shared" si="5"/>
        <v>0</v>
      </c>
      <c r="AV11" s="22">
        <f t="shared" si="6"/>
        <v>0</v>
      </c>
      <c r="AW11" s="23">
        <f t="shared" ref="AW11:AW29" si="9">$I$10</f>
        <v>5</v>
      </c>
      <c r="AX11" s="28">
        <f t="shared" ref="AX11:AX29" si="10">(DATEDIF($G$5,$J$5,"D")+1)</f>
        <v>31</v>
      </c>
      <c r="AY11" s="28">
        <f t="shared" ref="AY11:AY29" si="11">AX11-AU11</f>
        <v>31</v>
      </c>
      <c r="AZ11" s="29">
        <v>28000</v>
      </c>
      <c r="BA11" s="29">
        <f t="shared" ref="BA11:BA29" si="12">AZ11/AY11</f>
        <v>903.22580645161293</v>
      </c>
      <c r="BB11" s="29">
        <f t="shared" ref="BB11:BB29" si="13">BA11*AU11</f>
        <v>0</v>
      </c>
      <c r="BC11" s="29">
        <f t="shared" ref="BC11:BC28" si="14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7"/>
        <v>5</v>
      </c>
      <c r="J12" s="27" t="s">
        <v>38</v>
      </c>
      <c r="K12" s="27" t="str">
        <f t="shared" si="2"/>
        <v>WO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tr">
        <f t="shared" si="2"/>
        <v>WO</v>
      </c>
      <c r="S12" s="27" t="s">
        <v>38</v>
      </c>
      <c r="T12" s="27" t="s">
        <v>38</v>
      </c>
      <c r="U12" s="27" t="s">
        <v>38</v>
      </c>
      <c r="V12" s="27" t="s">
        <v>38</v>
      </c>
      <c r="W12" s="27" t="s">
        <v>40</v>
      </c>
      <c r="X12" s="27" t="s">
        <v>38</v>
      </c>
      <c r="Y12" s="27" t="str">
        <f t="shared" si="2"/>
        <v>WO</v>
      </c>
      <c r="Z12" s="27" t="s">
        <v>38</v>
      </c>
      <c r="AA12" s="27" t="s">
        <v>39</v>
      </c>
      <c r="AB12" s="27" t="s">
        <v>38</v>
      </c>
      <c r="AC12" s="27" t="s">
        <v>38</v>
      </c>
      <c r="AD12" s="27" t="s">
        <v>38</v>
      </c>
      <c r="AE12" s="27" t="s">
        <v>38</v>
      </c>
      <c r="AF12" s="27" t="str">
        <f t="shared" si="2"/>
        <v>WO</v>
      </c>
      <c r="AG12" s="27" t="s">
        <v>38</v>
      </c>
      <c r="AH12" s="27" t="s">
        <v>38</v>
      </c>
      <c r="AI12" s="27" t="s">
        <v>38</v>
      </c>
      <c r="AJ12" s="27" t="s">
        <v>38</v>
      </c>
      <c r="AK12" s="27" t="s">
        <v>38</v>
      </c>
      <c r="AL12" s="27" t="s">
        <v>38</v>
      </c>
      <c r="AM12" s="27" t="str">
        <f t="shared" si="2"/>
        <v>WO</v>
      </c>
      <c r="AN12" s="27" t="s">
        <v>38</v>
      </c>
      <c r="AP12" s="23">
        <v>3</v>
      </c>
      <c r="AQ12" s="4">
        <v>1003</v>
      </c>
      <c r="AR12" s="17">
        <f t="shared" si="3"/>
        <v>45747</v>
      </c>
      <c r="AS12" s="4" t="s">
        <v>5</v>
      </c>
      <c r="AT12" s="22">
        <f t="shared" si="4"/>
        <v>24</v>
      </c>
      <c r="AU12" s="22">
        <f t="shared" si="5"/>
        <v>1</v>
      </c>
      <c r="AV12" s="22">
        <f t="shared" si="6"/>
        <v>1</v>
      </c>
      <c r="AW12" s="23">
        <f t="shared" si="9"/>
        <v>5</v>
      </c>
      <c r="AX12" s="28">
        <f t="shared" si="10"/>
        <v>31</v>
      </c>
      <c r="AY12" s="28">
        <f t="shared" si="11"/>
        <v>30</v>
      </c>
      <c r="AZ12" s="29">
        <v>35000</v>
      </c>
      <c r="BA12" s="29">
        <f t="shared" si="12"/>
        <v>1166.6666666666667</v>
      </c>
      <c r="BB12" s="29">
        <f t="shared" si="13"/>
        <v>1166.6666666666667</v>
      </c>
      <c r="BC12" s="29">
        <f t="shared" si="14"/>
        <v>33833.333333333336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7"/>
        <v>5</v>
      </c>
      <c r="J13" s="27" t="s">
        <v>38</v>
      </c>
      <c r="K13" s="27" t="str">
        <f t="shared" si="2"/>
        <v>WO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tr">
        <f t="shared" si="2"/>
        <v>WO</v>
      </c>
      <c r="S13" s="27" t="s">
        <v>38</v>
      </c>
      <c r="T13" s="27" t="s">
        <v>38</v>
      </c>
      <c r="U13" s="27" t="s">
        <v>38</v>
      </c>
      <c r="V13" s="27" t="s">
        <v>38</v>
      </c>
      <c r="W13" s="27" t="s">
        <v>38</v>
      </c>
      <c r="X13" s="27" t="s">
        <v>38</v>
      </c>
      <c r="Y13" s="27" t="str">
        <f t="shared" si="2"/>
        <v>WO</v>
      </c>
      <c r="Z13" s="27" t="s">
        <v>38</v>
      </c>
      <c r="AA13" s="27" t="s">
        <v>38</v>
      </c>
      <c r="AB13" s="27" t="s">
        <v>38</v>
      </c>
      <c r="AC13" s="27" t="s">
        <v>38</v>
      </c>
      <c r="AD13" s="27" t="s">
        <v>38</v>
      </c>
      <c r="AE13" s="27" t="s">
        <v>38</v>
      </c>
      <c r="AF13" s="27" t="str">
        <f t="shared" si="2"/>
        <v>WO</v>
      </c>
      <c r="AG13" s="27" t="s">
        <v>38</v>
      </c>
      <c r="AH13" s="27" t="s">
        <v>38</v>
      </c>
      <c r="AI13" s="27" t="s">
        <v>39</v>
      </c>
      <c r="AJ13" s="27" t="s">
        <v>38</v>
      </c>
      <c r="AK13" s="27" t="s">
        <v>38</v>
      </c>
      <c r="AL13" s="27" t="s">
        <v>38</v>
      </c>
      <c r="AM13" s="27" t="str">
        <f t="shared" si="2"/>
        <v>WO</v>
      </c>
      <c r="AN13" s="27" t="s">
        <v>38</v>
      </c>
      <c r="AP13" s="23">
        <v>4</v>
      </c>
      <c r="AQ13" s="4">
        <v>1004</v>
      </c>
      <c r="AR13" s="17">
        <f t="shared" si="3"/>
        <v>45747</v>
      </c>
      <c r="AS13" s="4" t="s">
        <v>6</v>
      </c>
      <c r="AT13" s="22">
        <f t="shared" si="4"/>
        <v>25</v>
      </c>
      <c r="AU13" s="22">
        <f t="shared" si="5"/>
        <v>0</v>
      </c>
      <c r="AV13" s="22">
        <f t="shared" si="6"/>
        <v>1</v>
      </c>
      <c r="AW13" s="23">
        <f t="shared" si="9"/>
        <v>5</v>
      </c>
      <c r="AX13" s="28">
        <f t="shared" si="10"/>
        <v>31</v>
      </c>
      <c r="AY13" s="28">
        <f t="shared" si="11"/>
        <v>31</v>
      </c>
      <c r="AZ13" s="29">
        <v>45000</v>
      </c>
      <c r="BA13" s="29">
        <f t="shared" si="12"/>
        <v>1451.6129032258063</v>
      </c>
      <c r="BB13" s="29">
        <f t="shared" si="13"/>
        <v>0</v>
      </c>
      <c r="BC13" s="29">
        <f t="shared" si="14"/>
        <v>45000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7"/>
        <v>5</v>
      </c>
      <c r="J14" s="27" t="s">
        <v>38</v>
      </c>
      <c r="K14" s="27" t="str">
        <f t="shared" si="2"/>
        <v>WO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38</v>
      </c>
      <c r="Q14" s="27" t="s">
        <v>38</v>
      </c>
      <c r="R14" s="27" t="str">
        <f t="shared" si="2"/>
        <v>WO</v>
      </c>
      <c r="S14" s="27" t="s">
        <v>38</v>
      </c>
      <c r="T14" s="27" t="s">
        <v>38</v>
      </c>
      <c r="U14" s="27" t="s">
        <v>38</v>
      </c>
      <c r="V14" s="27" t="s">
        <v>38</v>
      </c>
      <c r="W14" s="27" t="s">
        <v>38</v>
      </c>
      <c r="X14" s="27" t="s">
        <v>38</v>
      </c>
      <c r="Y14" s="27" t="str">
        <f t="shared" si="2"/>
        <v>WO</v>
      </c>
      <c r="Z14" s="27" t="s">
        <v>38</v>
      </c>
      <c r="AA14" s="27" t="s">
        <v>38</v>
      </c>
      <c r="AB14" s="27" t="s">
        <v>38</v>
      </c>
      <c r="AC14" s="27" t="s">
        <v>38</v>
      </c>
      <c r="AD14" s="27" t="s">
        <v>38</v>
      </c>
      <c r="AE14" s="27" t="s">
        <v>38</v>
      </c>
      <c r="AF14" s="27" t="str">
        <f t="shared" si="2"/>
        <v>WO</v>
      </c>
      <c r="AG14" s="27" t="s">
        <v>38</v>
      </c>
      <c r="AH14" s="27" t="s">
        <v>38</v>
      </c>
      <c r="AI14" s="27" t="s">
        <v>38</v>
      </c>
      <c r="AJ14" s="27" t="s">
        <v>38</v>
      </c>
      <c r="AK14" s="27" t="s">
        <v>39</v>
      </c>
      <c r="AL14" s="27" t="s">
        <v>38</v>
      </c>
      <c r="AM14" s="27" t="str">
        <f t="shared" si="2"/>
        <v>WO</v>
      </c>
      <c r="AN14" s="27" t="s">
        <v>39</v>
      </c>
      <c r="AP14" s="23">
        <v>5</v>
      </c>
      <c r="AQ14" s="4">
        <v>1005</v>
      </c>
      <c r="AR14" s="17">
        <f t="shared" si="3"/>
        <v>45747</v>
      </c>
      <c r="AS14" s="4" t="s">
        <v>7</v>
      </c>
      <c r="AT14" s="22">
        <f t="shared" si="4"/>
        <v>24</v>
      </c>
      <c r="AU14" s="22">
        <f t="shared" si="5"/>
        <v>0</v>
      </c>
      <c r="AV14" s="22">
        <f t="shared" si="6"/>
        <v>2</v>
      </c>
      <c r="AW14" s="23">
        <f t="shared" si="9"/>
        <v>5</v>
      </c>
      <c r="AX14" s="28">
        <f t="shared" si="10"/>
        <v>31</v>
      </c>
      <c r="AY14" s="28">
        <f t="shared" si="11"/>
        <v>31</v>
      </c>
      <c r="AZ14" s="29">
        <v>65000</v>
      </c>
      <c r="BA14" s="29">
        <f t="shared" si="12"/>
        <v>2096.7741935483873</v>
      </c>
      <c r="BB14" s="29">
        <f t="shared" si="13"/>
        <v>0</v>
      </c>
      <c r="BC14" s="29">
        <f t="shared" si="14"/>
        <v>65000.000000000007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7"/>
        <v>5</v>
      </c>
      <c r="J15" s="27" t="s">
        <v>38</v>
      </c>
      <c r="K15" s="27" t="str">
        <f t="shared" si="2"/>
        <v>WO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tr">
        <f t="shared" si="2"/>
        <v>WO</v>
      </c>
      <c r="S15" s="27" t="s">
        <v>38</v>
      </c>
      <c r="T15" s="27" t="s">
        <v>38</v>
      </c>
      <c r="U15" s="27" t="s">
        <v>38</v>
      </c>
      <c r="V15" s="27" t="s">
        <v>38</v>
      </c>
      <c r="W15" s="27" t="s">
        <v>38</v>
      </c>
      <c r="X15" s="27" t="s">
        <v>38</v>
      </c>
      <c r="Y15" s="27" t="str">
        <f t="shared" si="2"/>
        <v>WO</v>
      </c>
      <c r="Z15" s="27" t="s">
        <v>38</v>
      </c>
      <c r="AA15" s="27" t="s">
        <v>38</v>
      </c>
      <c r="AB15" s="27" t="s">
        <v>38</v>
      </c>
      <c r="AC15" s="27" t="s">
        <v>40</v>
      </c>
      <c r="AD15" s="27" t="s">
        <v>38</v>
      </c>
      <c r="AE15" s="27" t="s">
        <v>39</v>
      </c>
      <c r="AF15" s="27" t="str">
        <f t="shared" si="2"/>
        <v>WO</v>
      </c>
      <c r="AG15" s="27" t="s">
        <v>38</v>
      </c>
      <c r="AH15" s="27" t="s">
        <v>38</v>
      </c>
      <c r="AI15" s="27" t="s">
        <v>38</v>
      </c>
      <c r="AJ15" s="27" t="s">
        <v>38</v>
      </c>
      <c r="AK15" s="27" t="s">
        <v>38</v>
      </c>
      <c r="AL15" s="27" t="s">
        <v>38</v>
      </c>
      <c r="AM15" s="27" t="str">
        <f t="shared" si="2"/>
        <v>WO</v>
      </c>
      <c r="AN15" s="27" t="s">
        <v>38</v>
      </c>
      <c r="AP15" s="23">
        <v>6</v>
      </c>
      <c r="AQ15" s="4">
        <v>1006</v>
      </c>
      <c r="AR15" s="17">
        <f t="shared" si="3"/>
        <v>45747</v>
      </c>
      <c r="AS15" s="4" t="s">
        <v>8</v>
      </c>
      <c r="AT15" s="22">
        <f t="shared" si="4"/>
        <v>24</v>
      </c>
      <c r="AU15" s="22">
        <f t="shared" si="5"/>
        <v>1</v>
      </c>
      <c r="AV15" s="22">
        <f t="shared" si="6"/>
        <v>1</v>
      </c>
      <c r="AW15" s="23">
        <f t="shared" si="9"/>
        <v>5</v>
      </c>
      <c r="AX15" s="28">
        <f t="shared" si="10"/>
        <v>31</v>
      </c>
      <c r="AY15" s="28">
        <f t="shared" si="11"/>
        <v>30</v>
      </c>
      <c r="AZ15" s="29">
        <v>27000</v>
      </c>
      <c r="BA15" s="29">
        <f t="shared" si="12"/>
        <v>900</v>
      </c>
      <c r="BB15" s="29">
        <f t="shared" si="13"/>
        <v>900</v>
      </c>
      <c r="BC15" s="29">
        <f t="shared" si="14"/>
        <v>26100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7"/>
        <v>5</v>
      </c>
      <c r="J16" s="27" t="s">
        <v>38</v>
      </c>
      <c r="K16" s="27" t="str">
        <f t="shared" si="2"/>
        <v>WO</v>
      </c>
      <c r="L16" s="27" t="s">
        <v>38</v>
      </c>
      <c r="M16" s="27" t="s">
        <v>38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tr">
        <f t="shared" si="2"/>
        <v>WO</v>
      </c>
      <c r="S16" s="27" t="s">
        <v>38</v>
      </c>
      <c r="T16" s="27" t="s">
        <v>38</v>
      </c>
      <c r="U16" s="27" t="s">
        <v>38</v>
      </c>
      <c r="V16" s="27" t="s">
        <v>38</v>
      </c>
      <c r="W16" s="27" t="s">
        <v>38</v>
      </c>
      <c r="X16" s="27" t="s">
        <v>38</v>
      </c>
      <c r="Y16" s="27" t="str">
        <f t="shared" si="2"/>
        <v>WO</v>
      </c>
      <c r="Z16" s="27" t="s">
        <v>38</v>
      </c>
      <c r="AA16" s="27" t="s">
        <v>38</v>
      </c>
      <c r="AB16" s="27" t="s">
        <v>38</v>
      </c>
      <c r="AC16" s="27" t="s">
        <v>38</v>
      </c>
      <c r="AD16" s="27" t="s">
        <v>38</v>
      </c>
      <c r="AE16" s="27" t="s">
        <v>38</v>
      </c>
      <c r="AF16" s="27" t="str">
        <f t="shared" si="2"/>
        <v>WO</v>
      </c>
      <c r="AG16" s="27" t="s">
        <v>38</v>
      </c>
      <c r="AH16" s="27" t="s">
        <v>40</v>
      </c>
      <c r="AI16" s="27" t="s">
        <v>39</v>
      </c>
      <c r="AJ16" s="27" t="s">
        <v>38</v>
      </c>
      <c r="AK16" s="27" t="s">
        <v>38</v>
      </c>
      <c r="AL16" s="27" t="s">
        <v>38</v>
      </c>
      <c r="AM16" s="27" t="str">
        <f t="shared" si="2"/>
        <v>WO</v>
      </c>
      <c r="AN16" s="27" t="s">
        <v>38</v>
      </c>
      <c r="AP16" s="23">
        <v>7</v>
      </c>
      <c r="AQ16" s="4">
        <v>1007</v>
      </c>
      <c r="AR16" s="17">
        <f t="shared" si="3"/>
        <v>45747</v>
      </c>
      <c r="AS16" s="4" t="s">
        <v>9</v>
      </c>
      <c r="AT16" s="22">
        <f t="shared" si="4"/>
        <v>24</v>
      </c>
      <c r="AU16" s="22">
        <f t="shared" si="5"/>
        <v>1</v>
      </c>
      <c r="AV16" s="22">
        <f t="shared" si="6"/>
        <v>1</v>
      </c>
      <c r="AW16" s="23">
        <f t="shared" si="9"/>
        <v>5</v>
      </c>
      <c r="AX16" s="28">
        <f t="shared" si="10"/>
        <v>31</v>
      </c>
      <c r="AY16" s="28">
        <f t="shared" si="11"/>
        <v>30</v>
      </c>
      <c r="AZ16" s="29">
        <v>45000</v>
      </c>
      <c r="BA16" s="29">
        <f t="shared" si="12"/>
        <v>1500</v>
      </c>
      <c r="BB16" s="29">
        <f t="shared" si="13"/>
        <v>1500</v>
      </c>
      <c r="BC16" s="29">
        <f t="shared" si="14"/>
        <v>43500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7"/>
        <v>5</v>
      </c>
      <c r="J17" s="27" t="s">
        <v>38</v>
      </c>
      <c r="K17" s="27" t="str">
        <f t="shared" si="2"/>
        <v>WO</v>
      </c>
      <c r="L17" s="27" t="s">
        <v>38</v>
      </c>
      <c r="M17" s="27" t="s">
        <v>38</v>
      </c>
      <c r="N17" s="27" t="s">
        <v>38</v>
      </c>
      <c r="O17" s="27" t="s">
        <v>38</v>
      </c>
      <c r="P17" s="27" t="s">
        <v>38</v>
      </c>
      <c r="Q17" s="27" t="s">
        <v>38</v>
      </c>
      <c r="R17" s="27" t="str">
        <f t="shared" si="2"/>
        <v>WO</v>
      </c>
      <c r="S17" s="27" t="s">
        <v>38</v>
      </c>
      <c r="T17" s="27" t="s">
        <v>38</v>
      </c>
      <c r="U17" s="27" t="s">
        <v>38</v>
      </c>
      <c r="V17" s="27" t="s">
        <v>38</v>
      </c>
      <c r="W17" s="27" t="s">
        <v>38</v>
      </c>
      <c r="X17" s="27" t="s">
        <v>38</v>
      </c>
      <c r="Y17" s="27" t="str">
        <f t="shared" si="2"/>
        <v>WO</v>
      </c>
      <c r="Z17" s="27" t="s">
        <v>38</v>
      </c>
      <c r="AA17" s="27" t="s">
        <v>38</v>
      </c>
      <c r="AB17" s="27" t="s">
        <v>38</v>
      </c>
      <c r="AC17" s="27" t="s">
        <v>38</v>
      </c>
      <c r="AD17" s="27" t="s">
        <v>40</v>
      </c>
      <c r="AE17" s="27" t="s">
        <v>38</v>
      </c>
      <c r="AF17" s="27" t="str">
        <f t="shared" si="2"/>
        <v>WO</v>
      </c>
      <c r="AG17" s="27" t="s">
        <v>38</v>
      </c>
      <c r="AH17" s="27" t="s">
        <v>38</v>
      </c>
      <c r="AI17" s="27" t="s">
        <v>38</v>
      </c>
      <c r="AJ17" s="27" t="s">
        <v>38</v>
      </c>
      <c r="AK17" s="27" t="s">
        <v>38</v>
      </c>
      <c r="AL17" s="27" t="s">
        <v>38</v>
      </c>
      <c r="AM17" s="27" t="str">
        <f t="shared" si="2"/>
        <v>WO</v>
      </c>
      <c r="AN17" s="27" t="s">
        <v>38</v>
      </c>
      <c r="AP17" s="23">
        <v>8</v>
      </c>
      <c r="AQ17" s="4">
        <v>1008</v>
      </c>
      <c r="AR17" s="17">
        <f t="shared" si="3"/>
        <v>45747</v>
      </c>
      <c r="AS17" s="4" t="s">
        <v>10</v>
      </c>
      <c r="AT17" s="22">
        <f t="shared" si="4"/>
        <v>25</v>
      </c>
      <c r="AU17" s="22">
        <f t="shared" si="5"/>
        <v>1</v>
      </c>
      <c r="AV17" s="22">
        <f t="shared" si="6"/>
        <v>0</v>
      </c>
      <c r="AW17" s="23">
        <f t="shared" si="9"/>
        <v>5</v>
      </c>
      <c r="AX17" s="28">
        <f t="shared" si="10"/>
        <v>31</v>
      </c>
      <c r="AY17" s="28">
        <f t="shared" si="11"/>
        <v>30</v>
      </c>
      <c r="AZ17" s="29">
        <v>85000</v>
      </c>
      <c r="BA17" s="29">
        <f t="shared" si="12"/>
        <v>2833.3333333333335</v>
      </c>
      <c r="BB17" s="29">
        <f t="shared" si="13"/>
        <v>2833.3333333333335</v>
      </c>
      <c r="BC17" s="29">
        <f t="shared" si="14"/>
        <v>82166.666666666672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7"/>
        <v>5</v>
      </c>
      <c r="J18" s="27" t="s">
        <v>38</v>
      </c>
      <c r="K18" s="27" t="str">
        <f t="shared" si="2"/>
        <v>WO</v>
      </c>
      <c r="L18" s="27" t="s">
        <v>38</v>
      </c>
      <c r="M18" s="27" t="s">
        <v>38</v>
      </c>
      <c r="N18" s="27" t="s">
        <v>38</v>
      </c>
      <c r="O18" s="27" t="s">
        <v>38</v>
      </c>
      <c r="P18" s="27" t="s">
        <v>38</v>
      </c>
      <c r="Q18" s="27" t="s">
        <v>38</v>
      </c>
      <c r="R18" s="27" t="str">
        <f t="shared" si="2"/>
        <v>WO</v>
      </c>
      <c r="S18" s="27" t="s">
        <v>38</v>
      </c>
      <c r="T18" s="27" t="s">
        <v>38</v>
      </c>
      <c r="U18" s="27" t="s">
        <v>38</v>
      </c>
      <c r="V18" s="27" t="s">
        <v>38</v>
      </c>
      <c r="W18" s="27" t="s">
        <v>38</v>
      </c>
      <c r="X18" s="27" t="s">
        <v>38</v>
      </c>
      <c r="Y18" s="27" t="str">
        <f t="shared" si="2"/>
        <v>WO</v>
      </c>
      <c r="Z18" s="27" t="s">
        <v>38</v>
      </c>
      <c r="AA18" s="27" t="s">
        <v>38</v>
      </c>
      <c r="AB18" s="27" t="s">
        <v>38</v>
      </c>
      <c r="AC18" s="27" t="s">
        <v>38</v>
      </c>
      <c r="AD18" s="27" t="s">
        <v>38</v>
      </c>
      <c r="AE18" s="27" t="s">
        <v>38</v>
      </c>
      <c r="AF18" s="27" t="str">
        <f t="shared" si="2"/>
        <v>WO</v>
      </c>
      <c r="AG18" s="27" t="s">
        <v>39</v>
      </c>
      <c r="AH18" s="27" t="s">
        <v>38</v>
      </c>
      <c r="AI18" s="27" t="s">
        <v>38</v>
      </c>
      <c r="AJ18" s="27" t="s">
        <v>38</v>
      </c>
      <c r="AK18" s="27" t="s">
        <v>38</v>
      </c>
      <c r="AL18" s="27" t="s">
        <v>38</v>
      </c>
      <c r="AM18" s="27" t="str">
        <f t="shared" si="2"/>
        <v>WO</v>
      </c>
      <c r="AN18" s="27" t="s">
        <v>38</v>
      </c>
      <c r="AP18" s="23">
        <v>9</v>
      </c>
      <c r="AQ18" s="4">
        <v>1009</v>
      </c>
      <c r="AR18" s="17">
        <f t="shared" si="3"/>
        <v>45747</v>
      </c>
      <c r="AS18" s="4" t="s">
        <v>11</v>
      </c>
      <c r="AT18" s="22">
        <f t="shared" si="4"/>
        <v>25</v>
      </c>
      <c r="AU18" s="22">
        <f t="shared" si="5"/>
        <v>0</v>
      </c>
      <c r="AV18" s="22">
        <f t="shared" si="6"/>
        <v>1</v>
      </c>
      <c r="AW18" s="23">
        <f t="shared" si="9"/>
        <v>5</v>
      </c>
      <c r="AX18" s="28">
        <f t="shared" si="10"/>
        <v>31</v>
      </c>
      <c r="AY18" s="28">
        <f t="shared" si="11"/>
        <v>31</v>
      </c>
      <c r="AZ18" s="29">
        <v>45000</v>
      </c>
      <c r="BA18" s="29">
        <f t="shared" si="12"/>
        <v>1451.6129032258063</v>
      </c>
      <c r="BB18" s="29">
        <f t="shared" si="13"/>
        <v>0</v>
      </c>
      <c r="BC18" s="29">
        <f t="shared" si="14"/>
        <v>45000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7"/>
        <v>5</v>
      </c>
      <c r="J19" s="27" t="s">
        <v>38</v>
      </c>
      <c r="K19" s="27" t="str">
        <f t="shared" ref="K19:AM27" si="15">IF(K$8="SUNDAY","WO","")</f>
        <v>WO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tr">
        <f t="shared" si="15"/>
        <v>WO</v>
      </c>
      <c r="S19" s="27" t="s">
        <v>38</v>
      </c>
      <c r="T19" s="27" t="s">
        <v>38</v>
      </c>
      <c r="U19" s="27" t="s">
        <v>38</v>
      </c>
      <c r="V19" s="27" t="s">
        <v>38</v>
      </c>
      <c r="W19" s="27" t="s">
        <v>38</v>
      </c>
      <c r="X19" s="27" t="s">
        <v>38</v>
      </c>
      <c r="Y19" s="27" t="str">
        <f t="shared" si="15"/>
        <v>WO</v>
      </c>
      <c r="Z19" s="27" t="s">
        <v>38</v>
      </c>
      <c r="AA19" s="27" t="s">
        <v>38</v>
      </c>
      <c r="AB19" s="27" t="s">
        <v>38</v>
      </c>
      <c r="AC19" s="27" t="s">
        <v>39</v>
      </c>
      <c r="AD19" s="27" t="s">
        <v>38</v>
      </c>
      <c r="AE19" s="27" t="s">
        <v>38</v>
      </c>
      <c r="AF19" s="27" t="str">
        <f t="shared" si="15"/>
        <v>WO</v>
      </c>
      <c r="AG19" s="27" t="s">
        <v>38</v>
      </c>
      <c r="AH19" s="27" t="s">
        <v>38</v>
      </c>
      <c r="AI19" s="27" t="s">
        <v>40</v>
      </c>
      <c r="AJ19" s="27" t="s">
        <v>38</v>
      </c>
      <c r="AK19" s="27" t="s">
        <v>39</v>
      </c>
      <c r="AL19" s="27" t="s">
        <v>38</v>
      </c>
      <c r="AM19" s="27" t="str">
        <f t="shared" si="15"/>
        <v>WO</v>
      </c>
      <c r="AN19" s="27" t="s">
        <v>38</v>
      </c>
      <c r="AP19" s="23">
        <v>10</v>
      </c>
      <c r="AQ19" s="4">
        <v>1010</v>
      </c>
      <c r="AR19" s="17">
        <f t="shared" si="3"/>
        <v>45747</v>
      </c>
      <c r="AS19" s="4" t="s">
        <v>12</v>
      </c>
      <c r="AT19" s="22">
        <f t="shared" si="4"/>
        <v>23</v>
      </c>
      <c r="AU19" s="22">
        <f t="shared" si="5"/>
        <v>1</v>
      </c>
      <c r="AV19" s="22">
        <f t="shared" si="6"/>
        <v>2</v>
      </c>
      <c r="AW19" s="23">
        <f t="shared" si="9"/>
        <v>5</v>
      </c>
      <c r="AX19" s="28">
        <f t="shared" si="10"/>
        <v>31</v>
      </c>
      <c r="AY19" s="28">
        <f t="shared" si="11"/>
        <v>30</v>
      </c>
      <c r="AZ19" s="29">
        <v>65000</v>
      </c>
      <c r="BA19" s="29">
        <f t="shared" si="12"/>
        <v>2166.6666666666665</v>
      </c>
      <c r="BB19" s="29">
        <f t="shared" si="13"/>
        <v>2166.6666666666665</v>
      </c>
      <c r="BC19" s="29">
        <f t="shared" si="14"/>
        <v>62833.333333333328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7"/>
        <v>5</v>
      </c>
      <c r="J20" s="27" t="s">
        <v>38</v>
      </c>
      <c r="K20" s="27" t="str">
        <f t="shared" si="15"/>
        <v>WO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tr">
        <f t="shared" si="15"/>
        <v>WO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">
        <v>38</v>
      </c>
      <c r="X20" s="27" t="s">
        <v>38</v>
      </c>
      <c r="Y20" s="27" t="str">
        <f t="shared" si="15"/>
        <v>WO</v>
      </c>
      <c r="Z20" s="27" t="s">
        <v>38</v>
      </c>
      <c r="AA20" s="27" t="s">
        <v>38</v>
      </c>
      <c r="AB20" s="27" t="s">
        <v>38</v>
      </c>
      <c r="AC20" s="27" t="s">
        <v>38</v>
      </c>
      <c r="AD20" s="27" t="s">
        <v>38</v>
      </c>
      <c r="AE20" s="27" t="s">
        <v>38</v>
      </c>
      <c r="AF20" s="27" t="str">
        <f t="shared" si="15"/>
        <v>WO</v>
      </c>
      <c r="AG20" s="27" t="s">
        <v>38</v>
      </c>
      <c r="AH20" s="27" t="s">
        <v>38</v>
      </c>
      <c r="AI20" s="27" t="s">
        <v>38</v>
      </c>
      <c r="AJ20" s="27" t="s">
        <v>38</v>
      </c>
      <c r="AK20" s="27" t="s">
        <v>38</v>
      </c>
      <c r="AL20" s="27" t="s">
        <v>38</v>
      </c>
      <c r="AM20" s="27" t="str">
        <f t="shared" si="15"/>
        <v>WO</v>
      </c>
      <c r="AN20" s="27" t="s">
        <v>38</v>
      </c>
      <c r="AP20" s="23">
        <v>11</v>
      </c>
      <c r="AQ20" s="4">
        <v>1011</v>
      </c>
      <c r="AR20" s="17">
        <f t="shared" si="3"/>
        <v>45747</v>
      </c>
      <c r="AS20" s="4" t="s">
        <v>13</v>
      </c>
      <c r="AT20" s="22">
        <f t="shared" si="4"/>
        <v>26</v>
      </c>
      <c r="AU20" s="22">
        <f t="shared" si="5"/>
        <v>0</v>
      </c>
      <c r="AV20" s="22">
        <f t="shared" si="6"/>
        <v>0</v>
      </c>
      <c r="AW20" s="23">
        <f t="shared" si="9"/>
        <v>5</v>
      </c>
      <c r="AX20" s="28">
        <f t="shared" si="10"/>
        <v>31</v>
      </c>
      <c r="AY20" s="28">
        <f t="shared" si="11"/>
        <v>31</v>
      </c>
      <c r="AZ20" s="29">
        <v>27000</v>
      </c>
      <c r="BA20" s="29">
        <f t="shared" si="12"/>
        <v>870.9677419354839</v>
      </c>
      <c r="BB20" s="29">
        <f t="shared" si="13"/>
        <v>0</v>
      </c>
      <c r="BC20" s="29">
        <f t="shared" si="14"/>
        <v>27000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7"/>
        <v>5</v>
      </c>
      <c r="J21" s="27" t="s">
        <v>38</v>
      </c>
      <c r="K21" s="27" t="str">
        <f t="shared" si="15"/>
        <v>WO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tr">
        <f t="shared" si="15"/>
        <v>WO</v>
      </c>
      <c r="S21" s="27" t="s">
        <v>38</v>
      </c>
      <c r="T21" s="27" t="s">
        <v>38</v>
      </c>
      <c r="U21" s="27" t="s">
        <v>38</v>
      </c>
      <c r="V21" s="27" t="s">
        <v>38</v>
      </c>
      <c r="W21" s="27" t="s">
        <v>38</v>
      </c>
      <c r="X21" s="27" t="s">
        <v>38</v>
      </c>
      <c r="Y21" s="27" t="str">
        <f t="shared" si="15"/>
        <v>WO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">
        <v>38</v>
      </c>
      <c r="AE21" s="27" t="s">
        <v>38</v>
      </c>
      <c r="AF21" s="27" t="str">
        <f t="shared" si="15"/>
        <v>WO</v>
      </c>
      <c r="AG21" s="27" t="s">
        <v>38</v>
      </c>
      <c r="AH21" s="27" t="s">
        <v>38</v>
      </c>
      <c r="AI21" s="27" t="s">
        <v>38</v>
      </c>
      <c r="AJ21" s="27" t="s">
        <v>38</v>
      </c>
      <c r="AK21" s="27" t="s">
        <v>38</v>
      </c>
      <c r="AL21" s="27" t="s">
        <v>38</v>
      </c>
      <c r="AM21" s="27" t="str">
        <f t="shared" si="15"/>
        <v>WO</v>
      </c>
      <c r="AN21" s="27" t="s">
        <v>38</v>
      </c>
      <c r="AP21" s="23">
        <v>12</v>
      </c>
      <c r="AQ21" s="4">
        <v>1012</v>
      </c>
      <c r="AR21" s="17">
        <f t="shared" si="3"/>
        <v>45747</v>
      </c>
      <c r="AS21" s="4" t="s">
        <v>14</v>
      </c>
      <c r="AT21" s="22">
        <f t="shared" si="4"/>
        <v>26</v>
      </c>
      <c r="AU21" s="22">
        <f t="shared" si="5"/>
        <v>0</v>
      </c>
      <c r="AV21" s="22">
        <f t="shared" si="6"/>
        <v>0</v>
      </c>
      <c r="AW21" s="23">
        <f t="shared" si="9"/>
        <v>5</v>
      </c>
      <c r="AX21" s="28">
        <f t="shared" si="10"/>
        <v>31</v>
      </c>
      <c r="AY21" s="28">
        <f t="shared" si="11"/>
        <v>31</v>
      </c>
      <c r="AZ21" s="29">
        <v>25000</v>
      </c>
      <c r="BA21" s="29">
        <f t="shared" si="12"/>
        <v>806.45161290322585</v>
      </c>
      <c r="BB21" s="29">
        <f t="shared" si="13"/>
        <v>0</v>
      </c>
      <c r="BC21" s="29">
        <f t="shared" si="14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7"/>
        <v>5</v>
      </c>
      <c r="J22" s="27" t="s">
        <v>38</v>
      </c>
      <c r="K22" s="27" t="str">
        <f t="shared" si="15"/>
        <v>WO</v>
      </c>
      <c r="L22" s="27" t="s">
        <v>38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tr">
        <f t="shared" si="15"/>
        <v>WO</v>
      </c>
      <c r="S22" s="27" t="s">
        <v>38</v>
      </c>
      <c r="T22" s="27" t="s">
        <v>38</v>
      </c>
      <c r="U22" s="27" t="s">
        <v>38</v>
      </c>
      <c r="V22" s="27" t="s">
        <v>38</v>
      </c>
      <c r="W22" s="27" t="s">
        <v>38</v>
      </c>
      <c r="X22" s="27" t="s">
        <v>38</v>
      </c>
      <c r="Y22" s="27" t="str">
        <f t="shared" si="15"/>
        <v>WO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">
        <v>38</v>
      </c>
      <c r="AE22" s="27" t="s">
        <v>38</v>
      </c>
      <c r="AF22" s="27" t="str">
        <f t="shared" si="15"/>
        <v>WO</v>
      </c>
      <c r="AG22" s="27" t="s">
        <v>40</v>
      </c>
      <c r="AH22" s="27" t="s">
        <v>38</v>
      </c>
      <c r="AI22" s="27" t="s">
        <v>38</v>
      </c>
      <c r="AJ22" s="27" t="s">
        <v>38</v>
      </c>
      <c r="AK22" s="27" t="s">
        <v>38</v>
      </c>
      <c r="AL22" s="27" t="s">
        <v>38</v>
      </c>
      <c r="AM22" s="27" t="str">
        <f t="shared" si="15"/>
        <v>WO</v>
      </c>
      <c r="AN22" s="27" t="s">
        <v>38</v>
      </c>
      <c r="AP22" s="23">
        <v>13</v>
      </c>
      <c r="AQ22" s="4">
        <v>1013</v>
      </c>
      <c r="AR22" s="17">
        <f t="shared" si="3"/>
        <v>45747</v>
      </c>
      <c r="AS22" s="4" t="s">
        <v>15</v>
      </c>
      <c r="AT22" s="22">
        <f t="shared" si="4"/>
        <v>25</v>
      </c>
      <c r="AU22" s="22">
        <f t="shared" si="5"/>
        <v>1</v>
      </c>
      <c r="AV22" s="22">
        <f t="shared" si="6"/>
        <v>0</v>
      </c>
      <c r="AW22" s="23">
        <f t="shared" si="9"/>
        <v>5</v>
      </c>
      <c r="AX22" s="28">
        <f t="shared" si="10"/>
        <v>31</v>
      </c>
      <c r="AY22" s="28">
        <f t="shared" si="11"/>
        <v>30</v>
      </c>
      <c r="AZ22" s="29">
        <v>27000</v>
      </c>
      <c r="BA22" s="29">
        <f t="shared" si="12"/>
        <v>900</v>
      </c>
      <c r="BB22" s="29">
        <f t="shared" si="13"/>
        <v>900</v>
      </c>
      <c r="BC22" s="29">
        <f t="shared" si="14"/>
        <v>26100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7"/>
        <v>5</v>
      </c>
      <c r="J23" s="27" t="s">
        <v>38</v>
      </c>
      <c r="K23" s="27" t="str">
        <f t="shared" si="15"/>
        <v>WO</v>
      </c>
      <c r="L23" s="27" t="s">
        <v>38</v>
      </c>
      <c r="M23" s="27" t="s">
        <v>38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tr">
        <f t="shared" si="15"/>
        <v>WO</v>
      </c>
      <c r="S23" s="27" t="s">
        <v>38</v>
      </c>
      <c r="T23" s="27" t="s">
        <v>38</v>
      </c>
      <c r="U23" s="27" t="s">
        <v>38</v>
      </c>
      <c r="V23" s="27" t="s">
        <v>38</v>
      </c>
      <c r="W23" s="27" t="s">
        <v>38</v>
      </c>
      <c r="X23" s="27" t="s">
        <v>38</v>
      </c>
      <c r="Y23" s="27" t="str">
        <f t="shared" si="15"/>
        <v>WO</v>
      </c>
      <c r="Z23" s="27" t="s">
        <v>38</v>
      </c>
      <c r="AA23" s="27" t="s">
        <v>38</v>
      </c>
      <c r="AB23" s="27" t="s">
        <v>38</v>
      </c>
      <c r="AC23" s="27" t="s">
        <v>38</v>
      </c>
      <c r="AD23" s="27" t="s">
        <v>38</v>
      </c>
      <c r="AE23" s="27" t="s">
        <v>38</v>
      </c>
      <c r="AF23" s="27" t="str">
        <f t="shared" si="15"/>
        <v>WO</v>
      </c>
      <c r="AG23" s="27" t="s">
        <v>38</v>
      </c>
      <c r="AH23" s="27" t="s">
        <v>38</v>
      </c>
      <c r="AI23" s="27" t="s">
        <v>39</v>
      </c>
      <c r="AJ23" s="27" t="s">
        <v>38</v>
      </c>
      <c r="AK23" s="27" t="s">
        <v>38</v>
      </c>
      <c r="AL23" s="27" t="s">
        <v>38</v>
      </c>
      <c r="AM23" s="27" t="str">
        <f t="shared" si="15"/>
        <v>WO</v>
      </c>
      <c r="AN23" s="27" t="s">
        <v>38</v>
      </c>
      <c r="AP23" s="23">
        <v>14</v>
      </c>
      <c r="AQ23" s="4">
        <v>1014</v>
      </c>
      <c r="AR23" s="17">
        <f t="shared" si="3"/>
        <v>45747</v>
      </c>
      <c r="AS23" s="4" t="s">
        <v>16</v>
      </c>
      <c r="AT23" s="22">
        <f t="shared" si="4"/>
        <v>25</v>
      </c>
      <c r="AU23" s="22">
        <f t="shared" si="5"/>
        <v>0</v>
      </c>
      <c r="AV23" s="22">
        <f t="shared" si="6"/>
        <v>1</v>
      </c>
      <c r="AW23" s="23">
        <f t="shared" si="9"/>
        <v>5</v>
      </c>
      <c r="AX23" s="28">
        <f t="shared" si="10"/>
        <v>31</v>
      </c>
      <c r="AY23" s="28">
        <f t="shared" si="11"/>
        <v>31</v>
      </c>
      <c r="AZ23" s="29">
        <v>15000</v>
      </c>
      <c r="BA23" s="29">
        <f t="shared" si="12"/>
        <v>483.87096774193549</v>
      </c>
      <c r="BB23" s="29">
        <f t="shared" si="13"/>
        <v>0</v>
      </c>
      <c r="BC23" s="29">
        <f t="shared" si="14"/>
        <v>15000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7"/>
        <v>5</v>
      </c>
      <c r="J24" s="27" t="s">
        <v>38</v>
      </c>
      <c r="K24" s="27" t="str">
        <f t="shared" si="15"/>
        <v>WO</v>
      </c>
      <c r="L24" s="27" t="s">
        <v>38</v>
      </c>
      <c r="M24" s="27" t="s">
        <v>38</v>
      </c>
      <c r="N24" s="27" t="s">
        <v>38</v>
      </c>
      <c r="O24" s="27" t="s">
        <v>38</v>
      </c>
      <c r="P24" s="27" t="s">
        <v>38</v>
      </c>
      <c r="Q24" s="27" t="s">
        <v>38</v>
      </c>
      <c r="R24" s="27" t="str">
        <f t="shared" si="15"/>
        <v>WO</v>
      </c>
      <c r="S24" s="27" t="s">
        <v>38</v>
      </c>
      <c r="T24" s="27" t="s">
        <v>38</v>
      </c>
      <c r="U24" s="27" t="s">
        <v>38</v>
      </c>
      <c r="V24" s="27" t="s">
        <v>38</v>
      </c>
      <c r="W24" s="27" t="s">
        <v>38</v>
      </c>
      <c r="X24" s="27" t="s">
        <v>38</v>
      </c>
      <c r="Y24" s="27" t="str">
        <f t="shared" si="15"/>
        <v>WO</v>
      </c>
      <c r="Z24" s="27" t="s">
        <v>38</v>
      </c>
      <c r="AA24" s="27" t="s">
        <v>38</v>
      </c>
      <c r="AB24" s="27" t="s">
        <v>38</v>
      </c>
      <c r="AC24" s="27" t="s">
        <v>38</v>
      </c>
      <c r="AD24" s="27" t="s">
        <v>38</v>
      </c>
      <c r="AE24" s="27" t="s">
        <v>38</v>
      </c>
      <c r="AF24" s="27" t="str">
        <f t="shared" si="15"/>
        <v>WO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">
        <v>38</v>
      </c>
      <c r="AL24" s="27" t="s">
        <v>38</v>
      </c>
      <c r="AM24" s="27" t="str">
        <f t="shared" si="15"/>
        <v>WO</v>
      </c>
      <c r="AN24" s="27" t="s">
        <v>38</v>
      </c>
      <c r="AP24" s="23">
        <v>15</v>
      </c>
      <c r="AQ24" s="4">
        <v>1015</v>
      </c>
      <c r="AR24" s="17">
        <f t="shared" si="3"/>
        <v>45747</v>
      </c>
      <c r="AS24" s="4" t="s">
        <v>17</v>
      </c>
      <c r="AT24" s="22">
        <f t="shared" si="4"/>
        <v>26</v>
      </c>
      <c r="AU24" s="22">
        <f t="shared" si="5"/>
        <v>0</v>
      </c>
      <c r="AV24" s="22">
        <f t="shared" si="6"/>
        <v>0</v>
      </c>
      <c r="AW24" s="23">
        <f t="shared" si="9"/>
        <v>5</v>
      </c>
      <c r="AX24" s="28">
        <f t="shared" si="10"/>
        <v>31</v>
      </c>
      <c r="AY24" s="28">
        <f t="shared" si="11"/>
        <v>31</v>
      </c>
      <c r="AZ24" s="29">
        <v>35000</v>
      </c>
      <c r="BA24" s="29">
        <f t="shared" si="12"/>
        <v>1129.0322580645161</v>
      </c>
      <c r="BB24" s="29">
        <f t="shared" si="13"/>
        <v>0</v>
      </c>
      <c r="BC24" s="29">
        <f t="shared" si="14"/>
        <v>35000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7"/>
        <v>5</v>
      </c>
      <c r="J25" s="27" t="s">
        <v>38</v>
      </c>
      <c r="K25" s="27" t="str">
        <f t="shared" si="15"/>
        <v>WO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tr">
        <f t="shared" si="15"/>
        <v>WO</v>
      </c>
      <c r="S25" s="27" t="s">
        <v>38</v>
      </c>
      <c r="T25" s="27" t="s">
        <v>38</v>
      </c>
      <c r="U25" s="27" t="s">
        <v>38</v>
      </c>
      <c r="V25" s="27" t="s">
        <v>38</v>
      </c>
      <c r="W25" s="27" t="s">
        <v>38</v>
      </c>
      <c r="X25" s="27" t="s">
        <v>38</v>
      </c>
      <c r="Y25" s="27" t="str">
        <f t="shared" si="15"/>
        <v>WO</v>
      </c>
      <c r="Z25" s="27" t="s">
        <v>38</v>
      </c>
      <c r="AA25" s="27" t="s">
        <v>38</v>
      </c>
      <c r="AB25" s="27" t="s">
        <v>38</v>
      </c>
      <c r="AC25" s="27" t="s">
        <v>40</v>
      </c>
      <c r="AD25" s="27" t="s">
        <v>38</v>
      </c>
      <c r="AE25" s="27" t="s">
        <v>38</v>
      </c>
      <c r="AF25" s="27" t="str">
        <f t="shared" si="15"/>
        <v>WO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">
        <v>38</v>
      </c>
      <c r="AL25" s="27" t="s">
        <v>38</v>
      </c>
      <c r="AM25" s="27" t="str">
        <f t="shared" si="15"/>
        <v>WO</v>
      </c>
      <c r="AN25" s="27" t="s">
        <v>38</v>
      </c>
      <c r="AP25" s="23">
        <v>16</v>
      </c>
      <c r="AQ25" s="4">
        <v>1016</v>
      </c>
      <c r="AR25" s="17">
        <f t="shared" si="3"/>
        <v>45747</v>
      </c>
      <c r="AS25" s="4" t="s">
        <v>18</v>
      </c>
      <c r="AT25" s="22">
        <f t="shared" si="4"/>
        <v>25</v>
      </c>
      <c r="AU25" s="22">
        <f t="shared" si="5"/>
        <v>1</v>
      </c>
      <c r="AV25" s="22">
        <f t="shared" si="6"/>
        <v>0</v>
      </c>
      <c r="AW25" s="23">
        <f t="shared" si="9"/>
        <v>5</v>
      </c>
      <c r="AX25" s="28">
        <f t="shared" si="10"/>
        <v>31</v>
      </c>
      <c r="AY25" s="28">
        <f t="shared" si="11"/>
        <v>30</v>
      </c>
      <c r="AZ25" s="29">
        <v>15000</v>
      </c>
      <c r="BA25" s="29">
        <f t="shared" si="12"/>
        <v>500</v>
      </c>
      <c r="BB25" s="29">
        <f t="shared" si="13"/>
        <v>500</v>
      </c>
      <c r="BC25" s="29">
        <f t="shared" si="14"/>
        <v>14500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7"/>
        <v>5</v>
      </c>
      <c r="J26" s="27" t="s">
        <v>38</v>
      </c>
      <c r="K26" s="27" t="str">
        <f t="shared" si="15"/>
        <v>WO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tr">
        <f t="shared" si="15"/>
        <v>WO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">
        <v>38</v>
      </c>
      <c r="X26" s="27" t="s">
        <v>38</v>
      </c>
      <c r="Y26" s="27" t="str">
        <f t="shared" si="15"/>
        <v>WO</v>
      </c>
      <c r="Z26" s="27" t="s">
        <v>38</v>
      </c>
      <c r="AA26" s="27" t="s">
        <v>38</v>
      </c>
      <c r="AB26" s="27" t="s">
        <v>38</v>
      </c>
      <c r="AC26" s="27" t="s">
        <v>38</v>
      </c>
      <c r="AD26" s="27" t="s">
        <v>38</v>
      </c>
      <c r="AE26" s="27" t="s">
        <v>38</v>
      </c>
      <c r="AF26" s="27" t="str">
        <f t="shared" si="15"/>
        <v>WO</v>
      </c>
      <c r="AG26" s="27" t="s">
        <v>38</v>
      </c>
      <c r="AH26" s="27" t="s">
        <v>38</v>
      </c>
      <c r="AI26" s="27" t="s">
        <v>38</v>
      </c>
      <c r="AJ26" s="27" t="s">
        <v>38</v>
      </c>
      <c r="AK26" s="27" t="s">
        <v>38</v>
      </c>
      <c r="AL26" s="27" t="s">
        <v>38</v>
      </c>
      <c r="AM26" s="27" t="str">
        <f t="shared" si="15"/>
        <v>WO</v>
      </c>
      <c r="AN26" s="27" t="s">
        <v>38</v>
      </c>
      <c r="AP26" s="23">
        <v>17</v>
      </c>
      <c r="AQ26" s="4">
        <v>1017</v>
      </c>
      <c r="AR26" s="17">
        <f t="shared" si="3"/>
        <v>45747</v>
      </c>
      <c r="AS26" s="4" t="s">
        <v>19</v>
      </c>
      <c r="AT26" s="22">
        <f t="shared" si="4"/>
        <v>26</v>
      </c>
      <c r="AU26" s="22">
        <f t="shared" si="5"/>
        <v>0</v>
      </c>
      <c r="AV26" s="22">
        <f t="shared" si="6"/>
        <v>0</v>
      </c>
      <c r="AW26" s="23">
        <f t="shared" si="9"/>
        <v>5</v>
      </c>
      <c r="AX26" s="28">
        <f t="shared" si="10"/>
        <v>31</v>
      </c>
      <c r="AY26" s="28">
        <f t="shared" si="11"/>
        <v>31</v>
      </c>
      <c r="AZ26" s="29">
        <v>65000</v>
      </c>
      <c r="BA26" s="29">
        <f t="shared" si="12"/>
        <v>2096.7741935483873</v>
      </c>
      <c r="BB26" s="29">
        <f t="shared" si="13"/>
        <v>0</v>
      </c>
      <c r="BC26" s="29">
        <f t="shared" si="14"/>
        <v>65000.000000000007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7"/>
        <v>5</v>
      </c>
      <c r="J27" s="27" t="s">
        <v>38</v>
      </c>
      <c r="K27" s="27" t="str">
        <f t="shared" si="15"/>
        <v>WO</v>
      </c>
      <c r="L27" s="27" t="s">
        <v>38</v>
      </c>
      <c r="M27" s="27" t="s">
        <v>38</v>
      </c>
      <c r="N27" s="27" t="s">
        <v>38</v>
      </c>
      <c r="O27" s="27" t="s">
        <v>38</v>
      </c>
      <c r="P27" s="27" t="s">
        <v>38</v>
      </c>
      <c r="Q27" s="27" t="s">
        <v>38</v>
      </c>
      <c r="R27" s="27" t="str">
        <f t="shared" si="15"/>
        <v>WO</v>
      </c>
      <c r="S27" s="27" t="s">
        <v>38</v>
      </c>
      <c r="T27" s="27" t="s">
        <v>38</v>
      </c>
      <c r="U27" s="27" t="s">
        <v>38</v>
      </c>
      <c r="V27" s="27" t="s">
        <v>38</v>
      </c>
      <c r="W27" s="27" t="s">
        <v>38</v>
      </c>
      <c r="X27" s="27" t="s">
        <v>38</v>
      </c>
      <c r="Y27" s="27" t="str">
        <f t="shared" si="15"/>
        <v>WO</v>
      </c>
      <c r="Z27" s="27" t="s">
        <v>38</v>
      </c>
      <c r="AA27" s="27" t="s">
        <v>38</v>
      </c>
      <c r="AB27" s="27" t="s">
        <v>38</v>
      </c>
      <c r="AC27" s="27" t="s">
        <v>38</v>
      </c>
      <c r="AD27" s="27" t="s">
        <v>38</v>
      </c>
      <c r="AE27" s="27" t="s">
        <v>38</v>
      </c>
      <c r="AF27" s="27" t="str">
        <f t="shared" ref="K27:AM29" si="16">IF(AF$8="SUNDAY","WO","")</f>
        <v>WO</v>
      </c>
      <c r="AG27" s="27" t="s">
        <v>38</v>
      </c>
      <c r="AH27" s="27" t="s">
        <v>38</v>
      </c>
      <c r="AI27" s="27" t="s">
        <v>38</v>
      </c>
      <c r="AJ27" s="27" t="s">
        <v>38</v>
      </c>
      <c r="AK27" s="27" t="s">
        <v>38</v>
      </c>
      <c r="AL27" s="27" t="s">
        <v>38</v>
      </c>
      <c r="AM27" s="27" t="str">
        <f t="shared" si="16"/>
        <v>WO</v>
      </c>
      <c r="AN27" s="27" t="s">
        <v>38</v>
      </c>
      <c r="AP27" s="23">
        <v>18</v>
      </c>
      <c r="AQ27" s="4">
        <v>1018</v>
      </c>
      <c r="AR27" s="17">
        <f t="shared" si="3"/>
        <v>45747</v>
      </c>
      <c r="AS27" s="4" t="s">
        <v>20</v>
      </c>
      <c r="AT27" s="22">
        <f t="shared" si="4"/>
        <v>26</v>
      </c>
      <c r="AU27" s="22">
        <f t="shared" si="5"/>
        <v>0</v>
      </c>
      <c r="AV27" s="22">
        <f t="shared" si="6"/>
        <v>0</v>
      </c>
      <c r="AW27" s="23">
        <f t="shared" si="9"/>
        <v>5</v>
      </c>
      <c r="AX27" s="28">
        <f t="shared" si="10"/>
        <v>31</v>
      </c>
      <c r="AY27" s="28">
        <f t="shared" si="11"/>
        <v>31</v>
      </c>
      <c r="AZ27" s="29">
        <v>27000</v>
      </c>
      <c r="BA27" s="29">
        <f t="shared" si="12"/>
        <v>870.9677419354839</v>
      </c>
      <c r="BB27" s="29">
        <f t="shared" si="13"/>
        <v>0</v>
      </c>
      <c r="BC27" s="29">
        <f t="shared" si="14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7"/>
        <v>5</v>
      </c>
      <c r="J28" s="27" t="s">
        <v>38</v>
      </c>
      <c r="K28" s="27" t="str">
        <f t="shared" si="16"/>
        <v>WO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tr">
        <f t="shared" si="16"/>
        <v>WO</v>
      </c>
      <c r="S28" s="27" t="s">
        <v>38</v>
      </c>
      <c r="T28" s="27" t="s">
        <v>38</v>
      </c>
      <c r="U28" s="27" t="s">
        <v>38</v>
      </c>
      <c r="V28" s="27" t="s">
        <v>38</v>
      </c>
      <c r="W28" s="27" t="s">
        <v>38</v>
      </c>
      <c r="X28" s="27" t="s">
        <v>38</v>
      </c>
      <c r="Y28" s="27" t="str">
        <f t="shared" si="16"/>
        <v>WO</v>
      </c>
      <c r="Z28" s="27" t="s">
        <v>38</v>
      </c>
      <c r="AA28" s="27" t="s">
        <v>38</v>
      </c>
      <c r="AB28" s="27" t="s">
        <v>38</v>
      </c>
      <c r="AC28" s="27" t="s">
        <v>38</v>
      </c>
      <c r="AD28" s="27" t="s">
        <v>38</v>
      </c>
      <c r="AE28" s="27" t="s">
        <v>38</v>
      </c>
      <c r="AF28" s="27" t="str">
        <f t="shared" si="16"/>
        <v>WO</v>
      </c>
      <c r="AG28" s="27" t="s">
        <v>38</v>
      </c>
      <c r="AH28" s="27" t="s">
        <v>38</v>
      </c>
      <c r="AI28" s="27" t="s">
        <v>38</v>
      </c>
      <c r="AJ28" s="27" t="s">
        <v>38</v>
      </c>
      <c r="AK28" s="27" t="s">
        <v>38</v>
      </c>
      <c r="AL28" s="27" t="s">
        <v>38</v>
      </c>
      <c r="AM28" s="27" t="str">
        <f t="shared" si="16"/>
        <v>WO</v>
      </c>
      <c r="AN28" s="27" t="s">
        <v>38</v>
      </c>
      <c r="AP28" s="23">
        <v>19</v>
      </c>
      <c r="AQ28" s="4">
        <v>1019</v>
      </c>
      <c r="AR28" s="17">
        <f t="shared" si="3"/>
        <v>45747</v>
      </c>
      <c r="AS28" s="4" t="s">
        <v>21</v>
      </c>
      <c r="AT28" s="22">
        <f t="shared" si="4"/>
        <v>26</v>
      </c>
      <c r="AU28" s="22">
        <f t="shared" si="5"/>
        <v>0</v>
      </c>
      <c r="AV28" s="22">
        <f t="shared" si="6"/>
        <v>0</v>
      </c>
      <c r="AW28" s="23">
        <f t="shared" si="9"/>
        <v>5</v>
      </c>
      <c r="AX28" s="28">
        <f t="shared" si="10"/>
        <v>31</v>
      </c>
      <c r="AY28" s="28">
        <f t="shared" si="11"/>
        <v>31</v>
      </c>
      <c r="AZ28" s="29">
        <v>45000</v>
      </c>
      <c r="BA28" s="29">
        <f t="shared" si="12"/>
        <v>1451.6129032258063</v>
      </c>
      <c r="BB28" s="29">
        <f t="shared" si="13"/>
        <v>0</v>
      </c>
      <c r="BC28" s="29">
        <f t="shared" si="14"/>
        <v>45000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7"/>
        <v>5</v>
      </c>
      <c r="J29" s="27" t="s">
        <v>38</v>
      </c>
      <c r="K29" s="27" t="str">
        <f t="shared" si="16"/>
        <v>WO</v>
      </c>
      <c r="L29" s="27" t="s">
        <v>38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tr">
        <f t="shared" si="16"/>
        <v>WO</v>
      </c>
      <c r="S29" s="27" t="s">
        <v>38</v>
      </c>
      <c r="T29" s="27" t="s">
        <v>38</v>
      </c>
      <c r="U29" s="27" t="s">
        <v>38</v>
      </c>
      <c r="V29" s="27" t="s">
        <v>38</v>
      </c>
      <c r="W29" s="27" t="s">
        <v>38</v>
      </c>
      <c r="X29" s="27" t="s">
        <v>38</v>
      </c>
      <c r="Y29" s="27" t="str">
        <f t="shared" si="16"/>
        <v>WO</v>
      </c>
      <c r="Z29" s="27" t="s">
        <v>38</v>
      </c>
      <c r="AA29" s="27" t="s">
        <v>38</v>
      </c>
      <c r="AB29" s="27" t="s">
        <v>38</v>
      </c>
      <c r="AC29" s="27" t="s">
        <v>38</v>
      </c>
      <c r="AD29" s="27" t="s">
        <v>38</v>
      </c>
      <c r="AE29" s="27" t="s">
        <v>38</v>
      </c>
      <c r="AF29" s="27" t="str">
        <f t="shared" si="16"/>
        <v>WO</v>
      </c>
      <c r="AG29" s="27" t="s">
        <v>38</v>
      </c>
      <c r="AH29" s="27" t="s">
        <v>38</v>
      </c>
      <c r="AI29" s="27" t="s">
        <v>38</v>
      </c>
      <c r="AJ29" s="27" t="s">
        <v>38</v>
      </c>
      <c r="AK29" s="27" t="s">
        <v>38</v>
      </c>
      <c r="AL29" s="27" t="s">
        <v>38</v>
      </c>
      <c r="AM29" s="27" t="str">
        <f t="shared" si="16"/>
        <v>WO</v>
      </c>
      <c r="AN29" s="27" t="s">
        <v>38</v>
      </c>
      <c r="AP29" s="5">
        <v>20</v>
      </c>
      <c r="AQ29" s="5">
        <v>1020</v>
      </c>
      <c r="AR29" s="18">
        <f t="shared" si="3"/>
        <v>45747</v>
      </c>
      <c r="AS29" s="5" t="s">
        <v>22</v>
      </c>
      <c r="AT29" s="22">
        <f t="shared" si="4"/>
        <v>26</v>
      </c>
      <c r="AU29" s="22">
        <f t="shared" si="5"/>
        <v>0</v>
      </c>
      <c r="AV29" s="22">
        <f t="shared" si="6"/>
        <v>0</v>
      </c>
      <c r="AW29" s="24">
        <f t="shared" si="9"/>
        <v>5</v>
      </c>
      <c r="AX29" s="25">
        <f t="shared" si="10"/>
        <v>31</v>
      </c>
      <c r="AY29" s="25">
        <f t="shared" si="11"/>
        <v>31</v>
      </c>
      <c r="AZ29" s="29">
        <v>27000</v>
      </c>
      <c r="BA29" s="29">
        <f t="shared" si="12"/>
        <v>870.9677419354839</v>
      </c>
      <c r="BB29" s="29">
        <f t="shared" si="13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K10:K29 R10:R29 Y10:Y29 AF10:AF29 AM10:AM29">
    <cfRule type="containsText" dxfId="262" priority="5" operator="containsText" text="L">
      <formula>NOT(ISERROR(SEARCH("L",K10)))</formula>
    </cfRule>
    <cfRule type="containsText" dxfId="261" priority="6" operator="containsText" text="A">
      <formula>NOT(ISERROR(SEARCH("A",K10)))</formula>
    </cfRule>
    <cfRule type="containsText" dxfId="260" priority="7" operator="containsText" text="P">
      <formula>NOT(ISERROR(SEARCH("P",K10)))</formula>
    </cfRule>
    <cfRule type="cellIs" dxfId="259" priority="8" operator="equal">
      <formula>"WO"</formula>
    </cfRule>
  </conditionalFormatting>
  <conditionalFormatting sqref="J10:J29 L10:Q29 S10:X29 Z10:AE29 AG10:AL29 AN10:AN29">
    <cfRule type="containsText" dxfId="258" priority="1" operator="containsText" text="L">
      <formula>NOT(ISERROR(SEARCH("L",J10)))</formula>
    </cfRule>
    <cfRule type="containsText" dxfId="257" priority="2" operator="containsText" text="A">
      <formula>NOT(ISERROR(SEARCH("A",J10)))</formula>
    </cfRule>
    <cfRule type="containsText" dxfId="256" priority="3" operator="containsText" text="P">
      <formula>NOT(ISERROR(SEARCH("P",J10)))</formula>
    </cfRule>
    <cfRule type="cellIs" dxfId="255" priority="4" operator="equal">
      <formula>"WO"</formula>
    </cfRule>
  </conditionalFormatting>
  <dataValidations count="1">
    <dataValidation type="list" allowBlank="1" showInputMessage="1" showErrorMessage="1" sqref="AG10:AL29 J10:J29 L10:Q29 S10:X29 Z10:AE29 AN10:AN29" xr:uid="{32340CAF-9216-4191-81BB-038D29C635A4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E3A60C-84ED-47B9-B88E-50DC3C07A659}">
          <x14:formula1>
            <xm:f>Sheet2!$A$1:$A$12</xm:f>
          </x14:formula1>
          <xm:sqref>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33E-B281-4582-9429-8A2B8ECABAC9}">
  <dimension ref="F5:BC30"/>
  <sheetViews>
    <sheetView zoomScale="90" zoomScaleNormal="90" workbookViewId="0"/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20.42578125" bestFit="1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45748</v>
      </c>
      <c r="H5" s="8"/>
      <c r="I5" s="9" t="s">
        <v>25</v>
      </c>
      <c r="J5" s="10">
        <f>EOMONTH(G5,0)</f>
        <v>45777</v>
      </c>
      <c r="L5" s="32" t="str">
        <f>TEXT($G$5,"MMMM")</f>
        <v>April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Tuesday</v>
      </c>
      <c r="K8" s="13" t="str">
        <f t="shared" ref="K8:AN8" si="0">TEXT(K9,"DDDD")</f>
        <v>Wednesday</v>
      </c>
      <c r="L8" s="13" t="str">
        <f t="shared" si="0"/>
        <v>Thursday</v>
      </c>
      <c r="M8" s="13" t="str">
        <f t="shared" si="0"/>
        <v>Friday</v>
      </c>
      <c r="N8" s="13" t="str">
        <f t="shared" si="0"/>
        <v>Saturday</v>
      </c>
      <c r="O8" s="13" t="str">
        <f t="shared" si="0"/>
        <v>Sunday</v>
      </c>
      <c r="P8" s="13" t="str">
        <f t="shared" si="0"/>
        <v>Monday</v>
      </c>
      <c r="Q8" s="13" t="str">
        <f t="shared" si="0"/>
        <v>Tuesday</v>
      </c>
      <c r="R8" s="13" t="str">
        <f t="shared" si="0"/>
        <v>Wednesday</v>
      </c>
      <c r="S8" s="13" t="str">
        <f t="shared" si="0"/>
        <v>Thursday</v>
      </c>
      <c r="T8" s="13" t="str">
        <f t="shared" si="0"/>
        <v>Friday</v>
      </c>
      <c r="U8" s="13" t="str">
        <f t="shared" si="0"/>
        <v>Saturday</v>
      </c>
      <c r="V8" s="13" t="str">
        <f t="shared" si="0"/>
        <v>Sunday</v>
      </c>
      <c r="W8" s="13" t="str">
        <f t="shared" si="0"/>
        <v>Monday</v>
      </c>
      <c r="X8" s="13" t="str">
        <f t="shared" si="0"/>
        <v>Tuesday</v>
      </c>
      <c r="Y8" s="13" t="str">
        <f t="shared" si="0"/>
        <v>Wednesday</v>
      </c>
      <c r="Z8" s="13" t="str">
        <f t="shared" si="0"/>
        <v>Thursday</v>
      </c>
      <c r="AA8" s="13" t="str">
        <f t="shared" si="0"/>
        <v>Friday</v>
      </c>
      <c r="AB8" s="13" t="str">
        <f t="shared" si="0"/>
        <v>Saturday</v>
      </c>
      <c r="AC8" s="13" t="str">
        <f t="shared" si="0"/>
        <v>Sunday</v>
      </c>
      <c r="AD8" s="13" t="str">
        <f t="shared" si="0"/>
        <v>Monday</v>
      </c>
      <c r="AE8" s="13" t="str">
        <f t="shared" si="0"/>
        <v>Tuesday</v>
      </c>
      <c r="AF8" s="13" t="str">
        <f t="shared" si="0"/>
        <v>Wednesday</v>
      </c>
      <c r="AG8" s="13" t="str">
        <f t="shared" si="0"/>
        <v>Thursday</v>
      </c>
      <c r="AH8" s="13" t="str">
        <f t="shared" si="0"/>
        <v>Friday</v>
      </c>
      <c r="AI8" s="13" t="str">
        <f t="shared" si="0"/>
        <v>Saturday</v>
      </c>
      <c r="AJ8" s="13" t="str">
        <f t="shared" si="0"/>
        <v>Sunday</v>
      </c>
      <c r="AK8" s="13" t="str">
        <f t="shared" si="0"/>
        <v>Monday</v>
      </c>
      <c r="AL8" s="13" t="str">
        <f t="shared" si="0"/>
        <v>Tuesday</v>
      </c>
      <c r="AM8" s="13" t="str">
        <f t="shared" si="0"/>
        <v>Wednesday</v>
      </c>
      <c r="AN8" s="13" t="str">
        <f t="shared" si="0"/>
        <v/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45748</v>
      </c>
      <c r="K9" s="26">
        <f>IF(J9&lt;$J$5,J9+1,"")</f>
        <v>45749</v>
      </c>
      <c r="L9" s="26">
        <f t="shared" ref="L9:AO9" si="1">IF(K9&lt;$J$5,K9+1,"")</f>
        <v>45750</v>
      </c>
      <c r="M9" s="26">
        <f t="shared" si="1"/>
        <v>45751</v>
      </c>
      <c r="N9" s="26">
        <f t="shared" si="1"/>
        <v>45752</v>
      </c>
      <c r="O9" s="26">
        <f t="shared" si="1"/>
        <v>45753</v>
      </c>
      <c r="P9" s="26">
        <f t="shared" si="1"/>
        <v>45754</v>
      </c>
      <c r="Q9" s="26">
        <f t="shared" si="1"/>
        <v>45755</v>
      </c>
      <c r="R9" s="26">
        <f t="shared" si="1"/>
        <v>45756</v>
      </c>
      <c r="S9" s="26">
        <f t="shared" si="1"/>
        <v>45757</v>
      </c>
      <c r="T9" s="26">
        <f t="shared" si="1"/>
        <v>45758</v>
      </c>
      <c r="U9" s="26">
        <f t="shared" si="1"/>
        <v>45759</v>
      </c>
      <c r="V9" s="26">
        <f t="shared" si="1"/>
        <v>45760</v>
      </c>
      <c r="W9" s="26">
        <f t="shared" si="1"/>
        <v>45761</v>
      </c>
      <c r="X9" s="26">
        <f t="shared" si="1"/>
        <v>45762</v>
      </c>
      <c r="Y9" s="26">
        <f t="shared" si="1"/>
        <v>45763</v>
      </c>
      <c r="Z9" s="26">
        <f t="shared" si="1"/>
        <v>45764</v>
      </c>
      <c r="AA9" s="26">
        <f t="shared" si="1"/>
        <v>45765</v>
      </c>
      <c r="AB9" s="26">
        <f t="shared" si="1"/>
        <v>45766</v>
      </c>
      <c r="AC9" s="26">
        <f>IF(AB9&lt;$J$5,AB9+1,"")</f>
        <v>45767</v>
      </c>
      <c r="AD9" s="26">
        <f t="shared" si="1"/>
        <v>45768</v>
      </c>
      <c r="AE9" s="26">
        <f t="shared" si="1"/>
        <v>45769</v>
      </c>
      <c r="AF9" s="26">
        <f t="shared" si="1"/>
        <v>45770</v>
      </c>
      <c r="AG9" s="26">
        <f t="shared" si="1"/>
        <v>45771</v>
      </c>
      <c r="AH9" s="26">
        <f t="shared" si="1"/>
        <v>45772</v>
      </c>
      <c r="AI9" s="26">
        <f t="shared" si="1"/>
        <v>45773</v>
      </c>
      <c r="AJ9" s="26">
        <f t="shared" si="1"/>
        <v>45774</v>
      </c>
      <c r="AK9" s="26">
        <f t="shared" si="1"/>
        <v>45775</v>
      </c>
      <c r="AL9" s="26">
        <f t="shared" si="1"/>
        <v>45776</v>
      </c>
      <c r="AM9" s="26">
        <f t="shared" si="1"/>
        <v>45777</v>
      </c>
      <c r="AN9" s="26" t="str">
        <f t="shared" si="1"/>
        <v/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39</v>
      </c>
      <c r="K10" s="27" t="s">
        <v>38</v>
      </c>
      <c r="L10" s="27" t="s">
        <v>38</v>
      </c>
      <c r="M10" s="27" t="s">
        <v>38</v>
      </c>
      <c r="N10" s="27" t="s">
        <v>40</v>
      </c>
      <c r="O10" s="27" t="str">
        <f t="shared" ref="O10:AJ18" si="2">IF(O$8="SUNDAY","WO","")</f>
        <v>WO</v>
      </c>
      <c r="P10" s="27" t="s">
        <v>38</v>
      </c>
      <c r="Q10" s="27" t="s">
        <v>38</v>
      </c>
      <c r="R10" s="27" t="s">
        <v>38</v>
      </c>
      <c r="S10" s="27" t="s">
        <v>38</v>
      </c>
      <c r="T10" s="27" t="s">
        <v>38</v>
      </c>
      <c r="U10" s="27" t="s">
        <v>38</v>
      </c>
      <c r="V10" s="27" t="str">
        <f t="shared" si="2"/>
        <v>WO</v>
      </c>
      <c r="W10" s="27" t="s">
        <v>38</v>
      </c>
      <c r="X10" s="27" t="s">
        <v>38</v>
      </c>
      <c r="Y10" s="27" t="s">
        <v>38</v>
      </c>
      <c r="Z10" s="27" t="s">
        <v>38</v>
      </c>
      <c r="AA10" s="27" t="s">
        <v>38</v>
      </c>
      <c r="AB10" s="27" t="s">
        <v>38</v>
      </c>
      <c r="AC10" s="27" t="str">
        <f t="shared" si="2"/>
        <v>WO</v>
      </c>
      <c r="AD10" s="27" t="s">
        <v>38</v>
      </c>
      <c r="AE10" s="27" t="s">
        <v>38</v>
      </c>
      <c r="AF10" s="27" t="s">
        <v>38</v>
      </c>
      <c r="AG10" s="27" t="s">
        <v>38</v>
      </c>
      <c r="AH10" s="27" t="s">
        <v>39</v>
      </c>
      <c r="AI10" s="27" t="s">
        <v>38</v>
      </c>
      <c r="AJ10" s="27" t="str">
        <f t="shared" si="2"/>
        <v>WO</v>
      </c>
      <c r="AK10" s="27" t="s">
        <v>38</v>
      </c>
      <c r="AL10" s="27" t="s">
        <v>38</v>
      </c>
      <c r="AM10" s="27" t="s">
        <v>38</v>
      </c>
      <c r="AN10" s="27" t="s">
        <v>38</v>
      </c>
      <c r="AP10" s="23">
        <v>1</v>
      </c>
      <c r="AQ10" s="4">
        <v>1001</v>
      </c>
      <c r="AR10" s="17">
        <f t="shared" ref="AR10:AR29" si="3">$J$5</f>
        <v>45777</v>
      </c>
      <c r="AS10" s="4" t="s">
        <v>3</v>
      </c>
      <c r="AT10" s="22">
        <f t="shared" ref="AT10:AT29" si="4">COUNTIF(J10:AN10,"P")</f>
        <v>24</v>
      </c>
      <c r="AU10" s="22">
        <f t="shared" ref="AU10:AU29" si="5">COUNTIF(J10:AN10,"A")</f>
        <v>1</v>
      </c>
      <c r="AV10" s="22">
        <f t="shared" ref="AV10:AV29" si="6">COUNTIF(J10:AN10,"L")</f>
        <v>2</v>
      </c>
      <c r="AW10" s="23">
        <f>$I$10</f>
        <v>4</v>
      </c>
      <c r="AX10" s="28">
        <f>(DATEDIF($G$5,$J$5,"D")+1)</f>
        <v>30</v>
      </c>
      <c r="AY10" s="28">
        <f>AX10-AU10</f>
        <v>29</v>
      </c>
      <c r="AZ10" s="29">
        <v>27000</v>
      </c>
      <c r="BA10" s="29">
        <f>AZ10/AY10</f>
        <v>931.0344827586207</v>
      </c>
      <c r="BB10" s="29">
        <f>BA10*AU10</f>
        <v>931.0344827586207</v>
      </c>
      <c r="BC10" s="29">
        <f>BA10*AY10-BB10</f>
        <v>26068.96551724138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7">COUNTIF($J$8:$AN$8,"SUNDAY")</f>
        <v>4</v>
      </c>
      <c r="J11" s="27" t="s">
        <v>38</v>
      </c>
      <c r="K11" s="27" t="s">
        <v>38</v>
      </c>
      <c r="L11" s="27" t="s">
        <v>38</v>
      </c>
      <c r="M11" s="27" t="s">
        <v>38</v>
      </c>
      <c r="N11" s="27" t="s">
        <v>38</v>
      </c>
      <c r="O11" s="27" t="str">
        <f t="shared" ref="O11:V11" si="8">IF(O$8="SUNDAY","WO","")</f>
        <v>WO</v>
      </c>
      <c r="P11" s="27" t="s">
        <v>38</v>
      </c>
      <c r="Q11" s="27" t="s">
        <v>38</v>
      </c>
      <c r="R11" s="27" t="s">
        <v>38</v>
      </c>
      <c r="S11" s="27" t="s">
        <v>38</v>
      </c>
      <c r="T11" s="27" t="s">
        <v>38</v>
      </c>
      <c r="U11" s="27" t="s">
        <v>38</v>
      </c>
      <c r="V11" s="27" t="str">
        <f t="shared" si="8"/>
        <v>WO</v>
      </c>
      <c r="W11" s="27" t="s">
        <v>38</v>
      </c>
      <c r="X11" s="27" t="s">
        <v>38</v>
      </c>
      <c r="Y11" s="27" t="s">
        <v>38</v>
      </c>
      <c r="Z11" s="27" t="s">
        <v>38</v>
      </c>
      <c r="AA11" s="27" t="s">
        <v>38</v>
      </c>
      <c r="AB11" s="27" t="s">
        <v>38</v>
      </c>
      <c r="AC11" s="27" t="str">
        <f t="shared" si="2"/>
        <v>WO</v>
      </c>
      <c r="AD11" s="27" t="s">
        <v>39</v>
      </c>
      <c r="AE11" s="27" t="s">
        <v>38</v>
      </c>
      <c r="AF11" s="27" t="s">
        <v>38</v>
      </c>
      <c r="AG11" s="27" t="s">
        <v>38</v>
      </c>
      <c r="AH11" s="27" t="s">
        <v>38</v>
      </c>
      <c r="AI11" s="27" t="s">
        <v>38</v>
      </c>
      <c r="AJ11" s="27" t="str">
        <f t="shared" si="2"/>
        <v>WO</v>
      </c>
      <c r="AK11" s="27" t="s">
        <v>38</v>
      </c>
      <c r="AL11" s="27" t="s">
        <v>38</v>
      </c>
      <c r="AM11" s="27" t="s">
        <v>38</v>
      </c>
      <c r="AN11" s="27" t="s">
        <v>38</v>
      </c>
      <c r="AP11" s="23">
        <v>2</v>
      </c>
      <c r="AQ11" s="4">
        <v>1002</v>
      </c>
      <c r="AR11" s="17">
        <f t="shared" si="3"/>
        <v>45777</v>
      </c>
      <c r="AS11" s="4" t="s">
        <v>4</v>
      </c>
      <c r="AT11" s="22">
        <f t="shared" si="4"/>
        <v>26</v>
      </c>
      <c r="AU11" s="22">
        <f t="shared" si="5"/>
        <v>0</v>
      </c>
      <c r="AV11" s="22">
        <f t="shared" si="6"/>
        <v>1</v>
      </c>
      <c r="AW11" s="23">
        <f t="shared" ref="AW11:AW29" si="9">$I$10</f>
        <v>4</v>
      </c>
      <c r="AX11" s="28">
        <f t="shared" ref="AX11:AX29" si="10">(DATEDIF($G$5,$J$5,"D")+1)</f>
        <v>30</v>
      </c>
      <c r="AY11" s="28">
        <f t="shared" ref="AY11:AY29" si="11">AX11-AU11</f>
        <v>30</v>
      </c>
      <c r="AZ11" s="29">
        <v>28000</v>
      </c>
      <c r="BA11" s="29">
        <f t="shared" ref="BA11:BA29" si="12">AZ11/AY11</f>
        <v>933.33333333333337</v>
      </c>
      <c r="BB11" s="29">
        <f t="shared" ref="BB11:BB29" si="13">BA11*AU11</f>
        <v>0</v>
      </c>
      <c r="BC11" s="29">
        <f t="shared" ref="BC11:BC28" si="14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7"/>
        <v>4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tr">
        <f t="shared" si="2"/>
        <v>WO</v>
      </c>
      <c r="P12" s="27" t="s">
        <v>38</v>
      </c>
      <c r="Q12" s="27" t="s">
        <v>38</v>
      </c>
      <c r="R12" s="27" t="s">
        <v>38</v>
      </c>
      <c r="S12" s="27" t="s">
        <v>38</v>
      </c>
      <c r="T12" s="27" t="s">
        <v>38</v>
      </c>
      <c r="U12" s="27" t="s">
        <v>38</v>
      </c>
      <c r="V12" s="27" t="str">
        <f t="shared" si="2"/>
        <v>WO</v>
      </c>
      <c r="W12" s="27" t="s">
        <v>38</v>
      </c>
      <c r="X12" s="27" t="s">
        <v>38</v>
      </c>
      <c r="Y12" s="27" t="s">
        <v>38</v>
      </c>
      <c r="Z12" s="27" t="s">
        <v>39</v>
      </c>
      <c r="AA12" s="27" t="s">
        <v>38</v>
      </c>
      <c r="AB12" s="27" t="s">
        <v>39</v>
      </c>
      <c r="AC12" s="27" t="str">
        <f t="shared" si="2"/>
        <v>WO</v>
      </c>
      <c r="AD12" s="27" t="s">
        <v>38</v>
      </c>
      <c r="AE12" s="27" t="s">
        <v>38</v>
      </c>
      <c r="AF12" s="27" t="s">
        <v>40</v>
      </c>
      <c r="AG12" s="27" t="s">
        <v>38</v>
      </c>
      <c r="AH12" s="27" t="s">
        <v>38</v>
      </c>
      <c r="AI12" s="27" t="s">
        <v>39</v>
      </c>
      <c r="AJ12" s="27" t="str">
        <f t="shared" si="2"/>
        <v>WO</v>
      </c>
      <c r="AK12" s="27" t="s">
        <v>38</v>
      </c>
      <c r="AL12" s="27" t="s">
        <v>38</v>
      </c>
      <c r="AM12" s="27" t="s">
        <v>38</v>
      </c>
      <c r="AN12" s="27" t="s">
        <v>38</v>
      </c>
      <c r="AP12" s="23">
        <v>3</v>
      </c>
      <c r="AQ12" s="4">
        <v>1003</v>
      </c>
      <c r="AR12" s="17">
        <f t="shared" si="3"/>
        <v>45777</v>
      </c>
      <c r="AS12" s="4" t="s">
        <v>5</v>
      </c>
      <c r="AT12" s="22">
        <f t="shared" si="4"/>
        <v>23</v>
      </c>
      <c r="AU12" s="22">
        <f t="shared" si="5"/>
        <v>1</v>
      </c>
      <c r="AV12" s="22">
        <f t="shared" si="6"/>
        <v>3</v>
      </c>
      <c r="AW12" s="23">
        <f t="shared" si="9"/>
        <v>4</v>
      </c>
      <c r="AX12" s="28">
        <f t="shared" si="10"/>
        <v>30</v>
      </c>
      <c r="AY12" s="28">
        <f t="shared" si="11"/>
        <v>29</v>
      </c>
      <c r="AZ12" s="29">
        <v>35000</v>
      </c>
      <c r="BA12" s="29">
        <f t="shared" si="12"/>
        <v>1206.8965517241379</v>
      </c>
      <c r="BB12" s="29">
        <f t="shared" si="13"/>
        <v>1206.8965517241379</v>
      </c>
      <c r="BC12" s="29">
        <f t="shared" si="14"/>
        <v>33793.103448275862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7"/>
        <v>4</v>
      </c>
      <c r="J13" s="27" t="s">
        <v>38</v>
      </c>
      <c r="K13" s="27" t="s">
        <v>38</v>
      </c>
      <c r="L13" s="27" t="s">
        <v>40</v>
      </c>
      <c r="M13" s="27" t="s">
        <v>38</v>
      </c>
      <c r="N13" s="27" t="s">
        <v>38</v>
      </c>
      <c r="O13" s="27" t="str">
        <f t="shared" si="2"/>
        <v>WO</v>
      </c>
      <c r="P13" s="27" t="s">
        <v>38</v>
      </c>
      <c r="Q13" s="27" t="s">
        <v>38</v>
      </c>
      <c r="R13" s="27" t="s">
        <v>38</v>
      </c>
      <c r="S13" s="27" t="s">
        <v>38</v>
      </c>
      <c r="T13" s="27" t="s">
        <v>38</v>
      </c>
      <c r="U13" s="27" t="s">
        <v>38</v>
      </c>
      <c r="V13" s="27" t="str">
        <f t="shared" si="2"/>
        <v>WO</v>
      </c>
      <c r="W13" s="27" t="s">
        <v>38</v>
      </c>
      <c r="X13" s="27" t="s">
        <v>38</v>
      </c>
      <c r="Y13" s="27" t="s">
        <v>38</v>
      </c>
      <c r="Z13" s="27" t="s">
        <v>38</v>
      </c>
      <c r="AA13" s="27" t="s">
        <v>38</v>
      </c>
      <c r="AB13" s="27" t="s">
        <v>38</v>
      </c>
      <c r="AC13" s="27" t="str">
        <f t="shared" si="2"/>
        <v>WO</v>
      </c>
      <c r="AD13" s="27" t="s">
        <v>38</v>
      </c>
      <c r="AE13" s="27" t="s">
        <v>38</v>
      </c>
      <c r="AF13" s="27" t="s">
        <v>38</v>
      </c>
      <c r="AG13" s="27" t="s">
        <v>38</v>
      </c>
      <c r="AH13" s="27" t="s">
        <v>40</v>
      </c>
      <c r="AI13" s="27" t="s">
        <v>39</v>
      </c>
      <c r="AJ13" s="27" t="str">
        <f t="shared" si="2"/>
        <v>WO</v>
      </c>
      <c r="AK13" s="27" t="s">
        <v>38</v>
      </c>
      <c r="AL13" s="27" t="s">
        <v>38</v>
      </c>
      <c r="AM13" s="27" t="s">
        <v>38</v>
      </c>
      <c r="AN13" s="27" t="s">
        <v>38</v>
      </c>
      <c r="AP13" s="23">
        <v>4</v>
      </c>
      <c r="AQ13" s="4">
        <v>1004</v>
      </c>
      <c r="AR13" s="17">
        <f t="shared" si="3"/>
        <v>45777</v>
      </c>
      <c r="AS13" s="4" t="s">
        <v>6</v>
      </c>
      <c r="AT13" s="22">
        <f t="shared" si="4"/>
        <v>24</v>
      </c>
      <c r="AU13" s="22">
        <f t="shared" si="5"/>
        <v>2</v>
      </c>
      <c r="AV13" s="22">
        <f t="shared" si="6"/>
        <v>1</v>
      </c>
      <c r="AW13" s="23">
        <f t="shared" si="9"/>
        <v>4</v>
      </c>
      <c r="AX13" s="28">
        <f t="shared" si="10"/>
        <v>30</v>
      </c>
      <c r="AY13" s="28">
        <f t="shared" si="11"/>
        <v>28</v>
      </c>
      <c r="AZ13" s="29">
        <v>45000</v>
      </c>
      <c r="BA13" s="29">
        <f t="shared" si="12"/>
        <v>1607.1428571428571</v>
      </c>
      <c r="BB13" s="29">
        <f t="shared" si="13"/>
        <v>3214.2857142857142</v>
      </c>
      <c r="BC13" s="29">
        <f t="shared" si="14"/>
        <v>41785.714285714283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7"/>
        <v>4</v>
      </c>
      <c r="J14" s="27" t="s">
        <v>38</v>
      </c>
      <c r="K14" s="27" t="s">
        <v>40</v>
      </c>
      <c r="L14" s="27" t="s">
        <v>38</v>
      </c>
      <c r="M14" s="27" t="s">
        <v>39</v>
      </c>
      <c r="N14" s="27" t="s">
        <v>38</v>
      </c>
      <c r="O14" s="27" t="str">
        <f t="shared" si="2"/>
        <v>WO</v>
      </c>
      <c r="P14" s="27" t="s">
        <v>38</v>
      </c>
      <c r="Q14" s="27" t="s">
        <v>38</v>
      </c>
      <c r="R14" s="27" t="s">
        <v>38</v>
      </c>
      <c r="S14" s="27" t="s">
        <v>38</v>
      </c>
      <c r="T14" s="27" t="s">
        <v>38</v>
      </c>
      <c r="U14" s="27" t="s">
        <v>38</v>
      </c>
      <c r="V14" s="27" t="str">
        <f t="shared" si="2"/>
        <v>WO</v>
      </c>
      <c r="W14" s="27" t="s">
        <v>39</v>
      </c>
      <c r="X14" s="27" t="s">
        <v>38</v>
      </c>
      <c r="Y14" s="27" t="s">
        <v>38</v>
      </c>
      <c r="Z14" s="27" t="s">
        <v>38</v>
      </c>
      <c r="AA14" s="27" t="s">
        <v>38</v>
      </c>
      <c r="AB14" s="27" t="s">
        <v>38</v>
      </c>
      <c r="AC14" s="27" t="str">
        <f t="shared" si="2"/>
        <v>WO</v>
      </c>
      <c r="AD14" s="27" t="s">
        <v>40</v>
      </c>
      <c r="AE14" s="27" t="s">
        <v>38</v>
      </c>
      <c r="AF14" s="27" t="s">
        <v>38</v>
      </c>
      <c r="AG14" s="27" t="s">
        <v>38</v>
      </c>
      <c r="AH14" s="27" t="s">
        <v>39</v>
      </c>
      <c r="AI14" s="27" t="s">
        <v>38</v>
      </c>
      <c r="AJ14" s="27" t="str">
        <f t="shared" si="2"/>
        <v>WO</v>
      </c>
      <c r="AK14" s="27" t="s">
        <v>38</v>
      </c>
      <c r="AL14" s="27" t="s">
        <v>38</v>
      </c>
      <c r="AM14" s="27" t="s">
        <v>38</v>
      </c>
      <c r="AN14" s="27" t="s">
        <v>38</v>
      </c>
      <c r="AP14" s="23">
        <v>5</v>
      </c>
      <c r="AQ14" s="4">
        <v>1005</v>
      </c>
      <c r="AR14" s="17">
        <f t="shared" si="3"/>
        <v>45777</v>
      </c>
      <c r="AS14" s="4" t="s">
        <v>7</v>
      </c>
      <c r="AT14" s="22">
        <f t="shared" si="4"/>
        <v>22</v>
      </c>
      <c r="AU14" s="22">
        <f t="shared" si="5"/>
        <v>2</v>
      </c>
      <c r="AV14" s="22">
        <f t="shared" si="6"/>
        <v>3</v>
      </c>
      <c r="AW14" s="23">
        <f t="shared" si="9"/>
        <v>4</v>
      </c>
      <c r="AX14" s="28">
        <f t="shared" si="10"/>
        <v>30</v>
      </c>
      <c r="AY14" s="28">
        <f t="shared" si="11"/>
        <v>28</v>
      </c>
      <c r="AZ14" s="29">
        <v>65000</v>
      </c>
      <c r="BA14" s="29">
        <f t="shared" si="12"/>
        <v>2321.4285714285716</v>
      </c>
      <c r="BB14" s="29">
        <f t="shared" si="13"/>
        <v>4642.8571428571431</v>
      </c>
      <c r="BC14" s="29">
        <f t="shared" si="14"/>
        <v>60357.142857142855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7"/>
        <v>4</v>
      </c>
      <c r="J15" s="27" t="s">
        <v>40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tr">
        <f t="shared" si="2"/>
        <v>WO</v>
      </c>
      <c r="P15" s="27" t="s">
        <v>38</v>
      </c>
      <c r="Q15" s="27" t="s">
        <v>38</v>
      </c>
      <c r="R15" s="27" t="s">
        <v>38</v>
      </c>
      <c r="S15" s="27" t="s">
        <v>40</v>
      </c>
      <c r="T15" s="27" t="s">
        <v>38</v>
      </c>
      <c r="U15" s="27" t="s">
        <v>38</v>
      </c>
      <c r="V15" s="27" t="str">
        <f t="shared" si="2"/>
        <v>WO</v>
      </c>
      <c r="W15" s="27" t="s">
        <v>38</v>
      </c>
      <c r="X15" s="27" t="s">
        <v>38</v>
      </c>
      <c r="Y15" s="27" t="s">
        <v>38</v>
      </c>
      <c r="Z15" s="27" t="s">
        <v>38</v>
      </c>
      <c r="AA15" s="27" t="s">
        <v>38</v>
      </c>
      <c r="AB15" s="27" t="s">
        <v>38</v>
      </c>
      <c r="AC15" s="27" t="str">
        <f t="shared" si="2"/>
        <v>WO</v>
      </c>
      <c r="AD15" s="27" t="s">
        <v>38</v>
      </c>
      <c r="AE15" s="27" t="s">
        <v>38</v>
      </c>
      <c r="AF15" s="27" t="s">
        <v>38</v>
      </c>
      <c r="AG15" s="27" t="s">
        <v>38</v>
      </c>
      <c r="AH15" s="27" t="s">
        <v>38</v>
      </c>
      <c r="AI15" s="27" t="s">
        <v>40</v>
      </c>
      <c r="AJ15" s="27" t="str">
        <f t="shared" si="2"/>
        <v>WO</v>
      </c>
      <c r="AK15" s="27" t="s">
        <v>38</v>
      </c>
      <c r="AL15" s="27" t="s">
        <v>38</v>
      </c>
      <c r="AM15" s="27" t="s">
        <v>38</v>
      </c>
      <c r="AN15" s="27" t="s">
        <v>38</v>
      </c>
      <c r="AP15" s="23">
        <v>6</v>
      </c>
      <c r="AQ15" s="4">
        <v>1006</v>
      </c>
      <c r="AR15" s="17">
        <f t="shared" si="3"/>
        <v>45777</v>
      </c>
      <c r="AS15" s="4" t="s">
        <v>8</v>
      </c>
      <c r="AT15" s="22">
        <f t="shared" si="4"/>
        <v>24</v>
      </c>
      <c r="AU15" s="22">
        <f t="shared" si="5"/>
        <v>3</v>
      </c>
      <c r="AV15" s="22">
        <f t="shared" si="6"/>
        <v>0</v>
      </c>
      <c r="AW15" s="23">
        <f t="shared" si="9"/>
        <v>4</v>
      </c>
      <c r="AX15" s="28">
        <f t="shared" si="10"/>
        <v>30</v>
      </c>
      <c r="AY15" s="28">
        <f t="shared" si="11"/>
        <v>27</v>
      </c>
      <c r="AZ15" s="29">
        <v>27000</v>
      </c>
      <c r="BA15" s="29">
        <f t="shared" si="12"/>
        <v>1000</v>
      </c>
      <c r="BB15" s="29">
        <f t="shared" si="13"/>
        <v>3000</v>
      </c>
      <c r="BC15" s="29">
        <f t="shared" si="14"/>
        <v>24000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7"/>
        <v>4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">
        <v>38</v>
      </c>
      <c r="O16" s="27" t="str">
        <f t="shared" si="2"/>
        <v>WO</v>
      </c>
      <c r="P16" s="27" t="s">
        <v>38</v>
      </c>
      <c r="Q16" s="27" t="s">
        <v>38</v>
      </c>
      <c r="R16" s="27" t="s">
        <v>38</v>
      </c>
      <c r="S16" s="27" t="s">
        <v>38</v>
      </c>
      <c r="T16" s="27" t="s">
        <v>38</v>
      </c>
      <c r="U16" s="27" t="s">
        <v>38</v>
      </c>
      <c r="V16" s="27" t="str">
        <f t="shared" si="2"/>
        <v>WO</v>
      </c>
      <c r="W16" s="27" t="s">
        <v>38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">
        <v>38</v>
      </c>
      <c r="AC16" s="27" t="str">
        <f t="shared" si="2"/>
        <v>WO</v>
      </c>
      <c r="AD16" s="27" t="s">
        <v>39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">
        <v>38</v>
      </c>
      <c r="AJ16" s="27" t="str">
        <f t="shared" si="2"/>
        <v>WO</v>
      </c>
      <c r="AK16" s="27" t="s">
        <v>38</v>
      </c>
      <c r="AL16" s="27" t="s">
        <v>38</v>
      </c>
      <c r="AM16" s="27" t="s">
        <v>38</v>
      </c>
      <c r="AN16" s="27" t="s">
        <v>38</v>
      </c>
      <c r="AP16" s="23">
        <v>7</v>
      </c>
      <c r="AQ16" s="4">
        <v>1007</v>
      </c>
      <c r="AR16" s="17">
        <f t="shared" si="3"/>
        <v>45777</v>
      </c>
      <c r="AS16" s="4" t="s">
        <v>9</v>
      </c>
      <c r="AT16" s="22">
        <f t="shared" si="4"/>
        <v>26</v>
      </c>
      <c r="AU16" s="22">
        <f t="shared" si="5"/>
        <v>0</v>
      </c>
      <c r="AV16" s="22">
        <f t="shared" si="6"/>
        <v>1</v>
      </c>
      <c r="AW16" s="23">
        <f t="shared" si="9"/>
        <v>4</v>
      </c>
      <c r="AX16" s="28">
        <f t="shared" si="10"/>
        <v>30</v>
      </c>
      <c r="AY16" s="28">
        <f t="shared" si="11"/>
        <v>30</v>
      </c>
      <c r="AZ16" s="29">
        <v>45000</v>
      </c>
      <c r="BA16" s="29">
        <f t="shared" si="12"/>
        <v>1500</v>
      </c>
      <c r="BB16" s="29">
        <f t="shared" si="13"/>
        <v>0</v>
      </c>
      <c r="BC16" s="29">
        <f t="shared" si="14"/>
        <v>45000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7"/>
        <v>4</v>
      </c>
      <c r="J17" s="27" t="s">
        <v>38</v>
      </c>
      <c r="K17" s="27" t="s">
        <v>38</v>
      </c>
      <c r="L17" s="27" t="s">
        <v>38</v>
      </c>
      <c r="M17" s="27" t="s">
        <v>38</v>
      </c>
      <c r="N17" s="27" t="s">
        <v>38</v>
      </c>
      <c r="O17" s="27" t="str">
        <f t="shared" si="2"/>
        <v>WO</v>
      </c>
      <c r="P17" s="27" t="s">
        <v>38</v>
      </c>
      <c r="Q17" s="27" t="s">
        <v>38</v>
      </c>
      <c r="R17" s="27" t="s">
        <v>38</v>
      </c>
      <c r="S17" s="27" t="s">
        <v>38</v>
      </c>
      <c r="T17" s="27" t="s">
        <v>40</v>
      </c>
      <c r="U17" s="27" t="s">
        <v>38</v>
      </c>
      <c r="V17" s="27" t="str">
        <f t="shared" si="2"/>
        <v>WO</v>
      </c>
      <c r="W17" s="27" t="s">
        <v>38</v>
      </c>
      <c r="X17" s="27" t="s">
        <v>38</v>
      </c>
      <c r="Y17" s="27" t="s">
        <v>38</v>
      </c>
      <c r="Z17" s="27" t="s">
        <v>38</v>
      </c>
      <c r="AA17" s="27" t="s">
        <v>38</v>
      </c>
      <c r="AB17" s="27" t="s">
        <v>38</v>
      </c>
      <c r="AC17" s="27" t="str">
        <f t="shared" si="2"/>
        <v>WO</v>
      </c>
      <c r="AD17" s="27" t="s">
        <v>38</v>
      </c>
      <c r="AE17" s="27" t="s">
        <v>38</v>
      </c>
      <c r="AF17" s="27" t="s">
        <v>40</v>
      </c>
      <c r="AG17" s="27" t="s">
        <v>38</v>
      </c>
      <c r="AH17" s="27" t="s">
        <v>38</v>
      </c>
      <c r="AI17" s="27" t="s">
        <v>38</v>
      </c>
      <c r="AJ17" s="27" t="str">
        <f t="shared" si="2"/>
        <v>WO</v>
      </c>
      <c r="AK17" s="27" t="s">
        <v>38</v>
      </c>
      <c r="AL17" s="27" t="s">
        <v>38</v>
      </c>
      <c r="AM17" s="27" t="s">
        <v>38</v>
      </c>
      <c r="AN17" s="27" t="s">
        <v>38</v>
      </c>
      <c r="AP17" s="23">
        <v>8</v>
      </c>
      <c r="AQ17" s="4">
        <v>1008</v>
      </c>
      <c r="AR17" s="17">
        <f t="shared" si="3"/>
        <v>45777</v>
      </c>
      <c r="AS17" s="4" t="s">
        <v>10</v>
      </c>
      <c r="AT17" s="22">
        <f t="shared" si="4"/>
        <v>25</v>
      </c>
      <c r="AU17" s="22">
        <f t="shared" si="5"/>
        <v>2</v>
      </c>
      <c r="AV17" s="22">
        <f t="shared" si="6"/>
        <v>0</v>
      </c>
      <c r="AW17" s="23">
        <f t="shared" si="9"/>
        <v>4</v>
      </c>
      <c r="AX17" s="28">
        <f t="shared" si="10"/>
        <v>30</v>
      </c>
      <c r="AY17" s="28">
        <f t="shared" si="11"/>
        <v>28</v>
      </c>
      <c r="AZ17" s="29">
        <v>85000</v>
      </c>
      <c r="BA17" s="29">
        <f t="shared" si="12"/>
        <v>3035.7142857142858</v>
      </c>
      <c r="BB17" s="29">
        <f t="shared" si="13"/>
        <v>6071.4285714285716</v>
      </c>
      <c r="BC17" s="29">
        <f t="shared" si="14"/>
        <v>78928.571428571435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7"/>
        <v>4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">
        <v>38</v>
      </c>
      <c r="O18" s="27" t="str">
        <f t="shared" si="2"/>
        <v>WO</v>
      </c>
      <c r="P18" s="27" t="s">
        <v>38</v>
      </c>
      <c r="Q18" s="27" t="s">
        <v>38</v>
      </c>
      <c r="R18" s="27" t="s">
        <v>38</v>
      </c>
      <c r="S18" s="27" t="s">
        <v>38</v>
      </c>
      <c r="T18" s="27" t="s">
        <v>38</v>
      </c>
      <c r="U18" s="27" t="s">
        <v>38</v>
      </c>
      <c r="V18" s="27" t="str">
        <f t="shared" si="2"/>
        <v>WO</v>
      </c>
      <c r="W18" s="27" t="s">
        <v>38</v>
      </c>
      <c r="X18" s="27" t="s">
        <v>38</v>
      </c>
      <c r="Y18" s="27" t="s">
        <v>38</v>
      </c>
      <c r="Z18" s="27" t="s">
        <v>38</v>
      </c>
      <c r="AA18" s="27" t="s">
        <v>39</v>
      </c>
      <c r="AB18" s="27" t="s">
        <v>38</v>
      </c>
      <c r="AC18" s="27" t="str">
        <f t="shared" si="2"/>
        <v>WO</v>
      </c>
      <c r="AD18" s="27" t="s">
        <v>38</v>
      </c>
      <c r="AE18" s="27" t="s">
        <v>38</v>
      </c>
      <c r="AF18" s="27" t="s">
        <v>38</v>
      </c>
      <c r="AG18" s="27" t="s">
        <v>38</v>
      </c>
      <c r="AH18" s="27" t="s">
        <v>39</v>
      </c>
      <c r="AI18" s="27" t="s">
        <v>38</v>
      </c>
      <c r="AJ18" s="27" t="str">
        <f t="shared" si="2"/>
        <v>WO</v>
      </c>
      <c r="AK18" s="27" t="s">
        <v>38</v>
      </c>
      <c r="AL18" s="27" t="s">
        <v>38</v>
      </c>
      <c r="AM18" s="27" t="s">
        <v>38</v>
      </c>
      <c r="AN18" s="27" t="s">
        <v>38</v>
      </c>
      <c r="AP18" s="23">
        <v>9</v>
      </c>
      <c r="AQ18" s="4">
        <v>1009</v>
      </c>
      <c r="AR18" s="17">
        <f t="shared" si="3"/>
        <v>45777</v>
      </c>
      <c r="AS18" s="4" t="s">
        <v>11</v>
      </c>
      <c r="AT18" s="22">
        <f t="shared" si="4"/>
        <v>25</v>
      </c>
      <c r="AU18" s="22">
        <f t="shared" si="5"/>
        <v>0</v>
      </c>
      <c r="AV18" s="22">
        <f t="shared" si="6"/>
        <v>2</v>
      </c>
      <c r="AW18" s="23">
        <f t="shared" si="9"/>
        <v>4</v>
      </c>
      <c r="AX18" s="28">
        <f t="shared" si="10"/>
        <v>30</v>
      </c>
      <c r="AY18" s="28">
        <f t="shared" si="11"/>
        <v>30</v>
      </c>
      <c r="AZ18" s="29">
        <v>45000</v>
      </c>
      <c r="BA18" s="29">
        <f t="shared" si="12"/>
        <v>1500</v>
      </c>
      <c r="BB18" s="29">
        <f t="shared" si="13"/>
        <v>0</v>
      </c>
      <c r="BC18" s="29">
        <f t="shared" si="14"/>
        <v>45000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7"/>
        <v>4</v>
      </c>
      <c r="J19" s="27" t="s">
        <v>38</v>
      </c>
      <c r="K19" s="27" t="s">
        <v>38</v>
      </c>
      <c r="L19" s="27" t="s">
        <v>40</v>
      </c>
      <c r="M19" s="27" t="s">
        <v>38</v>
      </c>
      <c r="N19" s="27" t="s">
        <v>38</v>
      </c>
      <c r="O19" s="27" t="str">
        <f t="shared" ref="O19:AJ27" si="15">IF(O$8="SUNDAY","WO","")</f>
        <v>WO</v>
      </c>
      <c r="P19" s="27" t="s">
        <v>38</v>
      </c>
      <c r="Q19" s="27" t="s">
        <v>38</v>
      </c>
      <c r="R19" s="27" t="s">
        <v>39</v>
      </c>
      <c r="S19" s="27" t="s">
        <v>38</v>
      </c>
      <c r="T19" s="27" t="s">
        <v>38</v>
      </c>
      <c r="U19" s="27" t="s">
        <v>38</v>
      </c>
      <c r="V19" s="27" t="str">
        <f t="shared" si="15"/>
        <v>WO</v>
      </c>
      <c r="W19" s="27" t="s">
        <v>38</v>
      </c>
      <c r="X19" s="27" t="s">
        <v>38</v>
      </c>
      <c r="Y19" s="27" t="s">
        <v>40</v>
      </c>
      <c r="Z19" s="27" t="s">
        <v>38</v>
      </c>
      <c r="AA19" s="27" t="s">
        <v>38</v>
      </c>
      <c r="AB19" s="27" t="s">
        <v>38</v>
      </c>
      <c r="AC19" s="27" t="str">
        <f t="shared" si="15"/>
        <v>WO</v>
      </c>
      <c r="AD19" s="27" t="s">
        <v>38</v>
      </c>
      <c r="AE19" s="27" t="s">
        <v>40</v>
      </c>
      <c r="AF19" s="27" t="s">
        <v>38</v>
      </c>
      <c r="AG19" s="27" t="s">
        <v>38</v>
      </c>
      <c r="AH19" s="27" t="s">
        <v>38</v>
      </c>
      <c r="AI19" s="27" t="s">
        <v>38</v>
      </c>
      <c r="AJ19" s="27" t="str">
        <f t="shared" si="15"/>
        <v>WO</v>
      </c>
      <c r="AK19" s="27" t="s">
        <v>38</v>
      </c>
      <c r="AL19" s="27" t="s">
        <v>38</v>
      </c>
      <c r="AM19" s="27" t="s">
        <v>38</v>
      </c>
      <c r="AN19" s="27" t="s">
        <v>38</v>
      </c>
      <c r="AP19" s="23">
        <v>10</v>
      </c>
      <c r="AQ19" s="4">
        <v>1010</v>
      </c>
      <c r="AR19" s="17">
        <f t="shared" si="3"/>
        <v>45777</v>
      </c>
      <c r="AS19" s="4" t="s">
        <v>12</v>
      </c>
      <c r="AT19" s="22">
        <f t="shared" si="4"/>
        <v>23</v>
      </c>
      <c r="AU19" s="22">
        <f t="shared" si="5"/>
        <v>3</v>
      </c>
      <c r="AV19" s="22">
        <f t="shared" si="6"/>
        <v>1</v>
      </c>
      <c r="AW19" s="23">
        <f t="shared" si="9"/>
        <v>4</v>
      </c>
      <c r="AX19" s="28">
        <f t="shared" si="10"/>
        <v>30</v>
      </c>
      <c r="AY19" s="28">
        <f t="shared" si="11"/>
        <v>27</v>
      </c>
      <c r="AZ19" s="29">
        <v>65000</v>
      </c>
      <c r="BA19" s="29">
        <f t="shared" si="12"/>
        <v>2407.4074074074074</v>
      </c>
      <c r="BB19" s="29">
        <f t="shared" si="13"/>
        <v>7222.2222222222226</v>
      </c>
      <c r="BC19" s="29">
        <f t="shared" si="14"/>
        <v>57777.777777777781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7"/>
        <v>4</v>
      </c>
      <c r="J20" s="27" t="s">
        <v>39</v>
      </c>
      <c r="K20" s="27" t="s">
        <v>38</v>
      </c>
      <c r="L20" s="27" t="s">
        <v>38</v>
      </c>
      <c r="M20" s="27" t="s">
        <v>38</v>
      </c>
      <c r="N20" s="27" t="s">
        <v>38</v>
      </c>
      <c r="O20" s="27" t="str">
        <f t="shared" si="15"/>
        <v>WO</v>
      </c>
      <c r="P20" s="27" t="s">
        <v>38</v>
      </c>
      <c r="Q20" s="27" t="s">
        <v>38</v>
      </c>
      <c r="R20" s="27" t="s">
        <v>38</v>
      </c>
      <c r="S20" s="27" t="s">
        <v>38</v>
      </c>
      <c r="T20" s="27" t="s">
        <v>38</v>
      </c>
      <c r="U20" s="27" t="s">
        <v>38</v>
      </c>
      <c r="V20" s="27" t="str">
        <f t="shared" si="15"/>
        <v>WO</v>
      </c>
      <c r="W20" s="27" t="s">
        <v>38</v>
      </c>
      <c r="X20" s="27" t="s">
        <v>38</v>
      </c>
      <c r="Y20" s="27" t="s">
        <v>38</v>
      </c>
      <c r="Z20" s="27" t="s">
        <v>38</v>
      </c>
      <c r="AA20" s="27" t="s">
        <v>38</v>
      </c>
      <c r="AB20" s="27" t="s">
        <v>38</v>
      </c>
      <c r="AC20" s="27" t="str">
        <f t="shared" si="15"/>
        <v>WO</v>
      </c>
      <c r="AD20" s="27" t="s">
        <v>38</v>
      </c>
      <c r="AE20" s="27" t="s">
        <v>38</v>
      </c>
      <c r="AF20" s="27" t="s">
        <v>38</v>
      </c>
      <c r="AG20" s="27" t="s">
        <v>38</v>
      </c>
      <c r="AH20" s="27" t="s">
        <v>40</v>
      </c>
      <c r="AI20" s="27" t="s">
        <v>38</v>
      </c>
      <c r="AJ20" s="27" t="str">
        <f t="shared" si="15"/>
        <v>WO</v>
      </c>
      <c r="AK20" s="27" t="s">
        <v>38</v>
      </c>
      <c r="AL20" s="27" t="s">
        <v>38</v>
      </c>
      <c r="AM20" s="27" t="s">
        <v>38</v>
      </c>
      <c r="AN20" s="27" t="s">
        <v>38</v>
      </c>
      <c r="AP20" s="23">
        <v>11</v>
      </c>
      <c r="AQ20" s="4">
        <v>1011</v>
      </c>
      <c r="AR20" s="17">
        <f t="shared" si="3"/>
        <v>45777</v>
      </c>
      <c r="AS20" s="4" t="s">
        <v>13</v>
      </c>
      <c r="AT20" s="22">
        <f t="shared" si="4"/>
        <v>25</v>
      </c>
      <c r="AU20" s="22">
        <f t="shared" si="5"/>
        <v>1</v>
      </c>
      <c r="AV20" s="22">
        <f t="shared" si="6"/>
        <v>1</v>
      </c>
      <c r="AW20" s="23">
        <f t="shared" si="9"/>
        <v>4</v>
      </c>
      <c r="AX20" s="28">
        <f t="shared" si="10"/>
        <v>30</v>
      </c>
      <c r="AY20" s="28">
        <f t="shared" si="11"/>
        <v>29</v>
      </c>
      <c r="AZ20" s="29">
        <v>27000</v>
      </c>
      <c r="BA20" s="29">
        <f t="shared" si="12"/>
        <v>931.0344827586207</v>
      </c>
      <c r="BB20" s="29">
        <f t="shared" si="13"/>
        <v>931.0344827586207</v>
      </c>
      <c r="BC20" s="29">
        <f t="shared" si="14"/>
        <v>26068.96551724138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7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tr">
        <f t="shared" si="15"/>
        <v>WO</v>
      </c>
      <c r="P21" s="27" t="s">
        <v>38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">
        <v>38</v>
      </c>
      <c r="V21" s="27" t="str">
        <f t="shared" si="15"/>
        <v>WO</v>
      </c>
      <c r="W21" s="27" t="s">
        <v>38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">
        <v>38</v>
      </c>
      <c r="AC21" s="27" t="str">
        <f t="shared" si="15"/>
        <v>WO</v>
      </c>
      <c r="AD21" s="27" t="s">
        <v>38</v>
      </c>
      <c r="AE21" s="27" t="s">
        <v>38</v>
      </c>
      <c r="AF21" s="27" t="s">
        <v>38</v>
      </c>
      <c r="AG21" s="27" t="s">
        <v>40</v>
      </c>
      <c r="AH21" s="27" t="s">
        <v>38</v>
      </c>
      <c r="AI21" s="27" t="s">
        <v>38</v>
      </c>
      <c r="AJ21" s="27" t="str">
        <f t="shared" si="15"/>
        <v>WO</v>
      </c>
      <c r="AK21" s="27" t="s">
        <v>38</v>
      </c>
      <c r="AL21" s="27" t="s">
        <v>38</v>
      </c>
      <c r="AM21" s="27" t="s">
        <v>38</v>
      </c>
      <c r="AN21" s="27" t="s">
        <v>38</v>
      </c>
      <c r="AP21" s="23">
        <v>12</v>
      </c>
      <c r="AQ21" s="4">
        <v>1012</v>
      </c>
      <c r="AR21" s="17">
        <f t="shared" si="3"/>
        <v>45777</v>
      </c>
      <c r="AS21" s="4" t="s">
        <v>14</v>
      </c>
      <c r="AT21" s="22">
        <f t="shared" si="4"/>
        <v>26</v>
      </c>
      <c r="AU21" s="22">
        <f t="shared" si="5"/>
        <v>1</v>
      </c>
      <c r="AV21" s="22">
        <f t="shared" si="6"/>
        <v>0</v>
      </c>
      <c r="AW21" s="23">
        <f t="shared" si="9"/>
        <v>4</v>
      </c>
      <c r="AX21" s="28">
        <f t="shared" si="10"/>
        <v>30</v>
      </c>
      <c r="AY21" s="28">
        <f t="shared" si="11"/>
        <v>29</v>
      </c>
      <c r="AZ21" s="29">
        <v>25000</v>
      </c>
      <c r="BA21" s="29">
        <f t="shared" si="12"/>
        <v>862.06896551724139</v>
      </c>
      <c r="BB21" s="29">
        <f t="shared" si="13"/>
        <v>862.06896551724139</v>
      </c>
      <c r="BC21" s="29">
        <f t="shared" si="14"/>
        <v>24137.931034482757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7"/>
        <v>4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">
        <v>38</v>
      </c>
      <c r="O22" s="27" t="str">
        <f t="shared" si="15"/>
        <v>WO</v>
      </c>
      <c r="P22" s="27" t="s">
        <v>38</v>
      </c>
      <c r="Q22" s="27" t="s">
        <v>38</v>
      </c>
      <c r="R22" s="27" t="s">
        <v>38</v>
      </c>
      <c r="S22" s="27" t="s">
        <v>38</v>
      </c>
      <c r="T22" s="27" t="s">
        <v>38</v>
      </c>
      <c r="U22" s="27" t="s">
        <v>38</v>
      </c>
      <c r="V22" s="27" t="str">
        <f t="shared" si="15"/>
        <v>WO</v>
      </c>
      <c r="W22" s="27" t="s">
        <v>38</v>
      </c>
      <c r="X22" s="27" t="s">
        <v>38</v>
      </c>
      <c r="Y22" s="27" t="s">
        <v>38</v>
      </c>
      <c r="Z22" s="27" t="s">
        <v>38</v>
      </c>
      <c r="AA22" s="27" t="s">
        <v>38</v>
      </c>
      <c r="AB22" s="27" t="s">
        <v>38</v>
      </c>
      <c r="AC22" s="27" t="str">
        <f t="shared" si="15"/>
        <v>WO</v>
      </c>
      <c r="AD22" s="27" t="s">
        <v>38</v>
      </c>
      <c r="AE22" s="27" t="s">
        <v>39</v>
      </c>
      <c r="AF22" s="27" t="s">
        <v>38</v>
      </c>
      <c r="AG22" s="27" t="s">
        <v>38</v>
      </c>
      <c r="AH22" s="27" t="s">
        <v>38</v>
      </c>
      <c r="AI22" s="27" t="s">
        <v>38</v>
      </c>
      <c r="AJ22" s="27" t="str">
        <f t="shared" si="15"/>
        <v>WO</v>
      </c>
      <c r="AK22" s="27" t="s">
        <v>38</v>
      </c>
      <c r="AL22" s="27" t="s">
        <v>38</v>
      </c>
      <c r="AM22" s="27" t="s">
        <v>38</v>
      </c>
      <c r="AN22" s="27" t="s">
        <v>38</v>
      </c>
      <c r="AP22" s="23">
        <v>13</v>
      </c>
      <c r="AQ22" s="4">
        <v>1013</v>
      </c>
      <c r="AR22" s="17">
        <f t="shared" si="3"/>
        <v>45777</v>
      </c>
      <c r="AS22" s="4" t="s">
        <v>15</v>
      </c>
      <c r="AT22" s="22">
        <f t="shared" si="4"/>
        <v>26</v>
      </c>
      <c r="AU22" s="22">
        <f t="shared" si="5"/>
        <v>0</v>
      </c>
      <c r="AV22" s="22">
        <f t="shared" si="6"/>
        <v>1</v>
      </c>
      <c r="AW22" s="23">
        <f t="shared" si="9"/>
        <v>4</v>
      </c>
      <c r="AX22" s="28">
        <f t="shared" si="10"/>
        <v>30</v>
      </c>
      <c r="AY22" s="28">
        <f t="shared" si="11"/>
        <v>30</v>
      </c>
      <c r="AZ22" s="29">
        <v>27000</v>
      </c>
      <c r="BA22" s="29">
        <f t="shared" si="12"/>
        <v>900</v>
      </c>
      <c r="BB22" s="29">
        <f t="shared" si="13"/>
        <v>0</v>
      </c>
      <c r="BC22" s="29">
        <f t="shared" si="14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7"/>
        <v>4</v>
      </c>
      <c r="J23" s="27" t="s">
        <v>38</v>
      </c>
      <c r="K23" s="27" t="s">
        <v>38</v>
      </c>
      <c r="L23" s="27" t="s">
        <v>38</v>
      </c>
      <c r="M23" s="27" t="s">
        <v>38</v>
      </c>
      <c r="N23" s="27" t="s">
        <v>38</v>
      </c>
      <c r="O23" s="27" t="str">
        <f t="shared" si="15"/>
        <v>WO</v>
      </c>
      <c r="P23" s="27" t="s">
        <v>38</v>
      </c>
      <c r="Q23" s="27" t="s">
        <v>38</v>
      </c>
      <c r="R23" s="27" t="s">
        <v>38</v>
      </c>
      <c r="S23" s="27" t="s">
        <v>38</v>
      </c>
      <c r="T23" s="27" t="s">
        <v>38</v>
      </c>
      <c r="U23" s="27" t="s">
        <v>38</v>
      </c>
      <c r="V23" s="27" t="str">
        <f t="shared" si="15"/>
        <v>WO</v>
      </c>
      <c r="W23" s="27" t="s">
        <v>38</v>
      </c>
      <c r="X23" s="27" t="s">
        <v>38</v>
      </c>
      <c r="Y23" s="27" t="s">
        <v>38</v>
      </c>
      <c r="Z23" s="27" t="s">
        <v>38</v>
      </c>
      <c r="AA23" s="27" t="s">
        <v>38</v>
      </c>
      <c r="AB23" s="27" t="s">
        <v>38</v>
      </c>
      <c r="AC23" s="27" t="str">
        <f t="shared" si="15"/>
        <v>WO</v>
      </c>
      <c r="AD23" s="27" t="s">
        <v>38</v>
      </c>
      <c r="AE23" s="27" t="s">
        <v>38</v>
      </c>
      <c r="AF23" s="27" t="s">
        <v>38</v>
      </c>
      <c r="AG23" s="27" t="s">
        <v>38</v>
      </c>
      <c r="AH23" s="27" t="s">
        <v>38</v>
      </c>
      <c r="AI23" s="27" t="s">
        <v>38</v>
      </c>
      <c r="AJ23" s="27" t="str">
        <f t="shared" si="15"/>
        <v>WO</v>
      </c>
      <c r="AK23" s="27" t="s">
        <v>38</v>
      </c>
      <c r="AL23" s="27" t="s">
        <v>38</v>
      </c>
      <c r="AM23" s="27" t="s">
        <v>38</v>
      </c>
      <c r="AN23" s="27" t="s">
        <v>38</v>
      </c>
      <c r="AP23" s="23">
        <v>14</v>
      </c>
      <c r="AQ23" s="4">
        <v>1014</v>
      </c>
      <c r="AR23" s="17">
        <f t="shared" si="3"/>
        <v>45777</v>
      </c>
      <c r="AS23" s="4" t="s">
        <v>16</v>
      </c>
      <c r="AT23" s="22">
        <f t="shared" si="4"/>
        <v>27</v>
      </c>
      <c r="AU23" s="22">
        <f t="shared" si="5"/>
        <v>0</v>
      </c>
      <c r="AV23" s="22">
        <f t="shared" si="6"/>
        <v>0</v>
      </c>
      <c r="AW23" s="23">
        <f t="shared" si="9"/>
        <v>4</v>
      </c>
      <c r="AX23" s="28">
        <f t="shared" si="10"/>
        <v>30</v>
      </c>
      <c r="AY23" s="28">
        <f t="shared" si="11"/>
        <v>30</v>
      </c>
      <c r="AZ23" s="29">
        <v>15000</v>
      </c>
      <c r="BA23" s="29">
        <f t="shared" si="12"/>
        <v>500</v>
      </c>
      <c r="BB23" s="29">
        <f t="shared" si="13"/>
        <v>0</v>
      </c>
      <c r="BC23" s="29">
        <f t="shared" si="14"/>
        <v>15000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7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tr">
        <f t="shared" si="15"/>
        <v>WO</v>
      </c>
      <c r="P24" s="27" t="s">
        <v>38</v>
      </c>
      <c r="Q24" s="27" t="s">
        <v>38</v>
      </c>
      <c r="R24" s="27" t="s">
        <v>38</v>
      </c>
      <c r="S24" s="27" t="s">
        <v>38</v>
      </c>
      <c r="T24" s="27" t="s">
        <v>38</v>
      </c>
      <c r="U24" s="27" t="s">
        <v>38</v>
      </c>
      <c r="V24" s="27" t="str">
        <f t="shared" si="15"/>
        <v>WO</v>
      </c>
      <c r="W24" s="27" t="s">
        <v>38</v>
      </c>
      <c r="X24" s="27" t="s">
        <v>38</v>
      </c>
      <c r="Y24" s="27" t="s">
        <v>38</v>
      </c>
      <c r="Z24" s="27" t="s">
        <v>38</v>
      </c>
      <c r="AA24" s="27" t="s">
        <v>38</v>
      </c>
      <c r="AB24" s="27" t="s">
        <v>38</v>
      </c>
      <c r="AC24" s="27" t="str">
        <f t="shared" si="15"/>
        <v>WO</v>
      </c>
      <c r="AD24" s="27" t="s">
        <v>40</v>
      </c>
      <c r="AE24" s="27" t="s">
        <v>38</v>
      </c>
      <c r="AF24" s="27" t="s">
        <v>38</v>
      </c>
      <c r="AG24" s="27" t="s">
        <v>38</v>
      </c>
      <c r="AH24" s="27" t="s">
        <v>38</v>
      </c>
      <c r="AI24" s="27" t="s">
        <v>39</v>
      </c>
      <c r="AJ24" s="27" t="str">
        <f t="shared" si="15"/>
        <v>WO</v>
      </c>
      <c r="AK24" s="27" t="s">
        <v>38</v>
      </c>
      <c r="AL24" s="27" t="s">
        <v>38</v>
      </c>
      <c r="AM24" s="27" t="s">
        <v>38</v>
      </c>
      <c r="AN24" s="27" t="s">
        <v>38</v>
      </c>
      <c r="AP24" s="23">
        <v>15</v>
      </c>
      <c r="AQ24" s="4">
        <v>1015</v>
      </c>
      <c r="AR24" s="17">
        <f t="shared" si="3"/>
        <v>45777</v>
      </c>
      <c r="AS24" s="4" t="s">
        <v>17</v>
      </c>
      <c r="AT24" s="22">
        <f t="shared" si="4"/>
        <v>25</v>
      </c>
      <c r="AU24" s="22">
        <f t="shared" si="5"/>
        <v>1</v>
      </c>
      <c r="AV24" s="22">
        <f t="shared" si="6"/>
        <v>1</v>
      </c>
      <c r="AW24" s="23">
        <f t="shared" si="9"/>
        <v>4</v>
      </c>
      <c r="AX24" s="28">
        <f t="shared" si="10"/>
        <v>30</v>
      </c>
      <c r="AY24" s="28">
        <f t="shared" si="11"/>
        <v>29</v>
      </c>
      <c r="AZ24" s="29">
        <v>35000</v>
      </c>
      <c r="BA24" s="29">
        <f t="shared" si="12"/>
        <v>1206.8965517241379</v>
      </c>
      <c r="BB24" s="29">
        <f t="shared" si="13"/>
        <v>1206.8965517241379</v>
      </c>
      <c r="BC24" s="29">
        <f t="shared" si="14"/>
        <v>33793.103448275862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7"/>
        <v>4</v>
      </c>
      <c r="J25" s="27" t="s">
        <v>40</v>
      </c>
      <c r="K25" s="27" t="s">
        <v>38</v>
      </c>
      <c r="L25" s="27" t="s">
        <v>39</v>
      </c>
      <c r="M25" s="27" t="s">
        <v>38</v>
      </c>
      <c r="N25" s="27" t="s">
        <v>38</v>
      </c>
      <c r="O25" s="27" t="str">
        <f t="shared" si="15"/>
        <v>WO</v>
      </c>
      <c r="P25" s="27" t="s">
        <v>38</v>
      </c>
      <c r="Q25" s="27" t="s">
        <v>38</v>
      </c>
      <c r="R25" s="27" t="s">
        <v>38</v>
      </c>
      <c r="S25" s="27" t="s">
        <v>38</v>
      </c>
      <c r="T25" s="27" t="s">
        <v>38</v>
      </c>
      <c r="U25" s="27" t="s">
        <v>38</v>
      </c>
      <c r="V25" s="27" t="str">
        <f t="shared" si="15"/>
        <v>WO</v>
      </c>
      <c r="W25" s="27" t="s">
        <v>38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">
        <v>38</v>
      </c>
      <c r="AC25" s="27" t="str">
        <f t="shared" si="15"/>
        <v>WO</v>
      </c>
      <c r="AD25" s="27" t="s">
        <v>38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">
        <v>38</v>
      </c>
      <c r="AJ25" s="27" t="str">
        <f t="shared" si="15"/>
        <v>WO</v>
      </c>
      <c r="AK25" s="27" t="s">
        <v>38</v>
      </c>
      <c r="AL25" s="27" t="s">
        <v>38</v>
      </c>
      <c r="AM25" s="27" t="s">
        <v>38</v>
      </c>
      <c r="AN25" s="27" t="s">
        <v>38</v>
      </c>
      <c r="AP25" s="23">
        <v>16</v>
      </c>
      <c r="AQ25" s="4">
        <v>1016</v>
      </c>
      <c r="AR25" s="17">
        <f t="shared" si="3"/>
        <v>45777</v>
      </c>
      <c r="AS25" s="4" t="s">
        <v>18</v>
      </c>
      <c r="AT25" s="22">
        <f t="shared" si="4"/>
        <v>25</v>
      </c>
      <c r="AU25" s="22">
        <f t="shared" si="5"/>
        <v>1</v>
      </c>
      <c r="AV25" s="22">
        <f t="shared" si="6"/>
        <v>1</v>
      </c>
      <c r="AW25" s="23">
        <f t="shared" si="9"/>
        <v>4</v>
      </c>
      <c r="AX25" s="28">
        <f t="shared" si="10"/>
        <v>30</v>
      </c>
      <c r="AY25" s="28">
        <f t="shared" si="11"/>
        <v>29</v>
      </c>
      <c r="AZ25" s="29">
        <v>15000</v>
      </c>
      <c r="BA25" s="29">
        <f t="shared" si="12"/>
        <v>517.24137931034488</v>
      </c>
      <c r="BB25" s="29">
        <f t="shared" si="13"/>
        <v>517.24137931034488</v>
      </c>
      <c r="BC25" s="29">
        <f t="shared" si="14"/>
        <v>14482.758620689658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7"/>
        <v>4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tr">
        <f t="shared" si="15"/>
        <v>WO</v>
      </c>
      <c r="P26" s="27" t="s">
        <v>38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">
        <v>38</v>
      </c>
      <c r="V26" s="27" t="str">
        <f t="shared" si="15"/>
        <v>WO</v>
      </c>
      <c r="W26" s="27" t="s">
        <v>38</v>
      </c>
      <c r="X26" s="27" t="s">
        <v>38</v>
      </c>
      <c r="Y26" s="27" t="s">
        <v>38</v>
      </c>
      <c r="Z26" s="27" t="s">
        <v>38</v>
      </c>
      <c r="AA26" s="27" t="s">
        <v>38</v>
      </c>
      <c r="AB26" s="27" t="s">
        <v>38</v>
      </c>
      <c r="AC26" s="27" t="str">
        <f t="shared" si="15"/>
        <v>WO</v>
      </c>
      <c r="AD26" s="27" t="s">
        <v>38</v>
      </c>
      <c r="AE26" s="27" t="s">
        <v>38</v>
      </c>
      <c r="AF26" s="27" t="s">
        <v>40</v>
      </c>
      <c r="AG26" s="27" t="s">
        <v>38</v>
      </c>
      <c r="AH26" s="27" t="s">
        <v>40</v>
      </c>
      <c r="AI26" s="27" t="s">
        <v>38</v>
      </c>
      <c r="AJ26" s="27" t="str">
        <f t="shared" si="15"/>
        <v>WO</v>
      </c>
      <c r="AK26" s="27" t="s">
        <v>38</v>
      </c>
      <c r="AL26" s="27" t="s">
        <v>38</v>
      </c>
      <c r="AM26" s="27" t="s">
        <v>38</v>
      </c>
      <c r="AN26" s="27" t="s">
        <v>38</v>
      </c>
      <c r="AP26" s="23">
        <v>17</v>
      </c>
      <c r="AQ26" s="4">
        <v>1017</v>
      </c>
      <c r="AR26" s="17">
        <f t="shared" si="3"/>
        <v>45777</v>
      </c>
      <c r="AS26" s="4" t="s">
        <v>19</v>
      </c>
      <c r="AT26" s="22">
        <f t="shared" si="4"/>
        <v>25</v>
      </c>
      <c r="AU26" s="22">
        <f t="shared" si="5"/>
        <v>2</v>
      </c>
      <c r="AV26" s="22">
        <f t="shared" si="6"/>
        <v>0</v>
      </c>
      <c r="AW26" s="23">
        <f t="shared" si="9"/>
        <v>4</v>
      </c>
      <c r="AX26" s="28">
        <f t="shared" si="10"/>
        <v>30</v>
      </c>
      <c r="AY26" s="28">
        <f t="shared" si="11"/>
        <v>28</v>
      </c>
      <c r="AZ26" s="29">
        <v>65000</v>
      </c>
      <c r="BA26" s="29">
        <f t="shared" si="12"/>
        <v>2321.4285714285716</v>
      </c>
      <c r="BB26" s="29">
        <f t="shared" si="13"/>
        <v>4642.8571428571431</v>
      </c>
      <c r="BC26" s="29">
        <f t="shared" si="14"/>
        <v>60357.142857142855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7"/>
        <v>4</v>
      </c>
      <c r="J27" s="27" t="s">
        <v>38</v>
      </c>
      <c r="K27" s="27" t="s">
        <v>38</v>
      </c>
      <c r="L27" s="27" t="s">
        <v>38</v>
      </c>
      <c r="M27" s="27" t="s">
        <v>38</v>
      </c>
      <c r="N27" s="27" t="s">
        <v>38</v>
      </c>
      <c r="O27" s="27" t="str">
        <f t="shared" si="15"/>
        <v>WO</v>
      </c>
      <c r="P27" s="27" t="s">
        <v>38</v>
      </c>
      <c r="Q27" s="27" t="s">
        <v>38</v>
      </c>
      <c r="R27" s="27" t="s">
        <v>38</v>
      </c>
      <c r="S27" s="27" t="s">
        <v>38</v>
      </c>
      <c r="T27" s="27" t="s">
        <v>38</v>
      </c>
      <c r="U27" s="27" t="s">
        <v>38</v>
      </c>
      <c r="V27" s="27" t="str">
        <f t="shared" si="15"/>
        <v>WO</v>
      </c>
      <c r="W27" s="27" t="s">
        <v>38</v>
      </c>
      <c r="X27" s="27" t="s">
        <v>38</v>
      </c>
      <c r="Y27" s="27" t="s">
        <v>38</v>
      </c>
      <c r="Z27" s="27" t="s">
        <v>38</v>
      </c>
      <c r="AA27" s="27" t="s">
        <v>38</v>
      </c>
      <c r="AB27" s="27" t="s">
        <v>38</v>
      </c>
      <c r="AC27" s="27" t="str">
        <f t="shared" ref="O27:AJ29" si="16">IF(AC$8="SUNDAY","WO","")</f>
        <v>WO</v>
      </c>
      <c r="AD27" s="27" t="s">
        <v>38</v>
      </c>
      <c r="AE27" s="27" t="s">
        <v>38</v>
      </c>
      <c r="AF27" s="27" t="s">
        <v>38</v>
      </c>
      <c r="AG27" s="27" t="s">
        <v>38</v>
      </c>
      <c r="AH27" s="27" t="s">
        <v>38</v>
      </c>
      <c r="AI27" s="27" t="s">
        <v>38</v>
      </c>
      <c r="AJ27" s="27" t="str">
        <f t="shared" si="16"/>
        <v>WO</v>
      </c>
      <c r="AK27" s="27" t="s">
        <v>38</v>
      </c>
      <c r="AL27" s="27" t="s">
        <v>38</v>
      </c>
      <c r="AM27" s="27" t="s">
        <v>38</v>
      </c>
      <c r="AN27" s="27" t="s">
        <v>38</v>
      </c>
      <c r="AP27" s="23">
        <v>18</v>
      </c>
      <c r="AQ27" s="4">
        <v>1018</v>
      </c>
      <c r="AR27" s="17">
        <f t="shared" si="3"/>
        <v>45777</v>
      </c>
      <c r="AS27" s="4" t="s">
        <v>20</v>
      </c>
      <c r="AT27" s="22">
        <f t="shared" si="4"/>
        <v>27</v>
      </c>
      <c r="AU27" s="22">
        <f t="shared" si="5"/>
        <v>0</v>
      </c>
      <c r="AV27" s="22">
        <f t="shared" si="6"/>
        <v>0</v>
      </c>
      <c r="AW27" s="23">
        <f t="shared" si="9"/>
        <v>4</v>
      </c>
      <c r="AX27" s="28">
        <f t="shared" si="10"/>
        <v>30</v>
      </c>
      <c r="AY27" s="28">
        <f t="shared" si="11"/>
        <v>30</v>
      </c>
      <c r="AZ27" s="29">
        <v>27000</v>
      </c>
      <c r="BA27" s="29">
        <f t="shared" si="12"/>
        <v>900</v>
      </c>
      <c r="BB27" s="29">
        <f t="shared" si="13"/>
        <v>0</v>
      </c>
      <c r="BC27" s="29">
        <f t="shared" si="14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7"/>
        <v>4</v>
      </c>
      <c r="J28" s="27" t="s">
        <v>38</v>
      </c>
      <c r="K28" s="27" t="s">
        <v>38</v>
      </c>
      <c r="L28" s="27" t="s">
        <v>38</v>
      </c>
      <c r="M28" s="27" t="s">
        <v>38</v>
      </c>
      <c r="N28" s="27" t="s">
        <v>38</v>
      </c>
      <c r="O28" s="27" t="str">
        <f t="shared" si="16"/>
        <v>WO</v>
      </c>
      <c r="P28" s="27" t="s">
        <v>38</v>
      </c>
      <c r="Q28" s="27" t="s">
        <v>38</v>
      </c>
      <c r="R28" s="27" t="s">
        <v>38</v>
      </c>
      <c r="S28" s="27" t="s">
        <v>38</v>
      </c>
      <c r="T28" s="27" t="s">
        <v>38</v>
      </c>
      <c r="U28" s="27" t="s">
        <v>38</v>
      </c>
      <c r="V28" s="27" t="str">
        <f t="shared" si="16"/>
        <v>WO</v>
      </c>
      <c r="W28" s="27" t="s">
        <v>38</v>
      </c>
      <c r="X28" s="27" t="s">
        <v>38</v>
      </c>
      <c r="Y28" s="27" t="s">
        <v>38</v>
      </c>
      <c r="Z28" s="27" t="s">
        <v>38</v>
      </c>
      <c r="AA28" s="27" t="s">
        <v>38</v>
      </c>
      <c r="AB28" s="27" t="s">
        <v>38</v>
      </c>
      <c r="AC28" s="27" t="str">
        <f t="shared" si="16"/>
        <v>WO</v>
      </c>
      <c r="AD28" s="27" t="s">
        <v>39</v>
      </c>
      <c r="AE28" s="27" t="s">
        <v>38</v>
      </c>
      <c r="AF28" s="27" t="s">
        <v>38</v>
      </c>
      <c r="AG28" s="27" t="s">
        <v>38</v>
      </c>
      <c r="AH28" s="27" t="s">
        <v>39</v>
      </c>
      <c r="AI28" s="27" t="s">
        <v>38</v>
      </c>
      <c r="AJ28" s="27" t="str">
        <f t="shared" si="16"/>
        <v>WO</v>
      </c>
      <c r="AK28" s="27" t="s">
        <v>38</v>
      </c>
      <c r="AL28" s="27" t="s">
        <v>38</v>
      </c>
      <c r="AM28" s="27" t="s">
        <v>38</v>
      </c>
      <c r="AN28" s="27" t="s">
        <v>38</v>
      </c>
      <c r="AP28" s="23">
        <v>19</v>
      </c>
      <c r="AQ28" s="4">
        <v>1019</v>
      </c>
      <c r="AR28" s="17">
        <f t="shared" si="3"/>
        <v>45777</v>
      </c>
      <c r="AS28" s="4" t="s">
        <v>21</v>
      </c>
      <c r="AT28" s="22">
        <f t="shared" si="4"/>
        <v>25</v>
      </c>
      <c r="AU28" s="22">
        <f t="shared" si="5"/>
        <v>0</v>
      </c>
      <c r="AV28" s="22">
        <f t="shared" si="6"/>
        <v>2</v>
      </c>
      <c r="AW28" s="23">
        <f t="shared" si="9"/>
        <v>4</v>
      </c>
      <c r="AX28" s="28">
        <f t="shared" si="10"/>
        <v>30</v>
      </c>
      <c r="AY28" s="28">
        <f t="shared" si="11"/>
        <v>30</v>
      </c>
      <c r="AZ28" s="29">
        <v>45000</v>
      </c>
      <c r="BA28" s="29">
        <f t="shared" si="12"/>
        <v>1500</v>
      </c>
      <c r="BB28" s="29">
        <f t="shared" si="13"/>
        <v>0</v>
      </c>
      <c r="BC28" s="29">
        <f t="shared" si="14"/>
        <v>45000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7"/>
        <v>4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">
        <v>38</v>
      </c>
      <c r="O29" s="27" t="str">
        <f t="shared" si="16"/>
        <v>WO</v>
      </c>
      <c r="P29" s="27" t="s">
        <v>38</v>
      </c>
      <c r="Q29" s="27" t="s">
        <v>38</v>
      </c>
      <c r="R29" s="27" t="s">
        <v>38</v>
      </c>
      <c r="S29" s="27" t="s">
        <v>38</v>
      </c>
      <c r="T29" s="27" t="s">
        <v>38</v>
      </c>
      <c r="U29" s="27" t="s">
        <v>38</v>
      </c>
      <c r="V29" s="27" t="str">
        <f t="shared" si="16"/>
        <v>WO</v>
      </c>
      <c r="W29" s="27" t="s">
        <v>38</v>
      </c>
      <c r="X29" s="27" t="s">
        <v>38</v>
      </c>
      <c r="Y29" s="27" t="s">
        <v>38</v>
      </c>
      <c r="Z29" s="27" t="s">
        <v>38</v>
      </c>
      <c r="AA29" s="27" t="s">
        <v>38</v>
      </c>
      <c r="AB29" s="27" t="s">
        <v>38</v>
      </c>
      <c r="AC29" s="27" t="str">
        <f t="shared" si="16"/>
        <v>WO</v>
      </c>
      <c r="AD29" s="27" t="s">
        <v>38</v>
      </c>
      <c r="AE29" s="27" t="s">
        <v>40</v>
      </c>
      <c r="AF29" s="27" t="s">
        <v>40</v>
      </c>
      <c r="AG29" s="27" t="s">
        <v>38</v>
      </c>
      <c r="AH29" s="27" t="s">
        <v>38</v>
      </c>
      <c r="AI29" s="27" t="s">
        <v>38</v>
      </c>
      <c r="AJ29" s="27" t="str">
        <f t="shared" si="16"/>
        <v>WO</v>
      </c>
      <c r="AK29" s="27" t="s">
        <v>38</v>
      </c>
      <c r="AL29" s="27" t="s">
        <v>38</v>
      </c>
      <c r="AM29" s="27" t="s">
        <v>38</v>
      </c>
      <c r="AN29" s="27" t="s">
        <v>38</v>
      </c>
      <c r="AP29" s="5">
        <v>20</v>
      </c>
      <c r="AQ29" s="5">
        <v>1020</v>
      </c>
      <c r="AR29" s="18">
        <f t="shared" si="3"/>
        <v>45777</v>
      </c>
      <c r="AS29" s="5" t="s">
        <v>22</v>
      </c>
      <c r="AT29" s="22">
        <f t="shared" si="4"/>
        <v>25</v>
      </c>
      <c r="AU29" s="22">
        <f t="shared" si="5"/>
        <v>2</v>
      </c>
      <c r="AV29" s="22">
        <f t="shared" si="6"/>
        <v>0</v>
      </c>
      <c r="AW29" s="24">
        <f t="shared" si="9"/>
        <v>4</v>
      </c>
      <c r="AX29" s="25">
        <f t="shared" si="10"/>
        <v>30</v>
      </c>
      <c r="AY29" s="25">
        <f t="shared" si="11"/>
        <v>28</v>
      </c>
      <c r="AZ29" s="29">
        <v>27000</v>
      </c>
      <c r="BA29" s="29">
        <f t="shared" si="12"/>
        <v>964.28571428571433</v>
      </c>
      <c r="BB29" s="29">
        <f t="shared" si="13"/>
        <v>1928.5714285714287</v>
      </c>
      <c r="BC29" s="29">
        <f>BA29*AY29-BB29</f>
        <v>25071.428571428572</v>
      </c>
    </row>
    <row r="30" spans="6:55" ht="15.75" thickTop="1" x14ac:dyDescent="0.25"/>
  </sheetData>
  <mergeCells count="1">
    <mergeCell ref="F8:H8"/>
  </mergeCells>
  <conditionalFormatting sqref="O10:O29 V10:V29 AC10:AC29 AJ10:AJ29">
    <cfRule type="containsText" dxfId="236" priority="5" operator="containsText" text="L">
      <formula>NOT(ISERROR(SEARCH("L",O10)))</formula>
    </cfRule>
    <cfRule type="containsText" dxfId="235" priority="6" operator="containsText" text="A">
      <formula>NOT(ISERROR(SEARCH("A",O10)))</formula>
    </cfRule>
    <cfRule type="containsText" dxfId="234" priority="7" operator="containsText" text="P">
      <formula>NOT(ISERROR(SEARCH("P",O10)))</formula>
    </cfRule>
    <cfRule type="cellIs" dxfId="233" priority="8" operator="equal">
      <formula>"WO"</formula>
    </cfRule>
  </conditionalFormatting>
  <conditionalFormatting sqref="J10:N29 P10:U29 W10:AB29 AD10:AI29 AK10:AN29">
    <cfRule type="containsText" dxfId="232" priority="1" operator="containsText" text="L">
      <formula>NOT(ISERROR(SEARCH("L",J10)))</formula>
    </cfRule>
    <cfRule type="containsText" dxfId="231" priority="2" operator="containsText" text="A">
      <formula>NOT(ISERROR(SEARCH("A",J10)))</formula>
    </cfRule>
    <cfRule type="containsText" dxfId="230" priority="3" operator="containsText" text="P">
      <formula>NOT(ISERROR(SEARCH("P",J10)))</formula>
    </cfRule>
    <cfRule type="cellIs" dxfId="229" priority="4" operator="equal">
      <formula>"WO"</formula>
    </cfRule>
  </conditionalFormatting>
  <dataValidations count="1">
    <dataValidation type="list" allowBlank="1" showInputMessage="1" showErrorMessage="1" sqref="AD10:AI29 J10:N29 P10:U29 W10:AB29 AK10:AN29" xr:uid="{54F52159-BB8F-4DD2-A581-2F623F620D4D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F1B6DF-9112-4144-93CA-AA714B9423C4}">
          <x14:formula1>
            <xm:f>Sheet2!$A$1:$A$12</xm:f>
          </x14:formula1>
          <xm:sqref>G5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F704-4A5E-43C0-B1B5-5972BDB83F48}">
  <dimension ref="F5:BC30"/>
  <sheetViews>
    <sheetView topLeftCell="A10" zoomScale="90" zoomScaleNormal="90" workbookViewId="0"/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45778</v>
      </c>
      <c r="H5" s="8"/>
      <c r="I5" s="9" t="s">
        <v>25</v>
      </c>
      <c r="J5" s="10">
        <f>EOMONTH(G5,0)</f>
        <v>45808</v>
      </c>
      <c r="L5" s="32" t="str">
        <f>TEXT($G$5,"MMMM")</f>
        <v>May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Thursday</v>
      </c>
      <c r="K8" s="13" t="str">
        <f t="shared" ref="K8:AN8" si="0">TEXT(K9,"DDDD")</f>
        <v>Friday</v>
      </c>
      <c r="L8" s="13" t="str">
        <f t="shared" si="0"/>
        <v>Saturday</v>
      </c>
      <c r="M8" s="13" t="str">
        <f t="shared" si="0"/>
        <v>Sunday</v>
      </c>
      <c r="N8" s="13" t="str">
        <f t="shared" si="0"/>
        <v>Monday</v>
      </c>
      <c r="O8" s="13" t="str">
        <f t="shared" si="0"/>
        <v>Tuesday</v>
      </c>
      <c r="P8" s="13" t="str">
        <f t="shared" si="0"/>
        <v>Wednesday</v>
      </c>
      <c r="Q8" s="13" t="str">
        <f t="shared" si="0"/>
        <v>Thursday</v>
      </c>
      <c r="R8" s="13" t="str">
        <f t="shared" si="0"/>
        <v>Friday</v>
      </c>
      <c r="S8" s="13" t="str">
        <f t="shared" si="0"/>
        <v>Saturday</v>
      </c>
      <c r="T8" s="13" t="str">
        <f t="shared" si="0"/>
        <v>Sunday</v>
      </c>
      <c r="U8" s="13" t="str">
        <f t="shared" si="0"/>
        <v>Monday</v>
      </c>
      <c r="V8" s="13" t="str">
        <f t="shared" si="0"/>
        <v>Tuesday</v>
      </c>
      <c r="W8" s="13" t="str">
        <f t="shared" si="0"/>
        <v>Wednesday</v>
      </c>
      <c r="X8" s="13" t="str">
        <f t="shared" si="0"/>
        <v>Thursday</v>
      </c>
      <c r="Y8" s="13" t="str">
        <f t="shared" si="0"/>
        <v>Friday</v>
      </c>
      <c r="Z8" s="13" t="str">
        <f t="shared" si="0"/>
        <v>Saturday</v>
      </c>
      <c r="AA8" s="13" t="str">
        <f t="shared" si="0"/>
        <v>Sunday</v>
      </c>
      <c r="AB8" s="13" t="str">
        <f t="shared" si="0"/>
        <v>Monday</v>
      </c>
      <c r="AC8" s="13" t="str">
        <f t="shared" si="0"/>
        <v>Tuesday</v>
      </c>
      <c r="AD8" s="13" t="str">
        <f t="shared" si="0"/>
        <v>Wednesday</v>
      </c>
      <c r="AE8" s="13" t="str">
        <f t="shared" si="0"/>
        <v>Thursday</v>
      </c>
      <c r="AF8" s="13" t="str">
        <f t="shared" si="0"/>
        <v>Friday</v>
      </c>
      <c r="AG8" s="13" t="str">
        <f t="shared" si="0"/>
        <v>Saturday</v>
      </c>
      <c r="AH8" s="13" t="str">
        <f t="shared" si="0"/>
        <v>Sunday</v>
      </c>
      <c r="AI8" s="13" t="str">
        <f t="shared" si="0"/>
        <v>Monday</v>
      </c>
      <c r="AJ8" s="13" t="str">
        <f t="shared" si="0"/>
        <v>Tuesday</v>
      </c>
      <c r="AK8" s="13" t="str">
        <f t="shared" si="0"/>
        <v>Wednesday</v>
      </c>
      <c r="AL8" s="13" t="str">
        <f t="shared" si="0"/>
        <v>Thursday</v>
      </c>
      <c r="AM8" s="13" t="str">
        <f t="shared" si="0"/>
        <v>Friday</v>
      </c>
      <c r="AN8" s="13" t="str">
        <f t="shared" si="0"/>
        <v>Saturday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45778</v>
      </c>
      <c r="K9" s="26">
        <f>IF(J9&lt;$J$5,J9+1,"")</f>
        <v>45779</v>
      </c>
      <c r="L9" s="26">
        <f t="shared" ref="L9:AO9" si="1">IF(K9&lt;$J$5,K9+1,"")</f>
        <v>45780</v>
      </c>
      <c r="M9" s="26">
        <f t="shared" si="1"/>
        <v>45781</v>
      </c>
      <c r="N9" s="26">
        <f t="shared" si="1"/>
        <v>45782</v>
      </c>
      <c r="O9" s="26">
        <f t="shared" si="1"/>
        <v>45783</v>
      </c>
      <c r="P9" s="26">
        <f t="shared" si="1"/>
        <v>45784</v>
      </c>
      <c r="Q9" s="26">
        <f t="shared" si="1"/>
        <v>45785</v>
      </c>
      <c r="R9" s="26">
        <f t="shared" si="1"/>
        <v>45786</v>
      </c>
      <c r="S9" s="26">
        <f t="shared" si="1"/>
        <v>45787</v>
      </c>
      <c r="T9" s="26">
        <f t="shared" si="1"/>
        <v>45788</v>
      </c>
      <c r="U9" s="26">
        <f t="shared" si="1"/>
        <v>45789</v>
      </c>
      <c r="V9" s="26">
        <f t="shared" si="1"/>
        <v>45790</v>
      </c>
      <c r="W9" s="26">
        <f t="shared" si="1"/>
        <v>45791</v>
      </c>
      <c r="X9" s="26">
        <f t="shared" si="1"/>
        <v>45792</v>
      </c>
      <c r="Y9" s="26">
        <f t="shared" si="1"/>
        <v>45793</v>
      </c>
      <c r="Z9" s="26">
        <f t="shared" si="1"/>
        <v>45794</v>
      </c>
      <c r="AA9" s="26">
        <f t="shared" si="1"/>
        <v>45795</v>
      </c>
      <c r="AB9" s="26">
        <f t="shared" si="1"/>
        <v>45796</v>
      </c>
      <c r="AC9" s="26">
        <f>IF(AB9&lt;$J$5,AB9+1,"")</f>
        <v>45797</v>
      </c>
      <c r="AD9" s="26">
        <f t="shared" si="1"/>
        <v>45798</v>
      </c>
      <c r="AE9" s="26">
        <f t="shared" si="1"/>
        <v>45799</v>
      </c>
      <c r="AF9" s="26">
        <f t="shared" si="1"/>
        <v>45800</v>
      </c>
      <c r="AG9" s="26">
        <f t="shared" si="1"/>
        <v>45801</v>
      </c>
      <c r="AH9" s="26">
        <f t="shared" si="1"/>
        <v>45802</v>
      </c>
      <c r="AI9" s="26">
        <f t="shared" si="1"/>
        <v>45803</v>
      </c>
      <c r="AJ9" s="26">
        <f t="shared" si="1"/>
        <v>45804</v>
      </c>
      <c r="AK9" s="26">
        <f t="shared" si="1"/>
        <v>45805</v>
      </c>
      <c r="AL9" s="26">
        <f t="shared" si="1"/>
        <v>45806</v>
      </c>
      <c r="AM9" s="26">
        <f t="shared" si="1"/>
        <v>45807</v>
      </c>
      <c r="AN9" s="26">
        <f t="shared" si="1"/>
        <v>45808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38</v>
      </c>
      <c r="L10" s="27" t="s">
        <v>38</v>
      </c>
      <c r="M10" s="27" t="str">
        <f t="shared" ref="M10:AH18" si="2">IF(M$8="SUNDAY","WO","")</f>
        <v>WO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  <c r="T10" s="27" t="str">
        <f t="shared" si="2"/>
        <v>WO</v>
      </c>
      <c r="U10" s="27" t="s">
        <v>38</v>
      </c>
      <c r="V10" s="27" t="s">
        <v>38</v>
      </c>
      <c r="W10" s="27" t="s">
        <v>38</v>
      </c>
      <c r="X10" s="27" t="s">
        <v>38</v>
      </c>
      <c r="Y10" s="27" t="s">
        <v>38</v>
      </c>
      <c r="Z10" s="27" t="s">
        <v>38</v>
      </c>
      <c r="AA10" s="27" t="str">
        <f t="shared" si="2"/>
        <v>WO</v>
      </c>
      <c r="AB10" s="27" t="s">
        <v>38</v>
      </c>
      <c r="AC10" s="27" t="s">
        <v>38</v>
      </c>
      <c r="AD10" s="27" t="s">
        <v>38</v>
      </c>
      <c r="AE10" s="27" t="s">
        <v>38</v>
      </c>
      <c r="AF10" s="27" t="s">
        <v>38</v>
      </c>
      <c r="AG10" s="27" t="s">
        <v>38</v>
      </c>
      <c r="AH10" s="27" t="str">
        <f t="shared" si="2"/>
        <v>WO</v>
      </c>
      <c r="AI10" s="27" t="s">
        <v>38</v>
      </c>
      <c r="AJ10" s="27" t="s">
        <v>38</v>
      </c>
      <c r="AK10" s="27" t="s">
        <v>38</v>
      </c>
      <c r="AL10" s="27" t="s">
        <v>38</v>
      </c>
      <c r="AM10" s="27" t="s">
        <v>38</v>
      </c>
      <c r="AN10" s="27" t="s">
        <v>38</v>
      </c>
      <c r="AP10" s="23">
        <v>1</v>
      </c>
      <c r="AQ10" s="4">
        <v>1001</v>
      </c>
      <c r="AR10" s="17">
        <f t="shared" ref="AR10:AR29" si="3">$J$5</f>
        <v>45808</v>
      </c>
      <c r="AS10" s="4" t="s">
        <v>3</v>
      </c>
      <c r="AT10" s="22">
        <f t="shared" ref="AT10:AT29" si="4">COUNTIF(J10:AN10,"P")</f>
        <v>27</v>
      </c>
      <c r="AU10" s="22">
        <f t="shared" ref="AU10:AU29" si="5">COUNTIF(J10:AN10,"A")</f>
        <v>0</v>
      </c>
      <c r="AV10" s="22">
        <f t="shared" ref="AV10:AV29" si="6">COUNTIF(J10:AN10,"L")</f>
        <v>0</v>
      </c>
      <c r="AW10" s="23">
        <f>$I$10</f>
        <v>4</v>
      </c>
      <c r="AX10" s="28">
        <f>(DATEDIF($G$5,$J$5,"D")+1)</f>
        <v>31</v>
      </c>
      <c r="AY10" s="28">
        <f>AX10-AU10</f>
        <v>31</v>
      </c>
      <c r="AZ10" s="29">
        <v>27000</v>
      </c>
      <c r="BA10" s="29">
        <f>AZ10/AY10</f>
        <v>870.9677419354839</v>
      </c>
      <c r="BB10" s="29">
        <f>BA10*AU10</f>
        <v>0</v>
      </c>
      <c r="BC10" s="29">
        <f>BA10*AY10-BB10</f>
        <v>27000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7">COUNTIF($J$8:$AN$8,"SUNDAY")</f>
        <v>4</v>
      </c>
      <c r="J11" s="27" t="s">
        <v>38</v>
      </c>
      <c r="K11" s="27" t="s">
        <v>38</v>
      </c>
      <c r="L11" s="27" t="s">
        <v>38</v>
      </c>
      <c r="M11" s="27" t="str">
        <f t="shared" ref="M11:T11" si="8">IF(M$8="SUNDAY","WO","")</f>
        <v>WO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">
        <v>39</v>
      </c>
      <c r="S11" s="27" t="s">
        <v>38</v>
      </c>
      <c r="T11" s="27" t="str">
        <f t="shared" si="8"/>
        <v>WO</v>
      </c>
      <c r="U11" s="27" t="s">
        <v>38</v>
      </c>
      <c r="V11" s="27" t="s">
        <v>38</v>
      </c>
      <c r="W11" s="27" t="s">
        <v>38</v>
      </c>
      <c r="X11" s="27" t="s">
        <v>38</v>
      </c>
      <c r="Y11" s="27" t="s">
        <v>38</v>
      </c>
      <c r="Z11" s="27" t="s">
        <v>38</v>
      </c>
      <c r="AA11" s="27" t="str">
        <f t="shared" si="2"/>
        <v>WO</v>
      </c>
      <c r="AB11" s="27" t="s">
        <v>38</v>
      </c>
      <c r="AC11" s="27" t="s">
        <v>38</v>
      </c>
      <c r="AD11" s="27" t="s">
        <v>38</v>
      </c>
      <c r="AE11" s="27" t="s">
        <v>38</v>
      </c>
      <c r="AF11" s="27" t="s">
        <v>38</v>
      </c>
      <c r="AG11" s="27" t="s">
        <v>38</v>
      </c>
      <c r="AH11" s="27" t="str">
        <f t="shared" si="2"/>
        <v>WO</v>
      </c>
      <c r="AI11" s="27" t="s">
        <v>38</v>
      </c>
      <c r="AJ11" s="27" t="s">
        <v>38</v>
      </c>
      <c r="AK11" s="27" t="s">
        <v>38</v>
      </c>
      <c r="AL11" s="27" t="s">
        <v>38</v>
      </c>
      <c r="AM11" s="27" t="s">
        <v>38</v>
      </c>
      <c r="AN11" s="27" t="s">
        <v>38</v>
      </c>
      <c r="AP11" s="23">
        <v>2</v>
      </c>
      <c r="AQ11" s="4">
        <v>1002</v>
      </c>
      <c r="AR11" s="17">
        <f t="shared" si="3"/>
        <v>45808</v>
      </c>
      <c r="AS11" s="4" t="s">
        <v>4</v>
      </c>
      <c r="AT11" s="22">
        <f t="shared" si="4"/>
        <v>26</v>
      </c>
      <c r="AU11" s="22">
        <f t="shared" si="5"/>
        <v>0</v>
      </c>
      <c r="AV11" s="22">
        <f t="shared" si="6"/>
        <v>1</v>
      </c>
      <c r="AW11" s="23">
        <f t="shared" ref="AW11:AW29" si="9">$I$10</f>
        <v>4</v>
      </c>
      <c r="AX11" s="28">
        <f t="shared" ref="AX11:AX29" si="10">(DATEDIF($G$5,$J$5,"D")+1)</f>
        <v>31</v>
      </c>
      <c r="AY11" s="28">
        <f t="shared" ref="AY11:AY29" si="11">AX11-AU11</f>
        <v>31</v>
      </c>
      <c r="AZ11" s="29">
        <v>28000</v>
      </c>
      <c r="BA11" s="29">
        <f t="shared" ref="BA11:BA29" si="12">AZ11/AY11</f>
        <v>903.22580645161293</v>
      </c>
      <c r="BB11" s="29">
        <f t="shared" ref="BB11:BB29" si="13">BA11*AU11</f>
        <v>0</v>
      </c>
      <c r="BC11" s="29">
        <f t="shared" ref="BC11:BC28" si="14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7"/>
        <v>4</v>
      </c>
      <c r="J12" s="27" t="s">
        <v>38</v>
      </c>
      <c r="K12" s="27" t="s">
        <v>38</v>
      </c>
      <c r="L12" s="27" t="s">
        <v>38</v>
      </c>
      <c r="M12" s="27" t="str">
        <f t="shared" si="2"/>
        <v>WO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  <c r="T12" s="27" t="str">
        <f t="shared" si="2"/>
        <v>WO</v>
      </c>
      <c r="U12" s="27" t="s">
        <v>38</v>
      </c>
      <c r="V12" s="27" t="s">
        <v>39</v>
      </c>
      <c r="W12" s="27" t="s">
        <v>38</v>
      </c>
      <c r="X12" s="27" t="s">
        <v>38</v>
      </c>
      <c r="Y12" s="27" t="s">
        <v>38</v>
      </c>
      <c r="Z12" s="27" t="s">
        <v>38</v>
      </c>
      <c r="AA12" s="27" t="str">
        <f t="shared" si="2"/>
        <v>WO</v>
      </c>
      <c r="AB12" s="27" t="s">
        <v>38</v>
      </c>
      <c r="AC12" s="27" t="s">
        <v>38</v>
      </c>
      <c r="AD12" s="27" t="s">
        <v>39</v>
      </c>
      <c r="AE12" s="27" t="s">
        <v>38</v>
      </c>
      <c r="AF12" s="27" t="s">
        <v>38</v>
      </c>
      <c r="AG12" s="27" t="s">
        <v>38</v>
      </c>
      <c r="AH12" s="27" t="str">
        <f t="shared" si="2"/>
        <v>WO</v>
      </c>
      <c r="AI12" s="27" t="s">
        <v>38</v>
      </c>
      <c r="AJ12" s="27" t="s">
        <v>38</v>
      </c>
      <c r="AK12" s="27" t="s">
        <v>38</v>
      </c>
      <c r="AL12" s="27" t="s">
        <v>38</v>
      </c>
      <c r="AM12" s="27" t="s">
        <v>38</v>
      </c>
      <c r="AN12" s="27" t="s">
        <v>38</v>
      </c>
      <c r="AP12" s="23">
        <v>3</v>
      </c>
      <c r="AQ12" s="4">
        <v>1003</v>
      </c>
      <c r="AR12" s="17">
        <f t="shared" si="3"/>
        <v>45808</v>
      </c>
      <c r="AS12" s="4" t="s">
        <v>5</v>
      </c>
      <c r="AT12" s="22">
        <f t="shared" si="4"/>
        <v>25</v>
      </c>
      <c r="AU12" s="22">
        <f t="shared" si="5"/>
        <v>0</v>
      </c>
      <c r="AV12" s="22">
        <f t="shared" si="6"/>
        <v>2</v>
      </c>
      <c r="AW12" s="23">
        <f t="shared" si="9"/>
        <v>4</v>
      </c>
      <c r="AX12" s="28">
        <f t="shared" si="10"/>
        <v>31</v>
      </c>
      <c r="AY12" s="28">
        <f t="shared" si="11"/>
        <v>31</v>
      </c>
      <c r="AZ12" s="29">
        <v>35000</v>
      </c>
      <c r="BA12" s="29">
        <f t="shared" si="12"/>
        <v>1129.0322580645161</v>
      </c>
      <c r="BB12" s="29">
        <f t="shared" si="13"/>
        <v>0</v>
      </c>
      <c r="BC12" s="29">
        <f t="shared" si="14"/>
        <v>35000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7"/>
        <v>4</v>
      </c>
      <c r="J13" s="27" t="s">
        <v>38</v>
      </c>
      <c r="K13" s="27" t="s">
        <v>40</v>
      </c>
      <c r="L13" s="27" t="s">
        <v>38</v>
      </c>
      <c r="M13" s="27" t="str">
        <f t="shared" si="2"/>
        <v>WO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  <c r="T13" s="27" t="str">
        <f t="shared" si="2"/>
        <v>WO</v>
      </c>
      <c r="U13" s="27" t="s">
        <v>38</v>
      </c>
      <c r="V13" s="27" t="s">
        <v>38</v>
      </c>
      <c r="W13" s="27" t="s">
        <v>38</v>
      </c>
      <c r="X13" s="27" t="s">
        <v>38</v>
      </c>
      <c r="Y13" s="27" t="s">
        <v>39</v>
      </c>
      <c r="Z13" s="27" t="s">
        <v>38</v>
      </c>
      <c r="AA13" s="27" t="str">
        <f t="shared" si="2"/>
        <v>WO</v>
      </c>
      <c r="AB13" s="27" t="s">
        <v>38</v>
      </c>
      <c r="AC13" s="27" t="s">
        <v>38</v>
      </c>
      <c r="AD13" s="27" t="s">
        <v>38</v>
      </c>
      <c r="AE13" s="27" t="s">
        <v>38</v>
      </c>
      <c r="AF13" s="27" t="s">
        <v>38</v>
      </c>
      <c r="AG13" s="27" t="s">
        <v>38</v>
      </c>
      <c r="AH13" s="27" t="str">
        <f t="shared" si="2"/>
        <v>WO</v>
      </c>
      <c r="AI13" s="27" t="s">
        <v>38</v>
      </c>
      <c r="AJ13" s="27" t="s">
        <v>38</v>
      </c>
      <c r="AK13" s="27" t="s">
        <v>38</v>
      </c>
      <c r="AL13" s="27" t="s">
        <v>38</v>
      </c>
      <c r="AM13" s="27" t="s">
        <v>39</v>
      </c>
      <c r="AN13" s="27" t="s">
        <v>38</v>
      </c>
      <c r="AP13" s="23">
        <v>4</v>
      </c>
      <c r="AQ13" s="4">
        <v>1004</v>
      </c>
      <c r="AR13" s="17">
        <f t="shared" si="3"/>
        <v>45808</v>
      </c>
      <c r="AS13" s="4" t="s">
        <v>6</v>
      </c>
      <c r="AT13" s="22">
        <f t="shared" si="4"/>
        <v>24</v>
      </c>
      <c r="AU13" s="22">
        <f t="shared" si="5"/>
        <v>1</v>
      </c>
      <c r="AV13" s="22">
        <f t="shared" si="6"/>
        <v>2</v>
      </c>
      <c r="AW13" s="23">
        <f t="shared" si="9"/>
        <v>4</v>
      </c>
      <c r="AX13" s="28">
        <f t="shared" si="10"/>
        <v>31</v>
      </c>
      <c r="AY13" s="28">
        <f t="shared" si="11"/>
        <v>30</v>
      </c>
      <c r="AZ13" s="29">
        <v>45000</v>
      </c>
      <c r="BA13" s="29">
        <f t="shared" si="12"/>
        <v>1500</v>
      </c>
      <c r="BB13" s="29">
        <f t="shared" si="13"/>
        <v>1500</v>
      </c>
      <c r="BC13" s="29">
        <f t="shared" si="14"/>
        <v>43500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7"/>
        <v>4</v>
      </c>
      <c r="J14" s="27" t="s">
        <v>38</v>
      </c>
      <c r="K14" s="27" t="s">
        <v>38</v>
      </c>
      <c r="L14" s="27" t="s">
        <v>38</v>
      </c>
      <c r="M14" s="27" t="str">
        <f t="shared" si="2"/>
        <v>WO</v>
      </c>
      <c r="N14" s="27" t="s">
        <v>38</v>
      </c>
      <c r="O14" s="27" t="s">
        <v>39</v>
      </c>
      <c r="P14" s="27" t="s">
        <v>38</v>
      </c>
      <c r="Q14" s="27" t="s">
        <v>38</v>
      </c>
      <c r="R14" s="27" t="s">
        <v>38</v>
      </c>
      <c r="S14" s="27" t="s">
        <v>40</v>
      </c>
      <c r="T14" s="27" t="str">
        <f t="shared" si="2"/>
        <v>WO</v>
      </c>
      <c r="U14" s="27" t="s">
        <v>38</v>
      </c>
      <c r="V14" s="27" t="s">
        <v>38</v>
      </c>
      <c r="W14" s="27" t="s">
        <v>38</v>
      </c>
      <c r="X14" s="27" t="s">
        <v>38</v>
      </c>
      <c r="Y14" s="27" t="s">
        <v>38</v>
      </c>
      <c r="Z14" s="27" t="s">
        <v>38</v>
      </c>
      <c r="AA14" s="27" t="str">
        <f t="shared" si="2"/>
        <v>WO</v>
      </c>
      <c r="AB14" s="27" t="s">
        <v>38</v>
      </c>
      <c r="AC14" s="27" t="s">
        <v>38</v>
      </c>
      <c r="AD14" s="27" t="s">
        <v>38</v>
      </c>
      <c r="AE14" s="27" t="s">
        <v>38</v>
      </c>
      <c r="AF14" s="27" t="s">
        <v>38</v>
      </c>
      <c r="AG14" s="27" t="s">
        <v>38</v>
      </c>
      <c r="AH14" s="27" t="str">
        <f t="shared" si="2"/>
        <v>WO</v>
      </c>
      <c r="AI14" s="27" t="s">
        <v>38</v>
      </c>
      <c r="AJ14" s="27" t="s">
        <v>38</v>
      </c>
      <c r="AK14" s="27" t="s">
        <v>39</v>
      </c>
      <c r="AL14" s="27" t="s">
        <v>38</v>
      </c>
      <c r="AM14" s="27" t="s">
        <v>38</v>
      </c>
      <c r="AN14" s="27" t="s">
        <v>38</v>
      </c>
      <c r="AP14" s="23">
        <v>5</v>
      </c>
      <c r="AQ14" s="4">
        <v>1005</v>
      </c>
      <c r="AR14" s="17">
        <f t="shared" si="3"/>
        <v>45808</v>
      </c>
      <c r="AS14" s="4" t="s">
        <v>7</v>
      </c>
      <c r="AT14" s="22">
        <f t="shared" si="4"/>
        <v>24</v>
      </c>
      <c r="AU14" s="22">
        <f t="shared" si="5"/>
        <v>1</v>
      </c>
      <c r="AV14" s="22">
        <f t="shared" si="6"/>
        <v>2</v>
      </c>
      <c r="AW14" s="23">
        <f t="shared" si="9"/>
        <v>4</v>
      </c>
      <c r="AX14" s="28">
        <f t="shared" si="10"/>
        <v>31</v>
      </c>
      <c r="AY14" s="28">
        <f t="shared" si="11"/>
        <v>30</v>
      </c>
      <c r="AZ14" s="29">
        <v>65000</v>
      </c>
      <c r="BA14" s="29">
        <f t="shared" si="12"/>
        <v>2166.6666666666665</v>
      </c>
      <c r="BB14" s="29">
        <f t="shared" si="13"/>
        <v>2166.6666666666665</v>
      </c>
      <c r="BC14" s="29">
        <f t="shared" si="14"/>
        <v>62833.333333333328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7"/>
        <v>4</v>
      </c>
      <c r="J15" s="27" t="s">
        <v>38</v>
      </c>
      <c r="K15" s="27" t="s">
        <v>38</v>
      </c>
      <c r="L15" s="27" t="s">
        <v>38</v>
      </c>
      <c r="M15" s="27" t="str">
        <f t="shared" si="2"/>
        <v>WO</v>
      </c>
      <c r="N15" s="27" t="s">
        <v>38</v>
      </c>
      <c r="O15" s="27" t="s">
        <v>39</v>
      </c>
      <c r="P15" s="27" t="s">
        <v>38</v>
      </c>
      <c r="Q15" s="27" t="s">
        <v>38</v>
      </c>
      <c r="R15" s="27" t="s">
        <v>38</v>
      </c>
      <c r="S15" s="27" t="s">
        <v>38</v>
      </c>
      <c r="T15" s="27" t="str">
        <f t="shared" si="2"/>
        <v>WO</v>
      </c>
      <c r="U15" s="27" t="s">
        <v>38</v>
      </c>
      <c r="V15" s="27" t="s">
        <v>38</v>
      </c>
      <c r="W15" s="27" t="s">
        <v>38</v>
      </c>
      <c r="X15" s="27" t="s">
        <v>38</v>
      </c>
      <c r="Y15" s="27" t="s">
        <v>38</v>
      </c>
      <c r="Z15" s="27" t="s">
        <v>38</v>
      </c>
      <c r="AA15" s="27" t="str">
        <f t="shared" si="2"/>
        <v>WO</v>
      </c>
      <c r="AB15" s="27" t="s">
        <v>38</v>
      </c>
      <c r="AC15" s="27" t="s">
        <v>38</v>
      </c>
      <c r="AD15" s="27" t="s">
        <v>39</v>
      </c>
      <c r="AE15" s="27" t="s">
        <v>38</v>
      </c>
      <c r="AF15" s="27" t="s">
        <v>38</v>
      </c>
      <c r="AG15" s="27" t="s">
        <v>38</v>
      </c>
      <c r="AH15" s="27" t="str">
        <f t="shared" si="2"/>
        <v>WO</v>
      </c>
      <c r="AI15" s="27" t="s">
        <v>38</v>
      </c>
      <c r="AJ15" s="27" t="s">
        <v>38</v>
      </c>
      <c r="AK15" s="27" t="s">
        <v>38</v>
      </c>
      <c r="AL15" s="27" t="s">
        <v>38</v>
      </c>
      <c r="AM15" s="27" t="s">
        <v>38</v>
      </c>
      <c r="AN15" s="27" t="s">
        <v>38</v>
      </c>
      <c r="AP15" s="23">
        <v>6</v>
      </c>
      <c r="AQ15" s="4">
        <v>1006</v>
      </c>
      <c r="AR15" s="17">
        <f t="shared" si="3"/>
        <v>45808</v>
      </c>
      <c r="AS15" s="4" t="s">
        <v>8</v>
      </c>
      <c r="AT15" s="22">
        <f t="shared" si="4"/>
        <v>25</v>
      </c>
      <c r="AU15" s="22">
        <f t="shared" si="5"/>
        <v>0</v>
      </c>
      <c r="AV15" s="22">
        <f t="shared" si="6"/>
        <v>2</v>
      </c>
      <c r="AW15" s="23">
        <f t="shared" si="9"/>
        <v>4</v>
      </c>
      <c r="AX15" s="28">
        <f t="shared" si="10"/>
        <v>31</v>
      </c>
      <c r="AY15" s="28">
        <f t="shared" si="11"/>
        <v>31</v>
      </c>
      <c r="AZ15" s="29">
        <v>27000</v>
      </c>
      <c r="BA15" s="29">
        <f t="shared" si="12"/>
        <v>870.9677419354839</v>
      </c>
      <c r="BB15" s="29">
        <f t="shared" si="13"/>
        <v>0</v>
      </c>
      <c r="BC15" s="29">
        <f t="shared" si="14"/>
        <v>27000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7"/>
        <v>4</v>
      </c>
      <c r="J16" s="27" t="s">
        <v>38</v>
      </c>
      <c r="K16" s="27" t="s">
        <v>38</v>
      </c>
      <c r="L16" s="27" t="s">
        <v>38</v>
      </c>
      <c r="M16" s="27" t="str">
        <f t="shared" si="2"/>
        <v>WO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  <c r="T16" s="27" t="str">
        <f t="shared" si="2"/>
        <v>WO</v>
      </c>
      <c r="U16" s="27" t="s">
        <v>38</v>
      </c>
      <c r="V16" s="27" t="s">
        <v>39</v>
      </c>
      <c r="W16" s="27" t="s">
        <v>38</v>
      </c>
      <c r="X16" s="27" t="s">
        <v>38</v>
      </c>
      <c r="Y16" s="27" t="s">
        <v>38</v>
      </c>
      <c r="Z16" s="27" t="s">
        <v>38</v>
      </c>
      <c r="AA16" s="27" t="str">
        <f t="shared" si="2"/>
        <v>WO</v>
      </c>
      <c r="AB16" s="27" t="s">
        <v>38</v>
      </c>
      <c r="AC16" s="27" t="s">
        <v>38</v>
      </c>
      <c r="AD16" s="27" t="s">
        <v>38</v>
      </c>
      <c r="AE16" s="27" t="s">
        <v>38</v>
      </c>
      <c r="AF16" s="27" t="s">
        <v>38</v>
      </c>
      <c r="AG16" s="27" t="s">
        <v>38</v>
      </c>
      <c r="AH16" s="27" t="str">
        <f t="shared" si="2"/>
        <v>WO</v>
      </c>
      <c r="AI16" s="27" t="s">
        <v>38</v>
      </c>
      <c r="AJ16" s="27" t="s">
        <v>38</v>
      </c>
      <c r="AK16" s="27" t="s">
        <v>38</v>
      </c>
      <c r="AL16" s="27" t="s">
        <v>38</v>
      </c>
      <c r="AM16" s="27" t="s">
        <v>38</v>
      </c>
      <c r="AN16" s="27" t="s">
        <v>38</v>
      </c>
      <c r="AP16" s="23">
        <v>7</v>
      </c>
      <c r="AQ16" s="4">
        <v>1007</v>
      </c>
      <c r="AR16" s="17">
        <f t="shared" si="3"/>
        <v>45808</v>
      </c>
      <c r="AS16" s="4" t="s">
        <v>9</v>
      </c>
      <c r="AT16" s="22">
        <f t="shared" si="4"/>
        <v>26</v>
      </c>
      <c r="AU16" s="22">
        <f t="shared" si="5"/>
        <v>0</v>
      </c>
      <c r="AV16" s="22">
        <f t="shared" si="6"/>
        <v>1</v>
      </c>
      <c r="AW16" s="23">
        <f t="shared" si="9"/>
        <v>4</v>
      </c>
      <c r="AX16" s="28">
        <f t="shared" si="10"/>
        <v>31</v>
      </c>
      <c r="AY16" s="28">
        <f t="shared" si="11"/>
        <v>31</v>
      </c>
      <c r="AZ16" s="29">
        <v>45000</v>
      </c>
      <c r="BA16" s="29">
        <f t="shared" si="12"/>
        <v>1451.6129032258063</v>
      </c>
      <c r="BB16" s="29">
        <f t="shared" si="13"/>
        <v>0</v>
      </c>
      <c r="BC16" s="29">
        <f t="shared" si="14"/>
        <v>45000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7"/>
        <v>4</v>
      </c>
      <c r="J17" s="27" t="s">
        <v>38</v>
      </c>
      <c r="K17" s="27" t="s">
        <v>39</v>
      </c>
      <c r="L17" s="27" t="s">
        <v>38</v>
      </c>
      <c r="M17" s="27" t="str">
        <f t="shared" si="2"/>
        <v>WO</v>
      </c>
      <c r="N17" s="27" t="s">
        <v>38</v>
      </c>
      <c r="O17" s="27" t="s">
        <v>38</v>
      </c>
      <c r="P17" s="27" t="s">
        <v>38</v>
      </c>
      <c r="Q17" s="27" t="s">
        <v>38</v>
      </c>
      <c r="R17" s="27" t="s">
        <v>38</v>
      </c>
      <c r="S17" s="27" t="s">
        <v>38</v>
      </c>
      <c r="T17" s="27" t="str">
        <f t="shared" si="2"/>
        <v>WO</v>
      </c>
      <c r="U17" s="27" t="s">
        <v>38</v>
      </c>
      <c r="V17" s="27" t="s">
        <v>38</v>
      </c>
      <c r="W17" s="27" t="s">
        <v>38</v>
      </c>
      <c r="X17" s="27" t="s">
        <v>38</v>
      </c>
      <c r="Y17" s="27" t="s">
        <v>38</v>
      </c>
      <c r="Z17" s="27" t="s">
        <v>38</v>
      </c>
      <c r="AA17" s="27" t="str">
        <f t="shared" si="2"/>
        <v>WO</v>
      </c>
      <c r="AB17" s="27" t="s">
        <v>38</v>
      </c>
      <c r="AC17" s="27" t="s">
        <v>38</v>
      </c>
      <c r="AD17" s="27" t="s">
        <v>40</v>
      </c>
      <c r="AE17" s="27" t="s">
        <v>38</v>
      </c>
      <c r="AF17" s="27" t="s">
        <v>38</v>
      </c>
      <c r="AG17" s="27" t="s">
        <v>38</v>
      </c>
      <c r="AH17" s="27" t="str">
        <f t="shared" si="2"/>
        <v>WO</v>
      </c>
      <c r="AI17" s="27" t="s">
        <v>38</v>
      </c>
      <c r="AJ17" s="27" t="s">
        <v>40</v>
      </c>
      <c r="AK17" s="27" t="s">
        <v>38</v>
      </c>
      <c r="AL17" s="27" t="s">
        <v>38</v>
      </c>
      <c r="AM17" s="27" t="s">
        <v>38</v>
      </c>
      <c r="AN17" s="27" t="s">
        <v>38</v>
      </c>
      <c r="AP17" s="23">
        <v>8</v>
      </c>
      <c r="AQ17" s="4">
        <v>1008</v>
      </c>
      <c r="AR17" s="17">
        <f t="shared" si="3"/>
        <v>45808</v>
      </c>
      <c r="AS17" s="4" t="s">
        <v>10</v>
      </c>
      <c r="AT17" s="22">
        <f t="shared" si="4"/>
        <v>24</v>
      </c>
      <c r="AU17" s="22">
        <f t="shared" si="5"/>
        <v>2</v>
      </c>
      <c r="AV17" s="22">
        <f t="shared" si="6"/>
        <v>1</v>
      </c>
      <c r="AW17" s="23">
        <f t="shared" si="9"/>
        <v>4</v>
      </c>
      <c r="AX17" s="28">
        <f t="shared" si="10"/>
        <v>31</v>
      </c>
      <c r="AY17" s="28">
        <f t="shared" si="11"/>
        <v>29</v>
      </c>
      <c r="AZ17" s="29">
        <v>85000</v>
      </c>
      <c r="BA17" s="29">
        <f t="shared" si="12"/>
        <v>2931.0344827586205</v>
      </c>
      <c r="BB17" s="29">
        <f t="shared" si="13"/>
        <v>5862.0689655172409</v>
      </c>
      <c r="BC17" s="29">
        <f t="shared" si="14"/>
        <v>79137.931034482754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7"/>
        <v>4</v>
      </c>
      <c r="J18" s="27" t="s">
        <v>38</v>
      </c>
      <c r="K18" s="27" t="s">
        <v>38</v>
      </c>
      <c r="L18" s="27" t="s">
        <v>38</v>
      </c>
      <c r="M18" s="27" t="str">
        <f t="shared" si="2"/>
        <v>WO</v>
      </c>
      <c r="N18" s="27" t="s">
        <v>38</v>
      </c>
      <c r="O18" s="27" t="s">
        <v>38</v>
      </c>
      <c r="P18" s="27" t="s">
        <v>38</v>
      </c>
      <c r="Q18" s="27" t="s">
        <v>38</v>
      </c>
      <c r="R18" s="27" t="s">
        <v>38</v>
      </c>
      <c r="S18" s="27" t="s">
        <v>38</v>
      </c>
      <c r="T18" s="27" t="str">
        <f t="shared" si="2"/>
        <v>WO</v>
      </c>
      <c r="U18" s="27" t="s">
        <v>38</v>
      </c>
      <c r="V18" s="27" t="s">
        <v>38</v>
      </c>
      <c r="W18" s="27" t="s">
        <v>38</v>
      </c>
      <c r="X18" s="27" t="s">
        <v>38</v>
      </c>
      <c r="Y18" s="27" t="s">
        <v>38</v>
      </c>
      <c r="Z18" s="27" t="s">
        <v>38</v>
      </c>
      <c r="AA18" s="27" t="str">
        <f t="shared" si="2"/>
        <v>WO</v>
      </c>
      <c r="AB18" s="27" t="s">
        <v>38</v>
      </c>
      <c r="AC18" s="27" t="s">
        <v>38</v>
      </c>
      <c r="AD18" s="27" t="s">
        <v>38</v>
      </c>
      <c r="AE18" s="27" t="s">
        <v>38</v>
      </c>
      <c r="AF18" s="27" t="s">
        <v>38</v>
      </c>
      <c r="AG18" s="27" t="s">
        <v>38</v>
      </c>
      <c r="AH18" s="27" t="str">
        <f t="shared" si="2"/>
        <v>WO</v>
      </c>
      <c r="AI18" s="27" t="s">
        <v>38</v>
      </c>
      <c r="AJ18" s="27" t="s">
        <v>38</v>
      </c>
      <c r="AK18" s="27" t="s">
        <v>40</v>
      </c>
      <c r="AL18" s="27" t="s">
        <v>38</v>
      </c>
      <c r="AM18" s="27" t="s">
        <v>38</v>
      </c>
      <c r="AN18" s="27" t="s">
        <v>38</v>
      </c>
      <c r="AP18" s="23">
        <v>9</v>
      </c>
      <c r="AQ18" s="4">
        <v>1009</v>
      </c>
      <c r="AR18" s="17">
        <f t="shared" si="3"/>
        <v>45808</v>
      </c>
      <c r="AS18" s="4" t="s">
        <v>11</v>
      </c>
      <c r="AT18" s="22">
        <f t="shared" si="4"/>
        <v>26</v>
      </c>
      <c r="AU18" s="22">
        <f t="shared" si="5"/>
        <v>1</v>
      </c>
      <c r="AV18" s="22">
        <f t="shared" si="6"/>
        <v>0</v>
      </c>
      <c r="AW18" s="23">
        <f t="shared" si="9"/>
        <v>4</v>
      </c>
      <c r="AX18" s="28">
        <f t="shared" si="10"/>
        <v>31</v>
      </c>
      <c r="AY18" s="28">
        <f t="shared" si="11"/>
        <v>30</v>
      </c>
      <c r="AZ18" s="29">
        <v>45000</v>
      </c>
      <c r="BA18" s="29">
        <f t="shared" si="12"/>
        <v>1500</v>
      </c>
      <c r="BB18" s="29">
        <f t="shared" si="13"/>
        <v>1500</v>
      </c>
      <c r="BC18" s="29">
        <f t="shared" si="14"/>
        <v>43500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7"/>
        <v>4</v>
      </c>
      <c r="J19" s="27" t="s">
        <v>38</v>
      </c>
      <c r="K19" s="27" t="s">
        <v>38</v>
      </c>
      <c r="L19" s="27" t="s">
        <v>38</v>
      </c>
      <c r="M19" s="27" t="str">
        <f t="shared" ref="M19:AH27" si="15">IF(M$8="SUNDAY","WO","")</f>
        <v>WO</v>
      </c>
      <c r="N19" s="27" t="s">
        <v>38</v>
      </c>
      <c r="O19" s="27" t="s">
        <v>38</v>
      </c>
      <c r="P19" s="27" t="s">
        <v>40</v>
      </c>
      <c r="Q19" s="27" t="s">
        <v>38</v>
      </c>
      <c r="R19" s="27" t="s">
        <v>38</v>
      </c>
      <c r="S19" s="27" t="s">
        <v>38</v>
      </c>
      <c r="T19" s="27" t="str">
        <f t="shared" si="15"/>
        <v>WO</v>
      </c>
      <c r="U19" s="27" t="s">
        <v>38</v>
      </c>
      <c r="V19" s="27" t="s">
        <v>38</v>
      </c>
      <c r="W19" s="27" t="s">
        <v>38</v>
      </c>
      <c r="X19" s="27" t="s">
        <v>38</v>
      </c>
      <c r="Y19" s="27" t="s">
        <v>38</v>
      </c>
      <c r="Z19" s="27" t="s">
        <v>38</v>
      </c>
      <c r="AA19" s="27" t="str">
        <f t="shared" si="15"/>
        <v>WO</v>
      </c>
      <c r="AB19" s="27" t="s">
        <v>38</v>
      </c>
      <c r="AC19" s="27" t="s">
        <v>38</v>
      </c>
      <c r="AD19" s="27" t="s">
        <v>38</v>
      </c>
      <c r="AE19" s="27" t="s">
        <v>38</v>
      </c>
      <c r="AF19" s="27" t="s">
        <v>38</v>
      </c>
      <c r="AG19" s="27" t="s">
        <v>38</v>
      </c>
      <c r="AH19" s="27" t="str">
        <f t="shared" si="15"/>
        <v>WO</v>
      </c>
      <c r="AI19" s="27" t="s">
        <v>38</v>
      </c>
      <c r="AJ19" s="27" t="s">
        <v>38</v>
      </c>
      <c r="AK19" s="27" t="s">
        <v>40</v>
      </c>
      <c r="AL19" s="27" t="s">
        <v>38</v>
      </c>
      <c r="AM19" s="27" t="s">
        <v>38</v>
      </c>
      <c r="AN19" s="27" t="s">
        <v>38</v>
      </c>
      <c r="AP19" s="23">
        <v>10</v>
      </c>
      <c r="AQ19" s="4">
        <v>1010</v>
      </c>
      <c r="AR19" s="17">
        <f t="shared" si="3"/>
        <v>45808</v>
      </c>
      <c r="AS19" s="4" t="s">
        <v>12</v>
      </c>
      <c r="AT19" s="22">
        <f t="shared" si="4"/>
        <v>25</v>
      </c>
      <c r="AU19" s="22">
        <f t="shared" si="5"/>
        <v>2</v>
      </c>
      <c r="AV19" s="22">
        <f t="shared" si="6"/>
        <v>0</v>
      </c>
      <c r="AW19" s="23">
        <f t="shared" si="9"/>
        <v>4</v>
      </c>
      <c r="AX19" s="28">
        <f t="shared" si="10"/>
        <v>31</v>
      </c>
      <c r="AY19" s="28">
        <f t="shared" si="11"/>
        <v>29</v>
      </c>
      <c r="AZ19" s="29">
        <v>65000</v>
      </c>
      <c r="BA19" s="29">
        <f t="shared" si="12"/>
        <v>2241.3793103448274</v>
      </c>
      <c r="BB19" s="29">
        <f t="shared" si="13"/>
        <v>4482.7586206896549</v>
      </c>
      <c r="BC19" s="29">
        <f t="shared" si="14"/>
        <v>60517.241379310341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7"/>
        <v>4</v>
      </c>
      <c r="J20" s="27" t="s">
        <v>38</v>
      </c>
      <c r="K20" s="27" t="s">
        <v>38</v>
      </c>
      <c r="L20" s="27" t="s">
        <v>38</v>
      </c>
      <c r="M20" s="27" t="str">
        <f t="shared" si="15"/>
        <v>WO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">
        <v>38</v>
      </c>
      <c r="T20" s="27" t="str">
        <f t="shared" si="15"/>
        <v>WO</v>
      </c>
      <c r="U20" s="27" t="s">
        <v>38</v>
      </c>
      <c r="V20" s="27" t="s">
        <v>38</v>
      </c>
      <c r="W20" s="27" t="s">
        <v>38</v>
      </c>
      <c r="X20" s="27" t="s">
        <v>40</v>
      </c>
      <c r="Y20" s="27" t="s">
        <v>38</v>
      </c>
      <c r="Z20" s="27" t="s">
        <v>38</v>
      </c>
      <c r="AA20" s="27" t="str">
        <f t="shared" si="15"/>
        <v>WO</v>
      </c>
      <c r="AB20" s="27" t="s">
        <v>38</v>
      </c>
      <c r="AC20" s="27" t="s">
        <v>38</v>
      </c>
      <c r="AD20" s="27" t="s">
        <v>38</v>
      </c>
      <c r="AE20" s="27" t="s">
        <v>38</v>
      </c>
      <c r="AF20" s="27" t="s">
        <v>38</v>
      </c>
      <c r="AG20" s="27" t="s">
        <v>38</v>
      </c>
      <c r="AH20" s="27" t="str">
        <f t="shared" si="15"/>
        <v>WO</v>
      </c>
      <c r="AI20" s="27" t="s">
        <v>38</v>
      </c>
      <c r="AJ20" s="27" t="s">
        <v>38</v>
      </c>
      <c r="AK20" s="27" t="s">
        <v>38</v>
      </c>
      <c r="AL20" s="27" t="s">
        <v>38</v>
      </c>
      <c r="AM20" s="27" t="s">
        <v>38</v>
      </c>
      <c r="AN20" s="27" t="s">
        <v>38</v>
      </c>
      <c r="AP20" s="23">
        <v>11</v>
      </c>
      <c r="AQ20" s="4">
        <v>1011</v>
      </c>
      <c r="AR20" s="17">
        <f t="shared" si="3"/>
        <v>45808</v>
      </c>
      <c r="AS20" s="4" t="s">
        <v>13</v>
      </c>
      <c r="AT20" s="22">
        <f t="shared" si="4"/>
        <v>26</v>
      </c>
      <c r="AU20" s="22">
        <f t="shared" si="5"/>
        <v>1</v>
      </c>
      <c r="AV20" s="22">
        <f t="shared" si="6"/>
        <v>0</v>
      </c>
      <c r="AW20" s="23">
        <f t="shared" si="9"/>
        <v>4</v>
      </c>
      <c r="AX20" s="28">
        <f t="shared" si="10"/>
        <v>31</v>
      </c>
      <c r="AY20" s="28">
        <f t="shared" si="11"/>
        <v>30</v>
      </c>
      <c r="AZ20" s="29">
        <v>27000</v>
      </c>
      <c r="BA20" s="29">
        <f t="shared" si="12"/>
        <v>900</v>
      </c>
      <c r="BB20" s="29">
        <f t="shared" si="13"/>
        <v>900</v>
      </c>
      <c r="BC20" s="29">
        <f t="shared" si="14"/>
        <v>26100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7"/>
        <v>4</v>
      </c>
      <c r="J21" s="27" t="s">
        <v>38</v>
      </c>
      <c r="K21" s="27" t="s">
        <v>38</v>
      </c>
      <c r="L21" s="27" t="s">
        <v>38</v>
      </c>
      <c r="M21" s="27" t="str">
        <f t="shared" si="15"/>
        <v>WO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  <c r="T21" s="27" t="str">
        <f t="shared" si="15"/>
        <v>WO</v>
      </c>
      <c r="U21" s="27" t="s">
        <v>38</v>
      </c>
      <c r="V21" s="27" t="s">
        <v>38</v>
      </c>
      <c r="W21" s="27" t="s">
        <v>38</v>
      </c>
      <c r="X21" s="27" t="s">
        <v>39</v>
      </c>
      <c r="Y21" s="27" t="s">
        <v>38</v>
      </c>
      <c r="Z21" s="27" t="s">
        <v>38</v>
      </c>
      <c r="AA21" s="27" t="str">
        <f t="shared" si="15"/>
        <v>WO</v>
      </c>
      <c r="AB21" s="27" t="s">
        <v>38</v>
      </c>
      <c r="AC21" s="27" t="s">
        <v>38</v>
      </c>
      <c r="AD21" s="27" t="s">
        <v>38</v>
      </c>
      <c r="AE21" s="27" t="s">
        <v>38</v>
      </c>
      <c r="AF21" s="27" t="s">
        <v>38</v>
      </c>
      <c r="AG21" s="27" t="s">
        <v>38</v>
      </c>
      <c r="AH21" s="27" t="str">
        <f t="shared" si="15"/>
        <v>WO</v>
      </c>
      <c r="AI21" s="27" t="s">
        <v>38</v>
      </c>
      <c r="AJ21" s="27" t="s">
        <v>38</v>
      </c>
      <c r="AK21" s="27" t="s">
        <v>38</v>
      </c>
      <c r="AL21" s="27" t="s">
        <v>38</v>
      </c>
      <c r="AM21" s="27" t="s">
        <v>38</v>
      </c>
      <c r="AN21" s="27" t="s">
        <v>38</v>
      </c>
      <c r="AP21" s="23">
        <v>12</v>
      </c>
      <c r="AQ21" s="4">
        <v>1012</v>
      </c>
      <c r="AR21" s="17">
        <f t="shared" si="3"/>
        <v>45808</v>
      </c>
      <c r="AS21" s="4" t="s">
        <v>14</v>
      </c>
      <c r="AT21" s="22">
        <f t="shared" si="4"/>
        <v>26</v>
      </c>
      <c r="AU21" s="22">
        <f t="shared" si="5"/>
        <v>0</v>
      </c>
      <c r="AV21" s="22">
        <f t="shared" si="6"/>
        <v>1</v>
      </c>
      <c r="AW21" s="23">
        <f t="shared" si="9"/>
        <v>4</v>
      </c>
      <c r="AX21" s="28">
        <f t="shared" si="10"/>
        <v>31</v>
      </c>
      <c r="AY21" s="28">
        <f t="shared" si="11"/>
        <v>31</v>
      </c>
      <c r="AZ21" s="29">
        <v>25000</v>
      </c>
      <c r="BA21" s="29">
        <f t="shared" si="12"/>
        <v>806.45161290322585</v>
      </c>
      <c r="BB21" s="29">
        <f t="shared" si="13"/>
        <v>0</v>
      </c>
      <c r="BC21" s="29">
        <f t="shared" si="14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7"/>
        <v>4</v>
      </c>
      <c r="J22" s="27" t="s">
        <v>38</v>
      </c>
      <c r="K22" s="27" t="s">
        <v>38</v>
      </c>
      <c r="L22" s="27" t="s">
        <v>38</v>
      </c>
      <c r="M22" s="27" t="str">
        <f t="shared" si="15"/>
        <v>WO</v>
      </c>
      <c r="N22" s="27" t="s">
        <v>38</v>
      </c>
      <c r="O22" s="27" t="s">
        <v>39</v>
      </c>
      <c r="P22" s="27" t="s">
        <v>38</v>
      </c>
      <c r="Q22" s="27" t="s">
        <v>38</v>
      </c>
      <c r="R22" s="27" t="s">
        <v>38</v>
      </c>
      <c r="S22" s="27" t="s">
        <v>38</v>
      </c>
      <c r="T22" s="27" t="str">
        <f t="shared" si="15"/>
        <v>WO</v>
      </c>
      <c r="U22" s="27" t="s">
        <v>38</v>
      </c>
      <c r="V22" s="27" t="s">
        <v>38</v>
      </c>
      <c r="W22" s="27" t="s">
        <v>38</v>
      </c>
      <c r="X22" s="27" t="s">
        <v>38</v>
      </c>
      <c r="Y22" s="27" t="s">
        <v>38</v>
      </c>
      <c r="Z22" s="27" t="s">
        <v>38</v>
      </c>
      <c r="AA22" s="27" t="str">
        <f t="shared" si="15"/>
        <v>WO</v>
      </c>
      <c r="AB22" s="27" t="s">
        <v>39</v>
      </c>
      <c r="AC22" s="27" t="s">
        <v>38</v>
      </c>
      <c r="AD22" s="27" t="s">
        <v>38</v>
      </c>
      <c r="AE22" s="27" t="s">
        <v>38</v>
      </c>
      <c r="AF22" s="27" t="s">
        <v>40</v>
      </c>
      <c r="AG22" s="27" t="s">
        <v>38</v>
      </c>
      <c r="AH22" s="27" t="str">
        <f t="shared" si="15"/>
        <v>WO</v>
      </c>
      <c r="AI22" s="27" t="s">
        <v>38</v>
      </c>
      <c r="AJ22" s="27" t="s">
        <v>39</v>
      </c>
      <c r="AK22" s="27" t="s">
        <v>38</v>
      </c>
      <c r="AL22" s="27" t="s">
        <v>38</v>
      </c>
      <c r="AM22" s="27" t="s">
        <v>38</v>
      </c>
      <c r="AN22" s="27" t="s">
        <v>38</v>
      </c>
      <c r="AP22" s="23">
        <v>13</v>
      </c>
      <c r="AQ22" s="4">
        <v>1013</v>
      </c>
      <c r="AR22" s="17">
        <f t="shared" si="3"/>
        <v>45808</v>
      </c>
      <c r="AS22" s="4" t="s">
        <v>15</v>
      </c>
      <c r="AT22" s="22">
        <f t="shared" si="4"/>
        <v>23</v>
      </c>
      <c r="AU22" s="22">
        <f t="shared" si="5"/>
        <v>1</v>
      </c>
      <c r="AV22" s="22">
        <f t="shared" si="6"/>
        <v>3</v>
      </c>
      <c r="AW22" s="23">
        <f t="shared" si="9"/>
        <v>4</v>
      </c>
      <c r="AX22" s="28">
        <f t="shared" si="10"/>
        <v>31</v>
      </c>
      <c r="AY22" s="28">
        <f t="shared" si="11"/>
        <v>30</v>
      </c>
      <c r="AZ22" s="29">
        <v>27000</v>
      </c>
      <c r="BA22" s="29">
        <f t="shared" si="12"/>
        <v>900</v>
      </c>
      <c r="BB22" s="29">
        <f t="shared" si="13"/>
        <v>900</v>
      </c>
      <c r="BC22" s="29">
        <f t="shared" si="14"/>
        <v>26100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7"/>
        <v>4</v>
      </c>
      <c r="J23" s="27" t="s">
        <v>38</v>
      </c>
      <c r="K23" s="27" t="s">
        <v>38</v>
      </c>
      <c r="L23" s="27" t="s">
        <v>38</v>
      </c>
      <c r="M23" s="27" t="str">
        <f t="shared" si="15"/>
        <v>WO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">
        <v>39</v>
      </c>
      <c r="S23" s="27" t="s">
        <v>38</v>
      </c>
      <c r="T23" s="27" t="str">
        <f t="shared" si="15"/>
        <v>WO</v>
      </c>
      <c r="U23" s="27" t="s">
        <v>38</v>
      </c>
      <c r="V23" s="27" t="s">
        <v>38</v>
      </c>
      <c r="W23" s="27" t="s">
        <v>38</v>
      </c>
      <c r="X23" s="27" t="s">
        <v>38</v>
      </c>
      <c r="Y23" s="27" t="s">
        <v>38</v>
      </c>
      <c r="Z23" s="27" t="s">
        <v>38</v>
      </c>
      <c r="AA23" s="27" t="str">
        <f t="shared" si="15"/>
        <v>WO</v>
      </c>
      <c r="AB23" s="27" t="s">
        <v>38</v>
      </c>
      <c r="AC23" s="27" t="s">
        <v>38</v>
      </c>
      <c r="AD23" s="27" t="s">
        <v>38</v>
      </c>
      <c r="AE23" s="27" t="s">
        <v>38</v>
      </c>
      <c r="AF23" s="27" t="s">
        <v>40</v>
      </c>
      <c r="AG23" s="27" t="s">
        <v>38</v>
      </c>
      <c r="AH23" s="27" t="str">
        <f t="shared" si="15"/>
        <v>WO</v>
      </c>
      <c r="AI23" s="27" t="s">
        <v>38</v>
      </c>
      <c r="AJ23" s="27" t="s">
        <v>38</v>
      </c>
      <c r="AK23" s="27" t="s">
        <v>40</v>
      </c>
      <c r="AL23" s="27" t="s">
        <v>38</v>
      </c>
      <c r="AM23" s="27" t="s">
        <v>38</v>
      </c>
      <c r="AN23" s="27" t="s">
        <v>38</v>
      </c>
      <c r="AP23" s="23">
        <v>14</v>
      </c>
      <c r="AQ23" s="4">
        <v>1014</v>
      </c>
      <c r="AR23" s="17">
        <f t="shared" si="3"/>
        <v>45808</v>
      </c>
      <c r="AS23" s="4" t="s">
        <v>16</v>
      </c>
      <c r="AT23" s="22">
        <f t="shared" si="4"/>
        <v>24</v>
      </c>
      <c r="AU23" s="22">
        <f t="shared" si="5"/>
        <v>2</v>
      </c>
      <c r="AV23" s="22">
        <f t="shared" si="6"/>
        <v>1</v>
      </c>
      <c r="AW23" s="23">
        <f t="shared" si="9"/>
        <v>4</v>
      </c>
      <c r="AX23" s="28">
        <f t="shared" si="10"/>
        <v>31</v>
      </c>
      <c r="AY23" s="28">
        <f t="shared" si="11"/>
        <v>29</v>
      </c>
      <c r="AZ23" s="29">
        <v>15000</v>
      </c>
      <c r="BA23" s="29">
        <f t="shared" si="12"/>
        <v>517.24137931034488</v>
      </c>
      <c r="BB23" s="29">
        <f t="shared" si="13"/>
        <v>1034.4827586206898</v>
      </c>
      <c r="BC23" s="29">
        <f t="shared" si="14"/>
        <v>13965.517241379312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7"/>
        <v>4</v>
      </c>
      <c r="J24" s="27" t="s">
        <v>38</v>
      </c>
      <c r="K24" s="27" t="s">
        <v>38</v>
      </c>
      <c r="L24" s="27" t="s">
        <v>38</v>
      </c>
      <c r="M24" s="27" t="str">
        <f t="shared" si="15"/>
        <v>WO</v>
      </c>
      <c r="N24" s="27" t="s">
        <v>38</v>
      </c>
      <c r="O24" s="27" t="s">
        <v>38</v>
      </c>
      <c r="P24" s="27" t="s">
        <v>38</v>
      </c>
      <c r="Q24" s="27" t="s">
        <v>38</v>
      </c>
      <c r="R24" s="27" t="s">
        <v>38</v>
      </c>
      <c r="S24" s="27" t="s">
        <v>38</v>
      </c>
      <c r="T24" s="27" t="str">
        <f t="shared" si="15"/>
        <v>WO</v>
      </c>
      <c r="U24" s="27" t="s">
        <v>38</v>
      </c>
      <c r="V24" s="27" t="s">
        <v>38</v>
      </c>
      <c r="W24" s="27" t="s">
        <v>38</v>
      </c>
      <c r="X24" s="27" t="s">
        <v>38</v>
      </c>
      <c r="Y24" s="27" t="s">
        <v>38</v>
      </c>
      <c r="Z24" s="27" t="s">
        <v>38</v>
      </c>
      <c r="AA24" s="27" t="str">
        <f t="shared" si="15"/>
        <v>WO</v>
      </c>
      <c r="AB24" s="27" t="s">
        <v>38</v>
      </c>
      <c r="AC24" s="27" t="s">
        <v>38</v>
      </c>
      <c r="AD24" s="27" t="s">
        <v>38</v>
      </c>
      <c r="AE24" s="27" t="s">
        <v>38</v>
      </c>
      <c r="AF24" s="27" t="s">
        <v>38</v>
      </c>
      <c r="AG24" s="27" t="s">
        <v>38</v>
      </c>
      <c r="AH24" s="27" t="str">
        <f t="shared" si="15"/>
        <v>WO</v>
      </c>
      <c r="AI24" s="27" t="s">
        <v>38</v>
      </c>
      <c r="AJ24" s="27" t="s">
        <v>38</v>
      </c>
      <c r="AK24" s="27" t="s">
        <v>38</v>
      </c>
      <c r="AL24" s="27" t="s">
        <v>39</v>
      </c>
      <c r="AM24" s="27" t="s">
        <v>39</v>
      </c>
      <c r="AN24" s="27" t="s">
        <v>38</v>
      </c>
      <c r="AP24" s="23">
        <v>15</v>
      </c>
      <c r="AQ24" s="4">
        <v>1015</v>
      </c>
      <c r="AR24" s="17">
        <f t="shared" si="3"/>
        <v>45808</v>
      </c>
      <c r="AS24" s="4" t="s">
        <v>17</v>
      </c>
      <c r="AT24" s="22">
        <f t="shared" si="4"/>
        <v>25</v>
      </c>
      <c r="AU24" s="22">
        <f t="shared" si="5"/>
        <v>0</v>
      </c>
      <c r="AV24" s="22">
        <f t="shared" si="6"/>
        <v>2</v>
      </c>
      <c r="AW24" s="23">
        <f t="shared" si="9"/>
        <v>4</v>
      </c>
      <c r="AX24" s="28">
        <f t="shared" si="10"/>
        <v>31</v>
      </c>
      <c r="AY24" s="28">
        <f t="shared" si="11"/>
        <v>31</v>
      </c>
      <c r="AZ24" s="29">
        <v>35000</v>
      </c>
      <c r="BA24" s="29">
        <f t="shared" si="12"/>
        <v>1129.0322580645161</v>
      </c>
      <c r="BB24" s="29">
        <f t="shared" si="13"/>
        <v>0</v>
      </c>
      <c r="BC24" s="29">
        <f t="shared" si="14"/>
        <v>35000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7"/>
        <v>4</v>
      </c>
      <c r="J25" s="27" t="s">
        <v>38</v>
      </c>
      <c r="K25" s="27" t="s">
        <v>38</v>
      </c>
      <c r="L25" s="27" t="s">
        <v>38</v>
      </c>
      <c r="M25" s="27" t="str">
        <f t="shared" si="15"/>
        <v>WO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">
        <v>38</v>
      </c>
      <c r="S25" s="27" t="s">
        <v>38</v>
      </c>
      <c r="T25" s="27" t="str">
        <f t="shared" si="15"/>
        <v>WO</v>
      </c>
      <c r="U25" s="27" t="s">
        <v>38</v>
      </c>
      <c r="V25" s="27" t="s">
        <v>38</v>
      </c>
      <c r="W25" s="27" t="s">
        <v>38</v>
      </c>
      <c r="X25" s="27" t="s">
        <v>38</v>
      </c>
      <c r="Y25" s="27" t="s">
        <v>38</v>
      </c>
      <c r="Z25" s="27" t="s">
        <v>38</v>
      </c>
      <c r="AA25" s="27" t="str">
        <f t="shared" si="15"/>
        <v>WO</v>
      </c>
      <c r="AB25" s="27" t="s">
        <v>38</v>
      </c>
      <c r="AC25" s="27" t="s">
        <v>38</v>
      </c>
      <c r="AD25" s="27" t="s">
        <v>38</v>
      </c>
      <c r="AE25" s="27" t="s">
        <v>38</v>
      </c>
      <c r="AF25" s="27" t="s">
        <v>38</v>
      </c>
      <c r="AG25" s="27" t="s">
        <v>38</v>
      </c>
      <c r="AH25" s="27" t="str">
        <f t="shared" si="15"/>
        <v>WO</v>
      </c>
      <c r="AI25" s="27" t="s">
        <v>38</v>
      </c>
      <c r="AJ25" s="27" t="s">
        <v>38</v>
      </c>
      <c r="AK25" s="27" t="s">
        <v>38</v>
      </c>
      <c r="AL25" s="27" t="s">
        <v>39</v>
      </c>
      <c r="AM25" s="27" t="s">
        <v>39</v>
      </c>
      <c r="AN25" s="27" t="s">
        <v>38</v>
      </c>
      <c r="AP25" s="23">
        <v>16</v>
      </c>
      <c r="AQ25" s="4">
        <v>1016</v>
      </c>
      <c r="AR25" s="17">
        <f t="shared" si="3"/>
        <v>45808</v>
      </c>
      <c r="AS25" s="4" t="s">
        <v>18</v>
      </c>
      <c r="AT25" s="22">
        <f t="shared" si="4"/>
        <v>25</v>
      </c>
      <c r="AU25" s="22">
        <f t="shared" si="5"/>
        <v>0</v>
      </c>
      <c r="AV25" s="22">
        <f t="shared" si="6"/>
        <v>2</v>
      </c>
      <c r="AW25" s="23">
        <f t="shared" si="9"/>
        <v>4</v>
      </c>
      <c r="AX25" s="28">
        <f t="shared" si="10"/>
        <v>31</v>
      </c>
      <c r="AY25" s="28">
        <f t="shared" si="11"/>
        <v>31</v>
      </c>
      <c r="AZ25" s="29">
        <v>15000</v>
      </c>
      <c r="BA25" s="29">
        <f t="shared" si="12"/>
        <v>483.87096774193549</v>
      </c>
      <c r="BB25" s="29">
        <f t="shared" si="13"/>
        <v>0</v>
      </c>
      <c r="BC25" s="29">
        <f t="shared" si="14"/>
        <v>15000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7"/>
        <v>4</v>
      </c>
      <c r="J26" s="27" t="s">
        <v>38</v>
      </c>
      <c r="K26" s="27" t="s">
        <v>40</v>
      </c>
      <c r="L26" s="27" t="s">
        <v>38</v>
      </c>
      <c r="M26" s="27" t="str">
        <f t="shared" si="15"/>
        <v>WO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  <c r="T26" s="27" t="str">
        <f t="shared" si="15"/>
        <v>WO</v>
      </c>
      <c r="U26" s="27" t="s">
        <v>38</v>
      </c>
      <c r="V26" s="27" t="s">
        <v>38</v>
      </c>
      <c r="W26" s="27" t="s">
        <v>38</v>
      </c>
      <c r="X26" s="27" t="s">
        <v>38</v>
      </c>
      <c r="Y26" s="27" t="s">
        <v>40</v>
      </c>
      <c r="Z26" s="27" t="s">
        <v>38</v>
      </c>
      <c r="AA26" s="27" t="str">
        <f t="shared" si="15"/>
        <v>WO</v>
      </c>
      <c r="AB26" s="27" t="s">
        <v>38</v>
      </c>
      <c r="AC26" s="27" t="s">
        <v>38</v>
      </c>
      <c r="AD26" s="27" t="s">
        <v>38</v>
      </c>
      <c r="AE26" s="27" t="s">
        <v>38</v>
      </c>
      <c r="AF26" s="27" t="s">
        <v>38</v>
      </c>
      <c r="AG26" s="27" t="s">
        <v>38</v>
      </c>
      <c r="AH26" s="27" t="str">
        <f t="shared" si="15"/>
        <v>WO</v>
      </c>
      <c r="AI26" s="27" t="s">
        <v>38</v>
      </c>
      <c r="AJ26" s="27" t="s">
        <v>38</v>
      </c>
      <c r="AK26" s="27" t="s">
        <v>38</v>
      </c>
      <c r="AL26" s="27" t="s">
        <v>38</v>
      </c>
      <c r="AM26" s="27" t="s">
        <v>38</v>
      </c>
      <c r="AN26" s="27" t="s">
        <v>38</v>
      </c>
      <c r="AP26" s="23">
        <v>17</v>
      </c>
      <c r="AQ26" s="4">
        <v>1017</v>
      </c>
      <c r="AR26" s="17">
        <f t="shared" si="3"/>
        <v>45808</v>
      </c>
      <c r="AS26" s="4" t="s">
        <v>19</v>
      </c>
      <c r="AT26" s="22">
        <f t="shared" si="4"/>
        <v>25</v>
      </c>
      <c r="AU26" s="22">
        <f t="shared" si="5"/>
        <v>2</v>
      </c>
      <c r="AV26" s="22">
        <f t="shared" si="6"/>
        <v>0</v>
      </c>
      <c r="AW26" s="23">
        <f t="shared" si="9"/>
        <v>4</v>
      </c>
      <c r="AX26" s="28">
        <f t="shared" si="10"/>
        <v>31</v>
      </c>
      <c r="AY26" s="28">
        <f t="shared" si="11"/>
        <v>29</v>
      </c>
      <c r="AZ26" s="29">
        <v>65000</v>
      </c>
      <c r="BA26" s="29">
        <f t="shared" si="12"/>
        <v>2241.3793103448274</v>
      </c>
      <c r="BB26" s="29">
        <f t="shared" si="13"/>
        <v>4482.7586206896549</v>
      </c>
      <c r="BC26" s="29">
        <f t="shared" si="14"/>
        <v>60517.241379310341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7"/>
        <v>4</v>
      </c>
      <c r="J27" s="27" t="s">
        <v>38</v>
      </c>
      <c r="K27" s="27" t="s">
        <v>38</v>
      </c>
      <c r="L27" s="27" t="s">
        <v>38</v>
      </c>
      <c r="M27" s="27" t="str">
        <f t="shared" si="15"/>
        <v>WO</v>
      </c>
      <c r="N27" s="27" t="s">
        <v>38</v>
      </c>
      <c r="O27" s="27" t="s">
        <v>40</v>
      </c>
      <c r="P27" s="27" t="s">
        <v>38</v>
      </c>
      <c r="Q27" s="27" t="s">
        <v>38</v>
      </c>
      <c r="R27" s="27" t="s">
        <v>40</v>
      </c>
      <c r="S27" s="27" t="s">
        <v>38</v>
      </c>
      <c r="T27" s="27" t="str">
        <f t="shared" si="15"/>
        <v>WO</v>
      </c>
      <c r="U27" s="27" t="s">
        <v>38</v>
      </c>
      <c r="V27" s="27" t="s">
        <v>38</v>
      </c>
      <c r="W27" s="27" t="s">
        <v>38</v>
      </c>
      <c r="X27" s="27" t="s">
        <v>38</v>
      </c>
      <c r="Y27" s="27" t="s">
        <v>38</v>
      </c>
      <c r="Z27" s="27" t="s">
        <v>38</v>
      </c>
      <c r="AA27" s="27" t="str">
        <f t="shared" ref="M27:AH29" si="16">IF(AA$8="SUNDAY","WO","")</f>
        <v>WO</v>
      </c>
      <c r="AB27" s="27" t="s">
        <v>38</v>
      </c>
      <c r="AC27" s="27" t="s">
        <v>38</v>
      </c>
      <c r="AD27" s="27" t="s">
        <v>38</v>
      </c>
      <c r="AE27" s="27" t="s">
        <v>38</v>
      </c>
      <c r="AF27" s="27" t="s">
        <v>38</v>
      </c>
      <c r="AG27" s="27" t="s">
        <v>38</v>
      </c>
      <c r="AH27" s="27" t="str">
        <f t="shared" si="16"/>
        <v>WO</v>
      </c>
      <c r="AI27" s="27" t="s">
        <v>38</v>
      </c>
      <c r="AJ27" s="27" t="s">
        <v>38</v>
      </c>
      <c r="AK27" s="27" t="s">
        <v>40</v>
      </c>
      <c r="AL27" s="27" t="s">
        <v>40</v>
      </c>
      <c r="AM27" s="27" t="s">
        <v>38</v>
      </c>
      <c r="AN27" s="27" t="s">
        <v>40</v>
      </c>
      <c r="AP27" s="23">
        <v>18</v>
      </c>
      <c r="AQ27" s="4">
        <v>1018</v>
      </c>
      <c r="AR27" s="17">
        <f t="shared" si="3"/>
        <v>45808</v>
      </c>
      <c r="AS27" s="4" t="s">
        <v>20</v>
      </c>
      <c r="AT27" s="22">
        <f t="shared" si="4"/>
        <v>22</v>
      </c>
      <c r="AU27" s="22">
        <f t="shared" si="5"/>
        <v>5</v>
      </c>
      <c r="AV27" s="22">
        <f t="shared" si="6"/>
        <v>0</v>
      </c>
      <c r="AW27" s="23">
        <f t="shared" si="9"/>
        <v>4</v>
      </c>
      <c r="AX27" s="28">
        <f t="shared" si="10"/>
        <v>31</v>
      </c>
      <c r="AY27" s="28">
        <f t="shared" si="11"/>
        <v>26</v>
      </c>
      <c r="AZ27" s="29">
        <v>27000</v>
      </c>
      <c r="BA27" s="29">
        <f t="shared" si="12"/>
        <v>1038.4615384615386</v>
      </c>
      <c r="BB27" s="29">
        <f t="shared" si="13"/>
        <v>5192.3076923076933</v>
      </c>
      <c r="BC27" s="29">
        <f t="shared" si="14"/>
        <v>21807.692307692312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7"/>
        <v>4</v>
      </c>
      <c r="J28" s="27" t="s">
        <v>38</v>
      </c>
      <c r="K28" s="27" t="s">
        <v>38</v>
      </c>
      <c r="L28" s="27" t="s">
        <v>38</v>
      </c>
      <c r="M28" s="27" t="str">
        <f t="shared" si="16"/>
        <v>WO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38</v>
      </c>
      <c r="T28" s="27" t="str">
        <f t="shared" si="16"/>
        <v>WO</v>
      </c>
      <c r="U28" s="27" t="s">
        <v>38</v>
      </c>
      <c r="V28" s="27" t="s">
        <v>38</v>
      </c>
      <c r="W28" s="27" t="s">
        <v>38</v>
      </c>
      <c r="X28" s="27" t="s">
        <v>38</v>
      </c>
      <c r="Y28" s="27" t="s">
        <v>38</v>
      </c>
      <c r="Z28" s="27" t="s">
        <v>38</v>
      </c>
      <c r="AA28" s="27" t="str">
        <f t="shared" si="16"/>
        <v>WO</v>
      </c>
      <c r="AB28" s="27" t="s">
        <v>38</v>
      </c>
      <c r="AC28" s="27" t="s">
        <v>38</v>
      </c>
      <c r="AD28" s="27" t="s">
        <v>38</v>
      </c>
      <c r="AE28" s="27" t="s">
        <v>38</v>
      </c>
      <c r="AF28" s="27" t="s">
        <v>38</v>
      </c>
      <c r="AG28" s="27" t="s">
        <v>38</v>
      </c>
      <c r="AH28" s="27" t="str">
        <f t="shared" si="16"/>
        <v>WO</v>
      </c>
      <c r="AI28" s="27" t="s">
        <v>38</v>
      </c>
      <c r="AJ28" s="27" t="s">
        <v>39</v>
      </c>
      <c r="AK28" s="27" t="s">
        <v>40</v>
      </c>
      <c r="AL28" s="27" t="s">
        <v>40</v>
      </c>
      <c r="AM28" s="27" t="s">
        <v>38</v>
      </c>
      <c r="AN28" s="27" t="s">
        <v>38</v>
      </c>
      <c r="AP28" s="23">
        <v>19</v>
      </c>
      <c r="AQ28" s="4">
        <v>1019</v>
      </c>
      <c r="AR28" s="17">
        <f t="shared" si="3"/>
        <v>45808</v>
      </c>
      <c r="AS28" s="4" t="s">
        <v>21</v>
      </c>
      <c r="AT28" s="22">
        <f t="shared" si="4"/>
        <v>24</v>
      </c>
      <c r="AU28" s="22">
        <f t="shared" si="5"/>
        <v>2</v>
      </c>
      <c r="AV28" s="22">
        <f t="shared" si="6"/>
        <v>1</v>
      </c>
      <c r="AW28" s="23">
        <f t="shared" si="9"/>
        <v>4</v>
      </c>
      <c r="AX28" s="28">
        <f t="shared" si="10"/>
        <v>31</v>
      </c>
      <c r="AY28" s="28">
        <f t="shared" si="11"/>
        <v>29</v>
      </c>
      <c r="AZ28" s="29">
        <v>45000</v>
      </c>
      <c r="BA28" s="29">
        <f t="shared" si="12"/>
        <v>1551.7241379310344</v>
      </c>
      <c r="BB28" s="29">
        <f t="shared" si="13"/>
        <v>3103.4482758620688</v>
      </c>
      <c r="BC28" s="29">
        <f t="shared" si="14"/>
        <v>41896.551724137928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7"/>
        <v>4</v>
      </c>
      <c r="J29" s="27" t="s">
        <v>38</v>
      </c>
      <c r="K29" s="27" t="s">
        <v>38</v>
      </c>
      <c r="L29" s="27" t="s">
        <v>38</v>
      </c>
      <c r="M29" s="27" t="str">
        <f t="shared" si="16"/>
        <v>WO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  <c r="T29" s="27" t="str">
        <f t="shared" si="16"/>
        <v>WO</v>
      </c>
      <c r="U29" s="27" t="s">
        <v>38</v>
      </c>
      <c r="V29" s="27" t="s">
        <v>38</v>
      </c>
      <c r="W29" s="27" t="s">
        <v>38</v>
      </c>
      <c r="X29" s="27" t="s">
        <v>38</v>
      </c>
      <c r="Y29" s="27" t="s">
        <v>38</v>
      </c>
      <c r="Z29" s="27" t="s">
        <v>38</v>
      </c>
      <c r="AA29" s="27" t="str">
        <f t="shared" si="16"/>
        <v>WO</v>
      </c>
      <c r="AB29" s="27" t="s">
        <v>38</v>
      </c>
      <c r="AC29" s="27" t="s">
        <v>38</v>
      </c>
      <c r="AD29" s="27" t="s">
        <v>38</v>
      </c>
      <c r="AE29" s="27" t="s">
        <v>38</v>
      </c>
      <c r="AF29" s="27" t="s">
        <v>38</v>
      </c>
      <c r="AG29" s="27" t="s">
        <v>38</v>
      </c>
      <c r="AH29" s="27" t="str">
        <f t="shared" si="16"/>
        <v>WO</v>
      </c>
      <c r="AI29" s="27" t="s">
        <v>38</v>
      </c>
      <c r="AJ29" s="27" t="s">
        <v>38</v>
      </c>
      <c r="AK29" s="27" t="s">
        <v>38</v>
      </c>
      <c r="AL29" s="27" t="s">
        <v>38</v>
      </c>
      <c r="AM29" s="27" t="s">
        <v>38</v>
      </c>
      <c r="AN29" s="27" t="s">
        <v>38</v>
      </c>
      <c r="AP29" s="5">
        <v>20</v>
      </c>
      <c r="AQ29" s="5">
        <v>1020</v>
      </c>
      <c r="AR29" s="18">
        <f t="shared" si="3"/>
        <v>45808</v>
      </c>
      <c r="AS29" s="5" t="s">
        <v>22</v>
      </c>
      <c r="AT29" s="22">
        <f t="shared" si="4"/>
        <v>27</v>
      </c>
      <c r="AU29" s="22">
        <f t="shared" si="5"/>
        <v>0</v>
      </c>
      <c r="AV29" s="22">
        <f t="shared" si="6"/>
        <v>0</v>
      </c>
      <c r="AW29" s="24">
        <f t="shared" si="9"/>
        <v>4</v>
      </c>
      <c r="AX29" s="25">
        <f t="shared" si="10"/>
        <v>31</v>
      </c>
      <c r="AY29" s="25">
        <f t="shared" si="11"/>
        <v>31</v>
      </c>
      <c r="AZ29" s="29">
        <v>27000</v>
      </c>
      <c r="BA29" s="29">
        <f t="shared" si="12"/>
        <v>870.9677419354839</v>
      </c>
      <c r="BB29" s="29">
        <f t="shared" si="13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M10:M29 T10:T29 AA10:AA29 AH10:AH29">
    <cfRule type="containsText" dxfId="210" priority="17" operator="containsText" text="L">
      <formula>NOT(ISERROR(SEARCH("L",M10)))</formula>
    </cfRule>
    <cfRule type="containsText" dxfId="209" priority="18" operator="containsText" text="A">
      <formula>NOT(ISERROR(SEARCH("A",M10)))</formula>
    </cfRule>
    <cfRule type="containsText" dxfId="208" priority="19" operator="containsText" text="P">
      <formula>NOT(ISERROR(SEARCH("P",M10)))</formula>
    </cfRule>
    <cfRule type="cellIs" dxfId="207" priority="20" operator="equal">
      <formula>"WO"</formula>
    </cfRule>
  </conditionalFormatting>
  <conditionalFormatting sqref="J10:L29">
    <cfRule type="containsText" dxfId="206" priority="13" operator="containsText" text="L">
      <formula>NOT(ISERROR(SEARCH("L",J10)))</formula>
    </cfRule>
    <cfRule type="containsText" dxfId="205" priority="14" operator="containsText" text="A">
      <formula>NOT(ISERROR(SEARCH("A",J10)))</formula>
    </cfRule>
    <cfRule type="containsText" dxfId="204" priority="15" operator="containsText" text="P">
      <formula>NOT(ISERROR(SEARCH("P",J10)))</formula>
    </cfRule>
    <cfRule type="cellIs" dxfId="203" priority="16" operator="equal">
      <formula>"WO"</formula>
    </cfRule>
  </conditionalFormatting>
  <conditionalFormatting sqref="N10:S29">
    <cfRule type="containsText" dxfId="202" priority="9" operator="containsText" text="L">
      <formula>NOT(ISERROR(SEARCH("L",N10)))</formula>
    </cfRule>
    <cfRule type="containsText" dxfId="201" priority="10" operator="containsText" text="A">
      <formula>NOT(ISERROR(SEARCH("A",N10)))</formula>
    </cfRule>
    <cfRule type="containsText" dxfId="200" priority="11" operator="containsText" text="P">
      <formula>NOT(ISERROR(SEARCH("P",N10)))</formula>
    </cfRule>
    <cfRule type="cellIs" dxfId="199" priority="12" operator="equal">
      <formula>"WO"</formula>
    </cfRule>
  </conditionalFormatting>
  <conditionalFormatting sqref="AB10:AG29 U10:Z29">
    <cfRule type="containsText" dxfId="198" priority="5" operator="containsText" text="L">
      <formula>NOT(ISERROR(SEARCH("L",U10)))</formula>
    </cfRule>
    <cfRule type="containsText" dxfId="197" priority="6" operator="containsText" text="A">
      <formula>NOT(ISERROR(SEARCH("A",U10)))</formula>
    </cfRule>
    <cfRule type="containsText" dxfId="196" priority="7" operator="containsText" text="P">
      <formula>NOT(ISERROR(SEARCH("P",U10)))</formula>
    </cfRule>
    <cfRule type="cellIs" dxfId="195" priority="8" operator="equal">
      <formula>"WO"</formula>
    </cfRule>
  </conditionalFormatting>
  <conditionalFormatting sqref="AI10:AN29">
    <cfRule type="containsText" dxfId="194" priority="1" operator="containsText" text="L">
      <formula>NOT(ISERROR(SEARCH("L",AI10)))</formula>
    </cfRule>
    <cfRule type="containsText" dxfId="193" priority="2" operator="containsText" text="A">
      <formula>NOT(ISERROR(SEARCH("A",AI10)))</formula>
    </cfRule>
    <cfRule type="containsText" dxfId="192" priority="3" operator="containsText" text="P">
      <formula>NOT(ISERROR(SEARCH("P",AI10)))</formula>
    </cfRule>
    <cfRule type="cellIs" dxfId="191" priority="4" operator="equal">
      <formula>"WO"</formula>
    </cfRule>
  </conditionalFormatting>
  <dataValidations count="1">
    <dataValidation type="list" allowBlank="1" showInputMessage="1" showErrorMessage="1" sqref="J10:L29 N10:S29 U10:Z29 AB10:AG29 AI10:AN29" xr:uid="{5B340261-D7D0-42E1-815C-3DDA1410E66D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AE389-51DF-49E8-9B03-2085C22AF153}">
          <x14:formula1>
            <xm:f>Sheet2!$A$1:$A$12</xm:f>
          </x14:formula1>
          <xm:sqref>G5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93E-8082-4B74-87BF-8FB9AA31D880}">
  <dimension ref="F5:BC30"/>
  <sheetViews>
    <sheetView topLeftCell="AM6" zoomScale="90" zoomScaleNormal="90" workbookViewId="0">
      <selection activeCell="AS14" sqref="AS14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45809</v>
      </c>
      <c r="H5" s="8"/>
      <c r="I5" s="9" t="s">
        <v>25</v>
      </c>
      <c r="J5" s="10">
        <f>EOMONTH(G5,0)</f>
        <v>45838</v>
      </c>
      <c r="L5" s="32" t="str">
        <f>TEXT($G$5,"MMMM")</f>
        <v>June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Sunday</v>
      </c>
      <c r="K8" s="13" t="str">
        <f t="shared" ref="K8:AN8" si="0">TEXT(K9,"DDDD")</f>
        <v>Monday</v>
      </c>
      <c r="L8" s="13" t="str">
        <f t="shared" si="0"/>
        <v>Tuesday</v>
      </c>
      <c r="M8" s="13" t="str">
        <f t="shared" si="0"/>
        <v>Wednesday</v>
      </c>
      <c r="N8" s="13" t="str">
        <f t="shared" si="0"/>
        <v>Thursday</v>
      </c>
      <c r="O8" s="13" t="str">
        <f t="shared" si="0"/>
        <v>Friday</v>
      </c>
      <c r="P8" s="13" t="str">
        <f t="shared" si="0"/>
        <v>Saturday</v>
      </c>
      <c r="Q8" s="13" t="str">
        <f t="shared" si="0"/>
        <v>Sunday</v>
      </c>
      <c r="R8" s="13" t="str">
        <f t="shared" si="0"/>
        <v>Monday</v>
      </c>
      <c r="S8" s="13" t="str">
        <f t="shared" si="0"/>
        <v>Tuesday</v>
      </c>
      <c r="T8" s="13" t="str">
        <f t="shared" si="0"/>
        <v>Wednesday</v>
      </c>
      <c r="U8" s="13" t="str">
        <f t="shared" si="0"/>
        <v>Thursday</v>
      </c>
      <c r="V8" s="13" t="str">
        <f t="shared" si="0"/>
        <v>Friday</v>
      </c>
      <c r="W8" s="13" t="str">
        <f t="shared" si="0"/>
        <v>Saturday</v>
      </c>
      <c r="X8" s="13" t="str">
        <f t="shared" si="0"/>
        <v>Sunday</v>
      </c>
      <c r="Y8" s="13" t="str">
        <f t="shared" si="0"/>
        <v>Monday</v>
      </c>
      <c r="Z8" s="13" t="str">
        <f t="shared" si="0"/>
        <v>Tuesday</v>
      </c>
      <c r="AA8" s="13" t="str">
        <f t="shared" si="0"/>
        <v>Wednesday</v>
      </c>
      <c r="AB8" s="13" t="str">
        <f t="shared" si="0"/>
        <v>Thursday</v>
      </c>
      <c r="AC8" s="13" t="str">
        <f t="shared" si="0"/>
        <v>Friday</v>
      </c>
      <c r="AD8" s="13" t="str">
        <f t="shared" si="0"/>
        <v>Saturday</v>
      </c>
      <c r="AE8" s="13" t="str">
        <f t="shared" si="0"/>
        <v>Sunday</v>
      </c>
      <c r="AF8" s="13" t="str">
        <f t="shared" si="0"/>
        <v>Monday</v>
      </c>
      <c r="AG8" s="13" t="str">
        <f t="shared" si="0"/>
        <v>Tuesday</v>
      </c>
      <c r="AH8" s="13" t="str">
        <f t="shared" si="0"/>
        <v>Wednesday</v>
      </c>
      <c r="AI8" s="13" t="str">
        <f t="shared" si="0"/>
        <v>Thursday</v>
      </c>
      <c r="AJ8" s="13" t="str">
        <f t="shared" si="0"/>
        <v>Friday</v>
      </c>
      <c r="AK8" s="13" t="str">
        <f t="shared" si="0"/>
        <v>Saturday</v>
      </c>
      <c r="AL8" s="13" t="str">
        <f t="shared" si="0"/>
        <v>Sunday</v>
      </c>
      <c r="AM8" s="13" t="str">
        <f t="shared" si="0"/>
        <v>Monday</v>
      </c>
      <c r="AN8" s="13" t="str">
        <f t="shared" si="0"/>
        <v/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45809</v>
      </c>
      <c r="K9" s="26">
        <f>IF(J9&lt;$J$5,J9+1,"")</f>
        <v>45810</v>
      </c>
      <c r="L9" s="26">
        <f t="shared" ref="L9:AO9" si="1">IF(K9&lt;$J$5,K9+1,"")</f>
        <v>45811</v>
      </c>
      <c r="M9" s="26">
        <f t="shared" si="1"/>
        <v>45812</v>
      </c>
      <c r="N9" s="26">
        <f t="shared" si="1"/>
        <v>45813</v>
      </c>
      <c r="O9" s="26">
        <f t="shared" si="1"/>
        <v>45814</v>
      </c>
      <c r="P9" s="26">
        <f t="shared" si="1"/>
        <v>45815</v>
      </c>
      <c r="Q9" s="26">
        <f t="shared" si="1"/>
        <v>45816</v>
      </c>
      <c r="R9" s="26">
        <f t="shared" si="1"/>
        <v>45817</v>
      </c>
      <c r="S9" s="26">
        <f t="shared" si="1"/>
        <v>45818</v>
      </c>
      <c r="T9" s="26">
        <f t="shared" si="1"/>
        <v>45819</v>
      </c>
      <c r="U9" s="26">
        <f t="shared" si="1"/>
        <v>45820</v>
      </c>
      <c r="V9" s="26">
        <f t="shared" si="1"/>
        <v>45821</v>
      </c>
      <c r="W9" s="26">
        <f t="shared" si="1"/>
        <v>45822</v>
      </c>
      <c r="X9" s="26">
        <f t="shared" si="1"/>
        <v>45823</v>
      </c>
      <c r="Y9" s="26">
        <f t="shared" si="1"/>
        <v>45824</v>
      </c>
      <c r="Z9" s="26">
        <f t="shared" si="1"/>
        <v>45825</v>
      </c>
      <c r="AA9" s="26">
        <f t="shared" si="1"/>
        <v>45826</v>
      </c>
      <c r="AB9" s="26">
        <f t="shared" si="1"/>
        <v>45827</v>
      </c>
      <c r="AC9" s="26">
        <f>IF(AB9&lt;$J$5,AB9+1,"")</f>
        <v>45828</v>
      </c>
      <c r="AD9" s="26">
        <f t="shared" si="1"/>
        <v>45829</v>
      </c>
      <c r="AE9" s="26">
        <f t="shared" si="1"/>
        <v>45830</v>
      </c>
      <c r="AF9" s="26">
        <f t="shared" si="1"/>
        <v>45831</v>
      </c>
      <c r="AG9" s="26">
        <f t="shared" si="1"/>
        <v>45832</v>
      </c>
      <c r="AH9" s="26">
        <f t="shared" si="1"/>
        <v>45833</v>
      </c>
      <c r="AI9" s="26">
        <f t="shared" si="1"/>
        <v>45834</v>
      </c>
      <c r="AJ9" s="26">
        <f t="shared" si="1"/>
        <v>45835</v>
      </c>
      <c r="AK9" s="26">
        <f t="shared" si="1"/>
        <v>45836</v>
      </c>
      <c r="AL9" s="26">
        <f t="shared" si="1"/>
        <v>45837</v>
      </c>
      <c r="AM9" s="26">
        <f t="shared" si="1"/>
        <v>45838</v>
      </c>
      <c r="AN9" s="26" t="str">
        <f t="shared" si="1"/>
        <v/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5</v>
      </c>
      <c r="J10" s="27" t="str">
        <f>IF(J$8="SUNDAY","WO","")</f>
        <v>WO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40</v>
      </c>
      <c r="Q10" s="27" t="str">
        <f t="shared" ref="Q10:AL18" si="2">IF(Q$8="SUNDAY","WO","")</f>
        <v>WO</v>
      </c>
      <c r="R10" s="27" t="s">
        <v>38</v>
      </c>
      <c r="S10" s="27" t="s">
        <v>38</v>
      </c>
      <c r="T10" s="27" t="s">
        <v>38</v>
      </c>
      <c r="U10" s="27" t="s">
        <v>38</v>
      </c>
      <c r="V10" s="27" t="s">
        <v>38</v>
      </c>
      <c r="W10" s="27" t="s">
        <v>38</v>
      </c>
      <c r="X10" s="27" t="str">
        <f t="shared" si="2"/>
        <v>WO</v>
      </c>
      <c r="Y10" s="27" t="s">
        <v>38</v>
      </c>
      <c r="Z10" s="27" t="s">
        <v>38</v>
      </c>
      <c r="AA10" s="27" t="s">
        <v>38</v>
      </c>
      <c r="AB10" s="27" t="s">
        <v>38</v>
      </c>
      <c r="AC10" s="27" t="s">
        <v>38</v>
      </c>
      <c r="AD10" s="27" t="s">
        <v>38</v>
      </c>
      <c r="AE10" s="27" t="str">
        <f t="shared" si="2"/>
        <v>WO</v>
      </c>
      <c r="AF10" s="27" t="s">
        <v>38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">
        <v>38</v>
      </c>
      <c r="AL10" s="27" t="str">
        <f t="shared" si="2"/>
        <v>WO</v>
      </c>
      <c r="AM10" s="27" t="s">
        <v>38</v>
      </c>
      <c r="AN10" s="27" t="str">
        <f t="shared" ref="AN10:AN29" si="3">IF(AN$8="SUNDAY","WO","")</f>
        <v/>
      </c>
      <c r="AP10" s="23">
        <v>1</v>
      </c>
      <c r="AQ10" s="4">
        <v>1001</v>
      </c>
      <c r="AR10" s="17">
        <f t="shared" ref="AR10:AR29" si="4">$J$5</f>
        <v>45838</v>
      </c>
      <c r="AS10" s="4" t="s">
        <v>3</v>
      </c>
      <c r="AT10" s="22">
        <f t="shared" ref="AT10:AT29" si="5">COUNTIF(J10:AN10,"P")</f>
        <v>24</v>
      </c>
      <c r="AU10" s="22">
        <f t="shared" ref="AU10:AU29" si="6">COUNTIF(J10:AN10,"A")</f>
        <v>1</v>
      </c>
      <c r="AV10" s="22">
        <f t="shared" ref="AV10:AV29" si="7">COUNTIF(J10:AN10,"L")</f>
        <v>0</v>
      </c>
      <c r="AW10" s="23">
        <f>$I$10</f>
        <v>5</v>
      </c>
      <c r="AX10" s="28">
        <f>(DATEDIF($G$5,$J$5,"D")+1)</f>
        <v>30</v>
      </c>
      <c r="AY10" s="28">
        <f>AX10-AU10</f>
        <v>29</v>
      </c>
      <c r="AZ10" s="29">
        <v>27000</v>
      </c>
      <c r="BA10" s="29">
        <f>AZ10/AY10</f>
        <v>931.0344827586207</v>
      </c>
      <c r="BB10" s="29">
        <f>BA10*AU10</f>
        <v>931.0344827586207</v>
      </c>
      <c r="BC10" s="29">
        <f>BA10*AY10-BB10</f>
        <v>26068.96551724138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8">COUNTIF($J$8:$AN$8,"SUNDAY")</f>
        <v>5</v>
      </c>
      <c r="J11" s="27" t="str">
        <f t="shared" ref="J11:X29" si="9">IF(J$8="SUNDAY","WO","")</f>
        <v>WO</v>
      </c>
      <c r="K11" s="27" t="s">
        <v>38</v>
      </c>
      <c r="L11" s="27" t="s">
        <v>38</v>
      </c>
      <c r="M11" s="27" t="s">
        <v>38</v>
      </c>
      <c r="N11" s="27" t="s">
        <v>40</v>
      </c>
      <c r="O11" s="27" t="s">
        <v>38</v>
      </c>
      <c r="P11" s="27" t="s">
        <v>38</v>
      </c>
      <c r="Q11" s="27" t="str">
        <f t="shared" si="9"/>
        <v>WO</v>
      </c>
      <c r="R11" s="27" t="s">
        <v>38</v>
      </c>
      <c r="S11" s="27" t="s">
        <v>38</v>
      </c>
      <c r="T11" s="27" t="s">
        <v>38</v>
      </c>
      <c r="U11" s="27" t="s">
        <v>38</v>
      </c>
      <c r="V11" s="27" t="s">
        <v>38</v>
      </c>
      <c r="W11" s="27" t="s">
        <v>38</v>
      </c>
      <c r="X11" s="27" t="str">
        <f t="shared" si="9"/>
        <v>WO</v>
      </c>
      <c r="Y11" s="27" t="s">
        <v>38</v>
      </c>
      <c r="Z11" s="27" t="s">
        <v>38</v>
      </c>
      <c r="AA11" s="27" t="s">
        <v>38</v>
      </c>
      <c r="AB11" s="27" t="s">
        <v>38</v>
      </c>
      <c r="AC11" s="27" t="s">
        <v>38</v>
      </c>
      <c r="AD11" s="27" t="s">
        <v>38</v>
      </c>
      <c r="AE11" s="27" t="str">
        <f t="shared" si="2"/>
        <v>WO</v>
      </c>
      <c r="AF11" s="27" t="s">
        <v>38</v>
      </c>
      <c r="AG11" s="27" t="s">
        <v>38</v>
      </c>
      <c r="AH11" s="27" t="s">
        <v>38</v>
      </c>
      <c r="AI11" s="27" t="s">
        <v>38</v>
      </c>
      <c r="AJ11" s="27" t="s">
        <v>38</v>
      </c>
      <c r="AK11" s="27" t="s">
        <v>38</v>
      </c>
      <c r="AL11" s="27" t="str">
        <f t="shared" si="2"/>
        <v>WO</v>
      </c>
      <c r="AM11" s="27" t="s">
        <v>38</v>
      </c>
      <c r="AN11" s="27" t="str">
        <f t="shared" si="3"/>
        <v/>
      </c>
      <c r="AP11" s="23">
        <v>2</v>
      </c>
      <c r="AQ11" s="4">
        <v>1002</v>
      </c>
      <c r="AR11" s="17">
        <f t="shared" si="4"/>
        <v>45838</v>
      </c>
      <c r="AS11" s="4" t="s">
        <v>4</v>
      </c>
      <c r="AT11" s="22">
        <f t="shared" si="5"/>
        <v>24</v>
      </c>
      <c r="AU11" s="22">
        <f t="shared" si="6"/>
        <v>1</v>
      </c>
      <c r="AV11" s="22">
        <f t="shared" si="7"/>
        <v>0</v>
      </c>
      <c r="AW11" s="23">
        <f t="shared" ref="AW11:AW29" si="10">$I$10</f>
        <v>5</v>
      </c>
      <c r="AX11" s="28">
        <f t="shared" ref="AX11:AX29" si="11">(DATEDIF($G$5,$J$5,"D")+1)</f>
        <v>30</v>
      </c>
      <c r="AY11" s="28">
        <f t="shared" ref="AY11:AY29" si="12">AX11-AU11</f>
        <v>29</v>
      </c>
      <c r="AZ11" s="29">
        <v>28000</v>
      </c>
      <c r="BA11" s="29">
        <f t="shared" ref="BA11:BA29" si="13">AZ11/AY11</f>
        <v>965.51724137931035</v>
      </c>
      <c r="BB11" s="29">
        <f t="shared" ref="BB11:BB29" si="14">BA11*AU11</f>
        <v>965.51724137931035</v>
      </c>
      <c r="BC11" s="29">
        <f t="shared" ref="BC11:BC28" si="15">BA11*AY11-BB11</f>
        <v>27034.482758620688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8"/>
        <v>5</v>
      </c>
      <c r="J12" s="27" t="str">
        <f t="shared" si="9"/>
        <v>WO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tr">
        <f t="shared" si="2"/>
        <v>WO</v>
      </c>
      <c r="R12" s="27" t="s">
        <v>38</v>
      </c>
      <c r="S12" s="27" t="s">
        <v>38</v>
      </c>
      <c r="T12" s="27" t="s">
        <v>38</v>
      </c>
      <c r="U12" s="27" t="s">
        <v>38</v>
      </c>
      <c r="V12" s="27" t="s">
        <v>38</v>
      </c>
      <c r="W12" s="27" t="s">
        <v>38</v>
      </c>
      <c r="X12" s="27" t="str">
        <f t="shared" si="2"/>
        <v>WO</v>
      </c>
      <c r="Y12" s="27" t="s">
        <v>38</v>
      </c>
      <c r="Z12" s="27" t="s">
        <v>38</v>
      </c>
      <c r="AA12" s="27" t="s">
        <v>38</v>
      </c>
      <c r="AB12" s="27" t="s">
        <v>39</v>
      </c>
      <c r="AC12" s="27" t="s">
        <v>39</v>
      </c>
      <c r="AD12" s="27" t="s">
        <v>38</v>
      </c>
      <c r="AE12" s="27" t="str">
        <f t="shared" si="2"/>
        <v>WO</v>
      </c>
      <c r="AF12" s="27" t="s">
        <v>38</v>
      </c>
      <c r="AG12" s="27" t="s">
        <v>38</v>
      </c>
      <c r="AH12" s="27" t="s">
        <v>38</v>
      </c>
      <c r="AI12" s="27" t="s">
        <v>38</v>
      </c>
      <c r="AJ12" s="27" t="s">
        <v>38</v>
      </c>
      <c r="AK12" s="27" t="s">
        <v>38</v>
      </c>
      <c r="AL12" s="27" t="str">
        <f t="shared" si="2"/>
        <v>WO</v>
      </c>
      <c r="AM12" s="27" t="s">
        <v>38</v>
      </c>
      <c r="AN12" s="27" t="str">
        <f t="shared" si="3"/>
        <v/>
      </c>
      <c r="AP12" s="23">
        <v>3</v>
      </c>
      <c r="AQ12" s="4">
        <v>1003</v>
      </c>
      <c r="AR12" s="17">
        <f t="shared" si="4"/>
        <v>45838</v>
      </c>
      <c r="AS12" s="4" t="s">
        <v>5</v>
      </c>
      <c r="AT12" s="22">
        <f t="shared" si="5"/>
        <v>23</v>
      </c>
      <c r="AU12" s="22">
        <f t="shared" si="6"/>
        <v>0</v>
      </c>
      <c r="AV12" s="22">
        <f t="shared" si="7"/>
        <v>2</v>
      </c>
      <c r="AW12" s="23">
        <f t="shared" si="10"/>
        <v>5</v>
      </c>
      <c r="AX12" s="28">
        <f t="shared" si="11"/>
        <v>30</v>
      </c>
      <c r="AY12" s="28">
        <f t="shared" si="12"/>
        <v>30</v>
      </c>
      <c r="AZ12" s="29">
        <v>35000</v>
      </c>
      <c r="BA12" s="29">
        <f t="shared" si="13"/>
        <v>1166.6666666666667</v>
      </c>
      <c r="BB12" s="29">
        <f t="shared" si="14"/>
        <v>0</v>
      </c>
      <c r="BC12" s="29">
        <f t="shared" si="15"/>
        <v>35000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8"/>
        <v>5</v>
      </c>
      <c r="J13" s="27" t="str">
        <f t="shared" si="9"/>
        <v>WO</v>
      </c>
      <c r="K13" s="27" t="s">
        <v>38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tr">
        <f t="shared" si="2"/>
        <v>WO</v>
      </c>
      <c r="R13" s="27" t="s">
        <v>38</v>
      </c>
      <c r="S13" s="27" t="s">
        <v>38</v>
      </c>
      <c r="T13" s="27" t="s">
        <v>38</v>
      </c>
      <c r="U13" s="27" t="s">
        <v>39</v>
      </c>
      <c r="V13" s="27" t="s">
        <v>38</v>
      </c>
      <c r="W13" s="27" t="s">
        <v>39</v>
      </c>
      <c r="X13" s="27" t="str">
        <f t="shared" si="2"/>
        <v>WO</v>
      </c>
      <c r="Y13" s="27" t="s">
        <v>38</v>
      </c>
      <c r="Z13" s="27" t="s">
        <v>38</v>
      </c>
      <c r="AA13" s="27" t="s">
        <v>38</v>
      </c>
      <c r="AB13" s="27" t="s">
        <v>38</v>
      </c>
      <c r="AC13" s="27" t="s">
        <v>38</v>
      </c>
      <c r="AD13" s="27" t="s">
        <v>38</v>
      </c>
      <c r="AE13" s="27" t="str">
        <f t="shared" si="2"/>
        <v>WO</v>
      </c>
      <c r="AF13" s="27" t="s">
        <v>38</v>
      </c>
      <c r="AG13" s="27" t="s">
        <v>38</v>
      </c>
      <c r="AH13" s="27" t="s">
        <v>38</v>
      </c>
      <c r="AI13" s="27" t="s">
        <v>38</v>
      </c>
      <c r="AJ13" s="27" t="s">
        <v>38</v>
      </c>
      <c r="AK13" s="27" t="s">
        <v>38</v>
      </c>
      <c r="AL13" s="27" t="str">
        <f t="shared" si="2"/>
        <v>WO</v>
      </c>
      <c r="AM13" s="27" t="s">
        <v>38</v>
      </c>
      <c r="AN13" s="27" t="str">
        <f t="shared" si="3"/>
        <v/>
      </c>
      <c r="AP13" s="23">
        <v>4</v>
      </c>
      <c r="AQ13" s="4">
        <v>1004</v>
      </c>
      <c r="AR13" s="17">
        <f t="shared" si="4"/>
        <v>45838</v>
      </c>
      <c r="AS13" s="4" t="s">
        <v>6</v>
      </c>
      <c r="AT13" s="22">
        <f t="shared" si="5"/>
        <v>23</v>
      </c>
      <c r="AU13" s="22">
        <f t="shared" si="6"/>
        <v>0</v>
      </c>
      <c r="AV13" s="22">
        <f t="shared" si="7"/>
        <v>2</v>
      </c>
      <c r="AW13" s="23">
        <f t="shared" si="10"/>
        <v>5</v>
      </c>
      <c r="AX13" s="28">
        <f t="shared" si="11"/>
        <v>30</v>
      </c>
      <c r="AY13" s="28">
        <f t="shared" si="12"/>
        <v>30</v>
      </c>
      <c r="AZ13" s="29">
        <v>45000</v>
      </c>
      <c r="BA13" s="29">
        <f t="shared" si="13"/>
        <v>1500</v>
      </c>
      <c r="BB13" s="29">
        <f t="shared" si="14"/>
        <v>0</v>
      </c>
      <c r="BC13" s="29">
        <f t="shared" si="15"/>
        <v>45000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8"/>
        <v>5</v>
      </c>
      <c r="J14" s="27" t="str">
        <f t="shared" si="9"/>
        <v>WO</v>
      </c>
      <c r="K14" s="27" t="s">
        <v>40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38</v>
      </c>
      <c r="Q14" s="27" t="str">
        <f t="shared" si="2"/>
        <v>WO</v>
      </c>
      <c r="R14" s="27" t="s">
        <v>38</v>
      </c>
      <c r="S14" s="27" t="s">
        <v>40</v>
      </c>
      <c r="T14" s="27" t="s">
        <v>38</v>
      </c>
      <c r="U14" s="27" t="s">
        <v>38</v>
      </c>
      <c r="V14" s="27" t="s">
        <v>38</v>
      </c>
      <c r="W14" s="27" t="s">
        <v>38</v>
      </c>
      <c r="X14" s="27" t="str">
        <f t="shared" si="2"/>
        <v>WO</v>
      </c>
      <c r="Y14" s="27" t="s">
        <v>38</v>
      </c>
      <c r="Z14" s="27" t="s">
        <v>38</v>
      </c>
      <c r="AA14" s="27" t="s">
        <v>40</v>
      </c>
      <c r="AB14" s="27" t="s">
        <v>38</v>
      </c>
      <c r="AC14" s="27" t="s">
        <v>38</v>
      </c>
      <c r="AD14" s="27" t="s">
        <v>38</v>
      </c>
      <c r="AE14" s="27" t="str">
        <f t="shared" si="2"/>
        <v>WO</v>
      </c>
      <c r="AF14" s="27" t="s">
        <v>38</v>
      </c>
      <c r="AG14" s="27" t="s">
        <v>38</v>
      </c>
      <c r="AH14" s="27" t="s">
        <v>38</v>
      </c>
      <c r="AI14" s="27" t="s">
        <v>39</v>
      </c>
      <c r="AJ14" s="27" t="s">
        <v>38</v>
      </c>
      <c r="AK14" s="27" t="s">
        <v>38</v>
      </c>
      <c r="AL14" s="27" t="str">
        <f t="shared" si="2"/>
        <v>WO</v>
      </c>
      <c r="AM14" s="27" t="s">
        <v>38</v>
      </c>
      <c r="AN14" s="27" t="str">
        <f t="shared" si="3"/>
        <v/>
      </c>
      <c r="AP14" s="23">
        <v>5</v>
      </c>
      <c r="AQ14" s="4">
        <v>1005</v>
      </c>
      <c r="AR14" s="17">
        <f t="shared" si="4"/>
        <v>45838</v>
      </c>
      <c r="AS14" s="4" t="s">
        <v>7</v>
      </c>
      <c r="AT14" s="22">
        <f t="shared" si="5"/>
        <v>21</v>
      </c>
      <c r="AU14" s="22">
        <f t="shared" si="6"/>
        <v>3</v>
      </c>
      <c r="AV14" s="22">
        <f t="shared" si="7"/>
        <v>1</v>
      </c>
      <c r="AW14" s="23">
        <f t="shared" si="10"/>
        <v>5</v>
      </c>
      <c r="AX14" s="28">
        <f t="shared" si="11"/>
        <v>30</v>
      </c>
      <c r="AY14" s="28">
        <f t="shared" si="12"/>
        <v>27</v>
      </c>
      <c r="AZ14" s="29">
        <v>65000</v>
      </c>
      <c r="BA14" s="29">
        <f t="shared" si="13"/>
        <v>2407.4074074074074</v>
      </c>
      <c r="BB14" s="29">
        <f t="shared" si="14"/>
        <v>7222.2222222222226</v>
      </c>
      <c r="BC14" s="29">
        <f t="shared" si="15"/>
        <v>57777.777777777781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8"/>
        <v>5</v>
      </c>
      <c r="J15" s="27" t="str">
        <f t="shared" si="9"/>
        <v>WO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tr">
        <f t="shared" si="2"/>
        <v>WO</v>
      </c>
      <c r="R15" s="27" t="s">
        <v>38</v>
      </c>
      <c r="S15" s="27" t="s">
        <v>38</v>
      </c>
      <c r="T15" s="27" t="s">
        <v>38</v>
      </c>
      <c r="U15" s="27" t="s">
        <v>38</v>
      </c>
      <c r="V15" s="27" t="s">
        <v>38</v>
      </c>
      <c r="W15" s="27" t="s">
        <v>38</v>
      </c>
      <c r="X15" s="27" t="str">
        <f t="shared" si="2"/>
        <v>WO</v>
      </c>
      <c r="Y15" s="27" t="s">
        <v>38</v>
      </c>
      <c r="Z15" s="27" t="s">
        <v>38</v>
      </c>
      <c r="AA15" s="27" t="s">
        <v>38</v>
      </c>
      <c r="AB15" s="27" t="s">
        <v>38</v>
      </c>
      <c r="AC15" s="27" t="s">
        <v>38</v>
      </c>
      <c r="AD15" s="27" t="s">
        <v>39</v>
      </c>
      <c r="AE15" s="27" t="str">
        <f t="shared" si="2"/>
        <v>WO</v>
      </c>
      <c r="AF15" s="27" t="s">
        <v>38</v>
      </c>
      <c r="AG15" s="27" t="s">
        <v>40</v>
      </c>
      <c r="AH15" s="27" t="s">
        <v>38</v>
      </c>
      <c r="AI15" s="27" t="s">
        <v>38</v>
      </c>
      <c r="AJ15" s="27" t="s">
        <v>38</v>
      </c>
      <c r="AK15" s="27" t="s">
        <v>38</v>
      </c>
      <c r="AL15" s="27" t="str">
        <f t="shared" si="2"/>
        <v>WO</v>
      </c>
      <c r="AM15" s="27" t="s">
        <v>38</v>
      </c>
      <c r="AN15" s="27" t="str">
        <f t="shared" si="3"/>
        <v/>
      </c>
      <c r="AP15" s="23">
        <v>6</v>
      </c>
      <c r="AQ15" s="4">
        <v>1006</v>
      </c>
      <c r="AR15" s="17">
        <f t="shared" si="4"/>
        <v>45838</v>
      </c>
      <c r="AS15" s="4" t="s">
        <v>8</v>
      </c>
      <c r="AT15" s="22">
        <f t="shared" si="5"/>
        <v>23</v>
      </c>
      <c r="AU15" s="22">
        <f t="shared" si="6"/>
        <v>1</v>
      </c>
      <c r="AV15" s="22">
        <f t="shared" si="7"/>
        <v>1</v>
      </c>
      <c r="AW15" s="23">
        <f t="shared" si="10"/>
        <v>5</v>
      </c>
      <c r="AX15" s="28">
        <f t="shared" si="11"/>
        <v>30</v>
      </c>
      <c r="AY15" s="28">
        <f t="shared" si="12"/>
        <v>29</v>
      </c>
      <c r="AZ15" s="29">
        <v>27000</v>
      </c>
      <c r="BA15" s="29">
        <f t="shared" si="13"/>
        <v>931.0344827586207</v>
      </c>
      <c r="BB15" s="29">
        <f t="shared" si="14"/>
        <v>931.0344827586207</v>
      </c>
      <c r="BC15" s="29">
        <f t="shared" si="15"/>
        <v>26068.96551724138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8"/>
        <v>5</v>
      </c>
      <c r="J16" s="27" t="str">
        <f t="shared" si="9"/>
        <v>WO</v>
      </c>
      <c r="K16" s="27" t="s">
        <v>38</v>
      </c>
      <c r="L16" s="27" t="s">
        <v>38</v>
      </c>
      <c r="M16" s="27" t="s">
        <v>39</v>
      </c>
      <c r="N16" s="27" t="s">
        <v>38</v>
      </c>
      <c r="O16" s="27" t="s">
        <v>38</v>
      </c>
      <c r="P16" s="27" t="s">
        <v>38</v>
      </c>
      <c r="Q16" s="27" t="str">
        <f t="shared" si="2"/>
        <v>WO</v>
      </c>
      <c r="R16" s="27" t="s">
        <v>38</v>
      </c>
      <c r="S16" s="27" t="s">
        <v>38</v>
      </c>
      <c r="T16" s="27" t="s">
        <v>38</v>
      </c>
      <c r="U16" s="27" t="s">
        <v>38</v>
      </c>
      <c r="V16" s="27" t="s">
        <v>38</v>
      </c>
      <c r="W16" s="27" t="s">
        <v>38</v>
      </c>
      <c r="X16" s="27" t="str">
        <f t="shared" si="2"/>
        <v>WO</v>
      </c>
      <c r="Y16" s="27" t="s">
        <v>38</v>
      </c>
      <c r="Z16" s="27" t="s">
        <v>38</v>
      </c>
      <c r="AA16" s="27" t="s">
        <v>38</v>
      </c>
      <c r="AB16" s="27" t="s">
        <v>38</v>
      </c>
      <c r="AC16" s="27" t="s">
        <v>38</v>
      </c>
      <c r="AD16" s="27" t="s">
        <v>38</v>
      </c>
      <c r="AE16" s="27" t="str">
        <f t="shared" si="2"/>
        <v>WO</v>
      </c>
      <c r="AF16" s="27" t="s">
        <v>38</v>
      </c>
      <c r="AG16" s="27" t="s">
        <v>38</v>
      </c>
      <c r="AH16" s="27" t="s">
        <v>38</v>
      </c>
      <c r="AI16" s="27" t="s">
        <v>38</v>
      </c>
      <c r="AJ16" s="27" t="s">
        <v>38</v>
      </c>
      <c r="AK16" s="27" t="s">
        <v>38</v>
      </c>
      <c r="AL16" s="27" t="str">
        <f t="shared" si="2"/>
        <v>WO</v>
      </c>
      <c r="AM16" s="27" t="s">
        <v>38</v>
      </c>
      <c r="AN16" s="27" t="str">
        <f t="shared" si="3"/>
        <v/>
      </c>
      <c r="AP16" s="23">
        <v>7</v>
      </c>
      <c r="AQ16" s="4">
        <v>1007</v>
      </c>
      <c r="AR16" s="17">
        <f t="shared" si="4"/>
        <v>45838</v>
      </c>
      <c r="AS16" s="4" t="s">
        <v>9</v>
      </c>
      <c r="AT16" s="22">
        <f t="shared" si="5"/>
        <v>24</v>
      </c>
      <c r="AU16" s="22">
        <f t="shared" si="6"/>
        <v>0</v>
      </c>
      <c r="AV16" s="22">
        <f t="shared" si="7"/>
        <v>1</v>
      </c>
      <c r="AW16" s="23">
        <f t="shared" si="10"/>
        <v>5</v>
      </c>
      <c r="AX16" s="28">
        <f t="shared" si="11"/>
        <v>30</v>
      </c>
      <c r="AY16" s="28">
        <f t="shared" si="12"/>
        <v>30</v>
      </c>
      <c r="AZ16" s="29">
        <v>45000</v>
      </c>
      <c r="BA16" s="29">
        <f t="shared" si="13"/>
        <v>1500</v>
      </c>
      <c r="BB16" s="29">
        <f t="shared" si="14"/>
        <v>0</v>
      </c>
      <c r="BC16" s="29">
        <f t="shared" si="15"/>
        <v>45000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8"/>
        <v>5</v>
      </c>
      <c r="J17" s="27" t="str">
        <f t="shared" si="9"/>
        <v>WO</v>
      </c>
      <c r="K17" s="27" t="s">
        <v>38</v>
      </c>
      <c r="L17" s="27" t="s">
        <v>38</v>
      </c>
      <c r="M17" s="27" t="s">
        <v>38</v>
      </c>
      <c r="N17" s="27" t="s">
        <v>38</v>
      </c>
      <c r="O17" s="27" t="s">
        <v>38</v>
      </c>
      <c r="P17" s="27" t="s">
        <v>38</v>
      </c>
      <c r="Q17" s="27" t="str">
        <f t="shared" si="2"/>
        <v>WO</v>
      </c>
      <c r="R17" s="27" t="s">
        <v>38</v>
      </c>
      <c r="S17" s="27" t="s">
        <v>38</v>
      </c>
      <c r="T17" s="27" t="s">
        <v>38</v>
      </c>
      <c r="U17" s="27" t="s">
        <v>38</v>
      </c>
      <c r="V17" s="27" t="s">
        <v>38</v>
      </c>
      <c r="W17" s="27" t="s">
        <v>40</v>
      </c>
      <c r="X17" s="27" t="str">
        <f t="shared" si="2"/>
        <v>WO</v>
      </c>
      <c r="Y17" s="27" t="s">
        <v>38</v>
      </c>
      <c r="Z17" s="27" t="s">
        <v>38</v>
      </c>
      <c r="AA17" s="27" t="s">
        <v>38</v>
      </c>
      <c r="AB17" s="27" t="s">
        <v>38</v>
      </c>
      <c r="AC17" s="27" t="s">
        <v>38</v>
      </c>
      <c r="AD17" s="27" t="s">
        <v>38</v>
      </c>
      <c r="AE17" s="27" t="str">
        <f t="shared" si="2"/>
        <v>WO</v>
      </c>
      <c r="AF17" s="27" t="s">
        <v>38</v>
      </c>
      <c r="AG17" s="27" t="s">
        <v>38</v>
      </c>
      <c r="AH17" s="27" t="s">
        <v>38</v>
      </c>
      <c r="AI17" s="27" t="s">
        <v>38</v>
      </c>
      <c r="AJ17" s="27" t="s">
        <v>39</v>
      </c>
      <c r="AK17" s="27" t="s">
        <v>38</v>
      </c>
      <c r="AL17" s="27" t="str">
        <f t="shared" si="2"/>
        <v>WO</v>
      </c>
      <c r="AM17" s="27" t="s">
        <v>38</v>
      </c>
      <c r="AN17" s="27" t="str">
        <f t="shared" si="3"/>
        <v/>
      </c>
      <c r="AP17" s="23">
        <v>8</v>
      </c>
      <c r="AQ17" s="4">
        <v>1008</v>
      </c>
      <c r="AR17" s="17">
        <f t="shared" si="4"/>
        <v>45838</v>
      </c>
      <c r="AS17" s="4" t="s">
        <v>10</v>
      </c>
      <c r="AT17" s="22">
        <f t="shared" si="5"/>
        <v>23</v>
      </c>
      <c r="AU17" s="22">
        <f t="shared" si="6"/>
        <v>1</v>
      </c>
      <c r="AV17" s="22">
        <f t="shared" si="7"/>
        <v>1</v>
      </c>
      <c r="AW17" s="23">
        <f t="shared" si="10"/>
        <v>5</v>
      </c>
      <c r="AX17" s="28">
        <f t="shared" si="11"/>
        <v>30</v>
      </c>
      <c r="AY17" s="28">
        <f t="shared" si="12"/>
        <v>29</v>
      </c>
      <c r="AZ17" s="29">
        <v>85000</v>
      </c>
      <c r="BA17" s="29">
        <f t="shared" si="13"/>
        <v>2931.0344827586205</v>
      </c>
      <c r="BB17" s="29">
        <f t="shared" si="14"/>
        <v>2931.0344827586205</v>
      </c>
      <c r="BC17" s="29">
        <f t="shared" si="15"/>
        <v>82068.965517241377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8"/>
        <v>5</v>
      </c>
      <c r="J18" s="27" t="str">
        <f t="shared" si="9"/>
        <v>WO</v>
      </c>
      <c r="K18" s="27" t="s">
        <v>38</v>
      </c>
      <c r="L18" s="27" t="s">
        <v>38</v>
      </c>
      <c r="M18" s="27" t="s">
        <v>40</v>
      </c>
      <c r="N18" s="27" t="s">
        <v>40</v>
      </c>
      <c r="O18" s="27" t="s">
        <v>38</v>
      </c>
      <c r="P18" s="27" t="s">
        <v>39</v>
      </c>
      <c r="Q18" s="27" t="str">
        <f t="shared" si="2"/>
        <v>WO</v>
      </c>
      <c r="R18" s="27" t="s">
        <v>38</v>
      </c>
      <c r="S18" s="27" t="s">
        <v>38</v>
      </c>
      <c r="T18" s="27" t="s">
        <v>40</v>
      </c>
      <c r="U18" s="27" t="s">
        <v>38</v>
      </c>
      <c r="V18" s="27" t="s">
        <v>38</v>
      </c>
      <c r="W18" s="27" t="s">
        <v>38</v>
      </c>
      <c r="X18" s="27" t="str">
        <f t="shared" si="2"/>
        <v>WO</v>
      </c>
      <c r="Y18" s="27" t="s">
        <v>38</v>
      </c>
      <c r="Z18" s="27" t="s">
        <v>38</v>
      </c>
      <c r="AA18" s="27" t="s">
        <v>38</v>
      </c>
      <c r="AB18" s="27" t="s">
        <v>38</v>
      </c>
      <c r="AC18" s="27" t="s">
        <v>38</v>
      </c>
      <c r="AD18" s="27" t="s">
        <v>38</v>
      </c>
      <c r="AE18" s="27" t="str">
        <f t="shared" si="2"/>
        <v>WO</v>
      </c>
      <c r="AF18" s="27" t="s">
        <v>38</v>
      </c>
      <c r="AG18" s="27" t="s">
        <v>38</v>
      </c>
      <c r="AH18" s="27" t="s">
        <v>40</v>
      </c>
      <c r="AI18" s="27" t="s">
        <v>38</v>
      </c>
      <c r="AJ18" s="27" t="s">
        <v>38</v>
      </c>
      <c r="AK18" s="27" t="s">
        <v>38</v>
      </c>
      <c r="AL18" s="27" t="str">
        <f t="shared" si="2"/>
        <v>WO</v>
      </c>
      <c r="AM18" s="27" t="s">
        <v>40</v>
      </c>
      <c r="AN18" s="27" t="str">
        <f t="shared" si="3"/>
        <v/>
      </c>
      <c r="AP18" s="23">
        <v>9</v>
      </c>
      <c r="AQ18" s="4">
        <v>1009</v>
      </c>
      <c r="AR18" s="17">
        <f t="shared" si="4"/>
        <v>45838</v>
      </c>
      <c r="AS18" s="4" t="s">
        <v>11</v>
      </c>
      <c r="AT18" s="22">
        <f t="shared" si="5"/>
        <v>19</v>
      </c>
      <c r="AU18" s="22">
        <f t="shared" si="6"/>
        <v>5</v>
      </c>
      <c r="AV18" s="22">
        <f t="shared" si="7"/>
        <v>1</v>
      </c>
      <c r="AW18" s="23">
        <f t="shared" si="10"/>
        <v>5</v>
      </c>
      <c r="AX18" s="28">
        <f t="shared" si="11"/>
        <v>30</v>
      </c>
      <c r="AY18" s="28">
        <f t="shared" si="12"/>
        <v>25</v>
      </c>
      <c r="AZ18" s="29">
        <v>45000</v>
      </c>
      <c r="BA18" s="29">
        <f t="shared" si="13"/>
        <v>1800</v>
      </c>
      <c r="BB18" s="29">
        <f t="shared" si="14"/>
        <v>9000</v>
      </c>
      <c r="BC18" s="29">
        <f t="shared" si="15"/>
        <v>36000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8"/>
        <v>5</v>
      </c>
      <c r="J19" s="27" t="str">
        <f t="shared" si="9"/>
        <v>WO</v>
      </c>
      <c r="K19" s="27" t="s">
        <v>38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tr">
        <f t="shared" ref="Q19:AL27" si="16">IF(Q$8="SUNDAY","WO","")</f>
        <v>WO</v>
      </c>
      <c r="R19" s="27" t="s">
        <v>38</v>
      </c>
      <c r="S19" s="27" t="s">
        <v>38</v>
      </c>
      <c r="T19" s="27" t="s">
        <v>40</v>
      </c>
      <c r="U19" s="27" t="s">
        <v>38</v>
      </c>
      <c r="V19" s="27" t="s">
        <v>38</v>
      </c>
      <c r="W19" s="27" t="s">
        <v>38</v>
      </c>
      <c r="X19" s="27" t="str">
        <f t="shared" si="16"/>
        <v>WO</v>
      </c>
      <c r="Y19" s="27" t="s">
        <v>38</v>
      </c>
      <c r="Z19" s="27" t="s">
        <v>38</v>
      </c>
      <c r="AA19" s="27" t="s">
        <v>38</v>
      </c>
      <c r="AB19" s="27" t="s">
        <v>38</v>
      </c>
      <c r="AC19" s="27" t="s">
        <v>38</v>
      </c>
      <c r="AD19" s="27" t="s">
        <v>38</v>
      </c>
      <c r="AE19" s="27" t="str">
        <f t="shared" si="16"/>
        <v>WO</v>
      </c>
      <c r="AF19" s="27" t="s">
        <v>38</v>
      </c>
      <c r="AG19" s="27" t="s">
        <v>38</v>
      </c>
      <c r="AH19" s="27" t="s">
        <v>40</v>
      </c>
      <c r="AI19" s="27" t="s">
        <v>38</v>
      </c>
      <c r="AJ19" s="27" t="s">
        <v>38</v>
      </c>
      <c r="AK19" s="27" t="s">
        <v>38</v>
      </c>
      <c r="AL19" s="27" t="str">
        <f t="shared" si="16"/>
        <v>WO</v>
      </c>
      <c r="AM19" s="27" t="s">
        <v>38</v>
      </c>
      <c r="AN19" s="27" t="str">
        <f t="shared" si="3"/>
        <v/>
      </c>
      <c r="AP19" s="23">
        <v>10</v>
      </c>
      <c r="AQ19" s="4">
        <v>1010</v>
      </c>
      <c r="AR19" s="17">
        <f t="shared" si="4"/>
        <v>45838</v>
      </c>
      <c r="AS19" s="4" t="s">
        <v>12</v>
      </c>
      <c r="AT19" s="22">
        <f t="shared" si="5"/>
        <v>23</v>
      </c>
      <c r="AU19" s="22">
        <f t="shared" si="6"/>
        <v>2</v>
      </c>
      <c r="AV19" s="22">
        <f t="shared" si="7"/>
        <v>0</v>
      </c>
      <c r="AW19" s="23">
        <f t="shared" si="10"/>
        <v>5</v>
      </c>
      <c r="AX19" s="28">
        <f t="shared" si="11"/>
        <v>30</v>
      </c>
      <c r="AY19" s="28">
        <f t="shared" si="12"/>
        <v>28</v>
      </c>
      <c r="AZ19" s="29">
        <v>65000</v>
      </c>
      <c r="BA19" s="29">
        <f t="shared" si="13"/>
        <v>2321.4285714285716</v>
      </c>
      <c r="BB19" s="29">
        <f t="shared" si="14"/>
        <v>4642.8571428571431</v>
      </c>
      <c r="BC19" s="29">
        <f t="shared" si="15"/>
        <v>60357.142857142855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8"/>
        <v>5</v>
      </c>
      <c r="J20" s="27" t="str">
        <f t="shared" si="9"/>
        <v>WO</v>
      </c>
      <c r="K20" s="27" t="s">
        <v>38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tr">
        <f t="shared" si="16"/>
        <v>WO</v>
      </c>
      <c r="R20" s="27" t="s">
        <v>38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">
        <v>38</v>
      </c>
      <c r="X20" s="27" t="str">
        <f t="shared" si="16"/>
        <v>WO</v>
      </c>
      <c r="Y20" s="27" t="s">
        <v>38</v>
      </c>
      <c r="Z20" s="27" t="s">
        <v>38</v>
      </c>
      <c r="AA20" s="27" t="s">
        <v>38</v>
      </c>
      <c r="AB20" s="27" t="s">
        <v>38</v>
      </c>
      <c r="AC20" s="27" t="s">
        <v>40</v>
      </c>
      <c r="AD20" s="27" t="s">
        <v>38</v>
      </c>
      <c r="AE20" s="27" t="str">
        <f t="shared" si="16"/>
        <v>WO</v>
      </c>
      <c r="AF20" s="27" t="s">
        <v>40</v>
      </c>
      <c r="AG20" s="27" t="s">
        <v>38</v>
      </c>
      <c r="AH20" s="27" t="s">
        <v>38</v>
      </c>
      <c r="AI20" s="27" t="s">
        <v>38</v>
      </c>
      <c r="AJ20" s="27" t="s">
        <v>38</v>
      </c>
      <c r="AK20" s="27" t="s">
        <v>38</v>
      </c>
      <c r="AL20" s="27" t="str">
        <f t="shared" si="16"/>
        <v>WO</v>
      </c>
      <c r="AM20" s="27" t="s">
        <v>38</v>
      </c>
      <c r="AN20" s="27" t="str">
        <f t="shared" si="3"/>
        <v/>
      </c>
      <c r="AP20" s="23">
        <v>11</v>
      </c>
      <c r="AQ20" s="4">
        <v>1011</v>
      </c>
      <c r="AR20" s="17">
        <f t="shared" si="4"/>
        <v>45838</v>
      </c>
      <c r="AS20" s="4" t="s">
        <v>13</v>
      </c>
      <c r="AT20" s="22">
        <f t="shared" si="5"/>
        <v>23</v>
      </c>
      <c r="AU20" s="22">
        <f t="shared" si="6"/>
        <v>2</v>
      </c>
      <c r="AV20" s="22">
        <f t="shared" si="7"/>
        <v>0</v>
      </c>
      <c r="AW20" s="23">
        <f t="shared" si="10"/>
        <v>5</v>
      </c>
      <c r="AX20" s="28">
        <f t="shared" si="11"/>
        <v>30</v>
      </c>
      <c r="AY20" s="28">
        <f t="shared" si="12"/>
        <v>28</v>
      </c>
      <c r="AZ20" s="29">
        <v>27000</v>
      </c>
      <c r="BA20" s="29">
        <f t="shared" si="13"/>
        <v>964.28571428571433</v>
      </c>
      <c r="BB20" s="29">
        <f t="shared" si="14"/>
        <v>1928.5714285714287</v>
      </c>
      <c r="BC20" s="29">
        <f t="shared" si="15"/>
        <v>25071.428571428572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8"/>
        <v>5</v>
      </c>
      <c r="J21" s="27" t="str">
        <f t="shared" si="9"/>
        <v>WO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tr">
        <f t="shared" si="16"/>
        <v>WO</v>
      </c>
      <c r="R21" s="27" t="s">
        <v>38</v>
      </c>
      <c r="S21" s="27" t="s">
        <v>38</v>
      </c>
      <c r="T21" s="27" t="s">
        <v>38</v>
      </c>
      <c r="U21" s="27" t="s">
        <v>38</v>
      </c>
      <c r="V21" s="27" t="s">
        <v>38</v>
      </c>
      <c r="W21" s="27" t="s">
        <v>38</v>
      </c>
      <c r="X21" s="27" t="str">
        <f t="shared" si="16"/>
        <v>WO</v>
      </c>
      <c r="Y21" s="27" t="s">
        <v>38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">
        <v>38</v>
      </c>
      <c r="AE21" s="27" t="str">
        <f t="shared" si="16"/>
        <v>WO</v>
      </c>
      <c r="AF21" s="27" t="s">
        <v>40</v>
      </c>
      <c r="AG21" s="27" t="s">
        <v>38</v>
      </c>
      <c r="AH21" s="27" t="s">
        <v>38</v>
      </c>
      <c r="AI21" s="27" t="s">
        <v>38</v>
      </c>
      <c r="AJ21" s="27" t="s">
        <v>38</v>
      </c>
      <c r="AK21" s="27" t="s">
        <v>38</v>
      </c>
      <c r="AL21" s="27" t="str">
        <f t="shared" si="16"/>
        <v>WO</v>
      </c>
      <c r="AM21" s="27" t="s">
        <v>38</v>
      </c>
      <c r="AN21" s="27" t="str">
        <f t="shared" si="3"/>
        <v/>
      </c>
      <c r="AP21" s="23">
        <v>12</v>
      </c>
      <c r="AQ21" s="4">
        <v>1012</v>
      </c>
      <c r="AR21" s="17">
        <f t="shared" si="4"/>
        <v>45838</v>
      </c>
      <c r="AS21" s="4" t="s">
        <v>14</v>
      </c>
      <c r="AT21" s="22">
        <f t="shared" si="5"/>
        <v>24</v>
      </c>
      <c r="AU21" s="22">
        <f t="shared" si="6"/>
        <v>1</v>
      </c>
      <c r="AV21" s="22">
        <f t="shared" si="7"/>
        <v>0</v>
      </c>
      <c r="AW21" s="23">
        <f t="shared" si="10"/>
        <v>5</v>
      </c>
      <c r="AX21" s="28">
        <f t="shared" si="11"/>
        <v>30</v>
      </c>
      <c r="AY21" s="28">
        <f t="shared" si="12"/>
        <v>29</v>
      </c>
      <c r="AZ21" s="29">
        <v>25000</v>
      </c>
      <c r="BA21" s="29">
        <f t="shared" si="13"/>
        <v>862.06896551724139</v>
      </c>
      <c r="BB21" s="29">
        <f t="shared" si="14"/>
        <v>862.06896551724139</v>
      </c>
      <c r="BC21" s="29">
        <f t="shared" si="15"/>
        <v>24137.931034482757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8"/>
        <v>5</v>
      </c>
      <c r="J22" s="27" t="str">
        <f t="shared" si="9"/>
        <v>WO</v>
      </c>
      <c r="K22" s="27" t="s">
        <v>38</v>
      </c>
      <c r="L22" s="27" t="s">
        <v>39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tr">
        <f t="shared" si="16"/>
        <v>WO</v>
      </c>
      <c r="R22" s="27" t="s">
        <v>38</v>
      </c>
      <c r="S22" s="27" t="s">
        <v>38</v>
      </c>
      <c r="T22" s="27" t="s">
        <v>38</v>
      </c>
      <c r="U22" s="27" t="s">
        <v>39</v>
      </c>
      <c r="V22" s="27" t="s">
        <v>38</v>
      </c>
      <c r="W22" s="27" t="s">
        <v>38</v>
      </c>
      <c r="X22" s="27" t="str">
        <f t="shared" si="16"/>
        <v>WO</v>
      </c>
      <c r="Y22" s="27" t="s">
        <v>38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">
        <v>38</v>
      </c>
      <c r="AE22" s="27" t="str">
        <f t="shared" si="16"/>
        <v>WO</v>
      </c>
      <c r="AF22" s="27" t="s">
        <v>38</v>
      </c>
      <c r="AG22" s="27" t="s">
        <v>38</v>
      </c>
      <c r="AH22" s="27" t="s">
        <v>38</v>
      </c>
      <c r="AI22" s="27" t="s">
        <v>38</v>
      </c>
      <c r="AJ22" s="27" t="s">
        <v>38</v>
      </c>
      <c r="AK22" s="27" t="s">
        <v>38</v>
      </c>
      <c r="AL22" s="27" t="str">
        <f t="shared" si="16"/>
        <v>WO</v>
      </c>
      <c r="AM22" s="27" t="s">
        <v>38</v>
      </c>
      <c r="AN22" s="27" t="str">
        <f t="shared" si="3"/>
        <v/>
      </c>
      <c r="AP22" s="23">
        <v>13</v>
      </c>
      <c r="AQ22" s="4">
        <v>1013</v>
      </c>
      <c r="AR22" s="17">
        <f t="shared" si="4"/>
        <v>45838</v>
      </c>
      <c r="AS22" s="4" t="s">
        <v>15</v>
      </c>
      <c r="AT22" s="22">
        <f t="shared" si="5"/>
        <v>23</v>
      </c>
      <c r="AU22" s="22">
        <f t="shared" si="6"/>
        <v>0</v>
      </c>
      <c r="AV22" s="22">
        <f t="shared" si="7"/>
        <v>2</v>
      </c>
      <c r="AW22" s="23">
        <f t="shared" si="10"/>
        <v>5</v>
      </c>
      <c r="AX22" s="28">
        <f t="shared" si="11"/>
        <v>30</v>
      </c>
      <c r="AY22" s="28">
        <f t="shared" si="12"/>
        <v>30</v>
      </c>
      <c r="AZ22" s="29">
        <v>27000</v>
      </c>
      <c r="BA22" s="29">
        <f t="shared" si="13"/>
        <v>900</v>
      </c>
      <c r="BB22" s="29">
        <f t="shared" si="14"/>
        <v>0</v>
      </c>
      <c r="BC22" s="29">
        <f t="shared" si="15"/>
        <v>27000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8"/>
        <v>5</v>
      </c>
      <c r="J23" s="27" t="str">
        <f t="shared" si="9"/>
        <v>WO</v>
      </c>
      <c r="K23" s="27" t="s">
        <v>38</v>
      </c>
      <c r="L23" s="27" t="s">
        <v>38</v>
      </c>
      <c r="M23" s="27" t="s">
        <v>38</v>
      </c>
      <c r="N23" s="27" t="s">
        <v>38</v>
      </c>
      <c r="O23" s="27" t="s">
        <v>40</v>
      </c>
      <c r="P23" s="27" t="s">
        <v>38</v>
      </c>
      <c r="Q23" s="27" t="str">
        <f t="shared" si="16"/>
        <v>WO</v>
      </c>
      <c r="R23" s="27" t="s">
        <v>38</v>
      </c>
      <c r="S23" s="27" t="s">
        <v>38</v>
      </c>
      <c r="T23" s="27" t="s">
        <v>38</v>
      </c>
      <c r="U23" s="27" t="s">
        <v>38</v>
      </c>
      <c r="V23" s="27" t="s">
        <v>38</v>
      </c>
      <c r="W23" s="27" t="s">
        <v>38</v>
      </c>
      <c r="X23" s="27" t="str">
        <f t="shared" si="16"/>
        <v>WO</v>
      </c>
      <c r="Y23" s="27" t="s">
        <v>38</v>
      </c>
      <c r="Z23" s="27" t="s">
        <v>40</v>
      </c>
      <c r="AA23" s="27" t="s">
        <v>38</v>
      </c>
      <c r="AB23" s="27" t="s">
        <v>38</v>
      </c>
      <c r="AC23" s="27" t="s">
        <v>38</v>
      </c>
      <c r="AD23" s="27" t="s">
        <v>38</v>
      </c>
      <c r="AE23" s="27" t="str">
        <f t="shared" si="16"/>
        <v>WO</v>
      </c>
      <c r="AF23" s="27" t="s">
        <v>38</v>
      </c>
      <c r="AG23" s="27" t="s">
        <v>40</v>
      </c>
      <c r="AH23" s="27" t="s">
        <v>40</v>
      </c>
      <c r="AI23" s="27" t="s">
        <v>38</v>
      </c>
      <c r="AJ23" s="27" t="s">
        <v>39</v>
      </c>
      <c r="AK23" s="27" t="s">
        <v>38</v>
      </c>
      <c r="AL23" s="27" t="str">
        <f t="shared" si="16"/>
        <v>WO</v>
      </c>
      <c r="AM23" s="27" t="s">
        <v>38</v>
      </c>
      <c r="AN23" s="27" t="str">
        <f t="shared" si="3"/>
        <v/>
      </c>
      <c r="AP23" s="23">
        <v>14</v>
      </c>
      <c r="AQ23" s="4">
        <v>1014</v>
      </c>
      <c r="AR23" s="17">
        <f t="shared" si="4"/>
        <v>45838</v>
      </c>
      <c r="AS23" s="4" t="s">
        <v>16</v>
      </c>
      <c r="AT23" s="22">
        <f t="shared" si="5"/>
        <v>20</v>
      </c>
      <c r="AU23" s="22">
        <f t="shared" si="6"/>
        <v>4</v>
      </c>
      <c r="AV23" s="22">
        <f t="shared" si="7"/>
        <v>1</v>
      </c>
      <c r="AW23" s="23">
        <f t="shared" si="10"/>
        <v>5</v>
      </c>
      <c r="AX23" s="28">
        <f t="shared" si="11"/>
        <v>30</v>
      </c>
      <c r="AY23" s="28">
        <f t="shared" si="12"/>
        <v>26</v>
      </c>
      <c r="AZ23" s="29">
        <v>15000</v>
      </c>
      <c r="BA23" s="29">
        <f t="shared" si="13"/>
        <v>576.92307692307691</v>
      </c>
      <c r="BB23" s="29">
        <f t="shared" si="14"/>
        <v>2307.6923076923076</v>
      </c>
      <c r="BC23" s="29">
        <f t="shared" si="15"/>
        <v>12692.307692307691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8"/>
        <v>5</v>
      </c>
      <c r="J24" s="27" t="str">
        <f t="shared" si="9"/>
        <v>WO</v>
      </c>
      <c r="K24" s="27" t="s">
        <v>38</v>
      </c>
      <c r="L24" s="27" t="s">
        <v>40</v>
      </c>
      <c r="M24" s="27" t="s">
        <v>38</v>
      </c>
      <c r="N24" s="27" t="s">
        <v>38</v>
      </c>
      <c r="O24" s="27" t="s">
        <v>38</v>
      </c>
      <c r="P24" s="27" t="s">
        <v>38</v>
      </c>
      <c r="Q24" s="27" t="str">
        <f t="shared" si="16"/>
        <v>WO</v>
      </c>
      <c r="R24" s="27" t="s">
        <v>38</v>
      </c>
      <c r="S24" s="27" t="s">
        <v>38</v>
      </c>
      <c r="T24" s="27" t="s">
        <v>38</v>
      </c>
      <c r="U24" s="27" t="s">
        <v>38</v>
      </c>
      <c r="V24" s="27" t="s">
        <v>38</v>
      </c>
      <c r="W24" s="27" t="s">
        <v>38</v>
      </c>
      <c r="X24" s="27" t="str">
        <f t="shared" si="16"/>
        <v>WO</v>
      </c>
      <c r="Y24" s="27" t="s">
        <v>38</v>
      </c>
      <c r="Z24" s="27" t="s">
        <v>38</v>
      </c>
      <c r="AA24" s="27" t="s">
        <v>38</v>
      </c>
      <c r="AB24" s="27" t="s">
        <v>38</v>
      </c>
      <c r="AC24" s="27" t="s">
        <v>38</v>
      </c>
      <c r="AD24" s="27" t="s">
        <v>38</v>
      </c>
      <c r="AE24" s="27" t="str">
        <f t="shared" si="16"/>
        <v>WO</v>
      </c>
      <c r="AF24" s="27" t="s">
        <v>38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">
        <v>38</v>
      </c>
      <c r="AL24" s="27" t="str">
        <f t="shared" si="16"/>
        <v>WO</v>
      </c>
      <c r="AM24" s="27" t="s">
        <v>38</v>
      </c>
      <c r="AN24" s="27" t="str">
        <f t="shared" si="3"/>
        <v/>
      </c>
      <c r="AP24" s="23">
        <v>15</v>
      </c>
      <c r="AQ24" s="4">
        <v>1015</v>
      </c>
      <c r="AR24" s="17">
        <f t="shared" si="4"/>
        <v>45838</v>
      </c>
      <c r="AS24" s="4" t="s">
        <v>17</v>
      </c>
      <c r="AT24" s="22">
        <f t="shared" si="5"/>
        <v>24</v>
      </c>
      <c r="AU24" s="22">
        <f t="shared" si="6"/>
        <v>1</v>
      </c>
      <c r="AV24" s="22">
        <f t="shared" si="7"/>
        <v>0</v>
      </c>
      <c r="AW24" s="23">
        <f t="shared" si="10"/>
        <v>5</v>
      </c>
      <c r="AX24" s="28">
        <f t="shared" si="11"/>
        <v>30</v>
      </c>
      <c r="AY24" s="28">
        <f t="shared" si="12"/>
        <v>29</v>
      </c>
      <c r="AZ24" s="29">
        <v>35000</v>
      </c>
      <c r="BA24" s="29">
        <f t="shared" si="13"/>
        <v>1206.8965517241379</v>
      </c>
      <c r="BB24" s="29">
        <f t="shared" si="14"/>
        <v>1206.8965517241379</v>
      </c>
      <c r="BC24" s="29">
        <f t="shared" si="15"/>
        <v>33793.103448275862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8"/>
        <v>5</v>
      </c>
      <c r="J25" s="27" t="str">
        <f t="shared" si="9"/>
        <v>WO</v>
      </c>
      <c r="K25" s="27" t="s">
        <v>38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tr">
        <f t="shared" si="16"/>
        <v>WO</v>
      </c>
      <c r="R25" s="27" t="s">
        <v>38</v>
      </c>
      <c r="S25" s="27" t="s">
        <v>38</v>
      </c>
      <c r="T25" s="27" t="s">
        <v>38</v>
      </c>
      <c r="U25" s="27" t="s">
        <v>38</v>
      </c>
      <c r="V25" s="27" t="s">
        <v>38</v>
      </c>
      <c r="W25" s="27" t="s">
        <v>38</v>
      </c>
      <c r="X25" s="27" t="str">
        <f t="shared" si="16"/>
        <v>WO</v>
      </c>
      <c r="Y25" s="27" t="s">
        <v>38</v>
      </c>
      <c r="Z25" s="27" t="s">
        <v>38</v>
      </c>
      <c r="AA25" s="27" t="s">
        <v>38</v>
      </c>
      <c r="AB25" s="27" t="s">
        <v>38</v>
      </c>
      <c r="AC25" s="27" t="s">
        <v>38</v>
      </c>
      <c r="AD25" s="27" t="s">
        <v>38</v>
      </c>
      <c r="AE25" s="27" t="str">
        <f t="shared" si="16"/>
        <v>WO</v>
      </c>
      <c r="AF25" s="27" t="s">
        <v>38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">
        <v>38</v>
      </c>
      <c r="AL25" s="27" t="str">
        <f t="shared" si="16"/>
        <v>WO</v>
      </c>
      <c r="AM25" s="27" t="s">
        <v>38</v>
      </c>
      <c r="AN25" s="27" t="str">
        <f t="shared" si="3"/>
        <v/>
      </c>
      <c r="AP25" s="23">
        <v>16</v>
      </c>
      <c r="AQ25" s="4">
        <v>1016</v>
      </c>
      <c r="AR25" s="17">
        <f t="shared" si="4"/>
        <v>45838</v>
      </c>
      <c r="AS25" s="4" t="s">
        <v>18</v>
      </c>
      <c r="AT25" s="22">
        <f t="shared" si="5"/>
        <v>25</v>
      </c>
      <c r="AU25" s="22">
        <f t="shared" si="6"/>
        <v>0</v>
      </c>
      <c r="AV25" s="22">
        <f t="shared" si="7"/>
        <v>0</v>
      </c>
      <c r="AW25" s="23">
        <f t="shared" si="10"/>
        <v>5</v>
      </c>
      <c r="AX25" s="28">
        <f t="shared" si="11"/>
        <v>30</v>
      </c>
      <c r="AY25" s="28">
        <f t="shared" si="12"/>
        <v>30</v>
      </c>
      <c r="AZ25" s="29">
        <v>15000</v>
      </c>
      <c r="BA25" s="29">
        <f t="shared" si="13"/>
        <v>500</v>
      </c>
      <c r="BB25" s="29">
        <f t="shared" si="14"/>
        <v>0</v>
      </c>
      <c r="BC25" s="29">
        <f t="shared" si="15"/>
        <v>15000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8"/>
        <v>5</v>
      </c>
      <c r="J26" s="27" t="str">
        <f t="shared" si="9"/>
        <v>WO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tr">
        <f t="shared" si="16"/>
        <v>WO</v>
      </c>
      <c r="R26" s="27" t="s">
        <v>38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">
        <v>38</v>
      </c>
      <c r="X26" s="27" t="str">
        <f t="shared" si="16"/>
        <v>WO</v>
      </c>
      <c r="Y26" s="27" t="s">
        <v>38</v>
      </c>
      <c r="Z26" s="27" t="s">
        <v>38</v>
      </c>
      <c r="AA26" s="27" t="s">
        <v>38</v>
      </c>
      <c r="AB26" s="27" t="s">
        <v>38</v>
      </c>
      <c r="AC26" s="27" t="s">
        <v>38</v>
      </c>
      <c r="AD26" s="27" t="s">
        <v>38</v>
      </c>
      <c r="AE26" s="27" t="str">
        <f t="shared" si="16"/>
        <v>WO</v>
      </c>
      <c r="AF26" s="27" t="s">
        <v>38</v>
      </c>
      <c r="AG26" s="27" t="s">
        <v>38</v>
      </c>
      <c r="AH26" s="27" t="s">
        <v>38</v>
      </c>
      <c r="AI26" s="27" t="s">
        <v>38</v>
      </c>
      <c r="AJ26" s="27" t="s">
        <v>38</v>
      </c>
      <c r="AK26" s="27" t="s">
        <v>38</v>
      </c>
      <c r="AL26" s="27" t="str">
        <f t="shared" si="16"/>
        <v>WO</v>
      </c>
      <c r="AM26" s="27" t="s">
        <v>38</v>
      </c>
      <c r="AN26" s="27" t="str">
        <f t="shared" si="3"/>
        <v/>
      </c>
      <c r="AP26" s="23">
        <v>17</v>
      </c>
      <c r="AQ26" s="4">
        <v>1017</v>
      </c>
      <c r="AR26" s="17">
        <f t="shared" si="4"/>
        <v>45838</v>
      </c>
      <c r="AS26" s="4" t="s">
        <v>19</v>
      </c>
      <c r="AT26" s="22">
        <f t="shared" si="5"/>
        <v>25</v>
      </c>
      <c r="AU26" s="22">
        <f t="shared" si="6"/>
        <v>0</v>
      </c>
      <c r="AV26" s="22">
        <f t="shared" si="7"/>
        <v>0</v>
      </c>
      <c r="AW26" s="23">
        <f t="shared" si="10"/>
        <v>5</v>
      </c>
      <c r="AX26" s="28">
        <f t="shared" si="11"/>
        <v>30</v>
      </c>
      <c r="AY26" s="28">
        <f t="shared" si="12"/>
        <v>30</v>
      </c>
      <c r="AZ26" s="29">
        <v>65000</v>
      </c>
      <c r="BA26" s="29">
        <f t="shared" si="13"/>
        <v>2166.6666666666665</v>
      </c>
      <c r="BB26" s="29">
        <f t="shared" si="14"/>
        <v>0</v>
      </c>
      <c r="BC26" s="29">
        <f t="shared" si="15"/>
        <v>64999.999999999993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8"/>
        <v>5</v>
      </c>
      <c r="J27" s="27" t="str">
        <f t="shared" si="9"/>
        <v>WO</v>
      </c>
      <c r="K27" s="27" t="s">
        <v>38</v>
      </c>
      <c r="L27" s="27" t="s">
        <v>38</v>
      </c>
      <c r="M27" s="27" t="s">
        <v>38</v>
      </c>
      <c r="N27" s="27" t="s">
        <v>38</v>
      </c>
      <c r="O27" s="27" t="s">
        <v>38</v>
      </c>
      <c r="P27" s="27" t="s">
        <v>38</v>
      </c>
      <c r="Q27" s="27" t="str">
        <f t="shared" si="16"/>
        <v>WO</v>
      </c>
      <c r="R27" s="27" t="s">
        <v>38</v>
      </c>
      <c r="S27" s="27" t="s">
        <v>38</v>
      </c>
      <c r="T27" s="27" t="s">
        <v>38</v>
      </c>
      <c r="U27" s="27" t="s">
        <v>38</v>
      </c>
      <c r="V27" s="27" t="s">
        <v>38</v>
      </c>
      <c r="W27" s="27" t="s">
        <v>38</v>
      </c>
      <c r="X27" s="27" t="str">
        <f t="shared" si="16"/>
        <v>WO</v>
      </c>
      <c r="Y27" s="27" t="s">
        <v>38</v>
      </c>
      <c r="Z27" s="27" t="s">
        <v>38</v>
      </c>
      <c r="AA27" s="27" t="s">
        <v>38</v>
      </c>
      <c r="AB27" s="27" t="s">
        <v>38</v>
      </c>
      <c r="AC27" s="27" t="s">
        <v>38</v>
      </c>
      <c r="AD27" s="27" t="s">
        <v>38</v>
      </c>
      <c r="AE27" s="27" t="str">
        <f t="shared" ref="Q27:AL29" si="17">IF(AE$8="SUNDAY","WO","")</f>
        <v>WO</v>
      </c>
      <c r="AF27" s="27" t="s">
        <v>38</v>
      </c>
      <c r="AG27" s="27" t="s">
        <v>38</v>
      </c>
      <c r="AH27" s="27" t="s">
        <v>38</v>
      </c>
      <c r="AI27" s="27" t="s">
        <v>38</v>
      </c>
      <c r="AJ27" s="27" t="s">
        <v>38</v>
      </c>
      <c r="AK27" s="27" t="s">
        <v>38</v>
      </c>
      <c r="AL27" s="27" t="str">
        <f t="shared" si="17"/>
        <v>WO</v>
      </c>
      <c r="AM27" s="27" t="s">
        <v>38</v>
      </c>
      <c r="AN27" s="27" t="str">
        <f t="shared" si="3"/>
        <v/>
      </c>
      <c r="AP27" s="23">
        <v>18</v>
      </c>
      <c r="AQ27" s="4">
        <v>1018</v>
      </c>
      <c r="AR27" s="17">
        <f t="shared" si="4"/>
        <v>45838</v>
      </c>
      <c r="AS27" s="4" t="s">
        <v>20</v>
      </c>
      <c r="AT27" s="22">
        <f t="shared" si="5"/>
        <v>25</v>
      </c>
      <c r="AU27" s="22">
        <f t="shared" si="6"/>
        <v>0</v>
      </c>
      <c r="AV27" s="22">
        <f t="shared" si="7"/>
        <v>0</v>
      </c>
      <c r="AW27" s="23">
        <f t="shared" si="10"/>
        <v>5</v>
      </c>
      <c r="AX27" s="28">
        <f t="shared" si="11"/>
        <v>30</v>
      </c>
      <c r="AY27" s="28">
        <f t="shared" si="12"/>
        <v>30</v>
      </c>
      <c r="AZ27" s="29">
        <v>27000</v>
      </c>
      <c r="BA27" s="29">
        <f t="shared" si="13"/>
        <v>900</v>
      </c>
      <c r="BB27" s="29">
        <f t="shared" si="14"/>
        <v>0</v>
      </c>
      <c r="BC27" s="29">
        <f t="shared" si="15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8"/>
        <v>5</v>
      </c>
      <c r="J28" s="27" t="str">
        <f t="shared" si="9"/>
        <v>WO</v>
      </c>
      <c r="K28" s="27" t="s">
        <v>38</v>
      </c>
      <c r="L28" s="27" t="s">
        <v>40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tr">
        <f t="shared" si="17"/>
        <v>WO</v>
      </c>
      <c r="R28" s="27" t="s">
        <v>38</v>
      </c>
      <c r="S28" s="27" t="s">
        <v>38</v>
      </c>
      <c r="T28" s="27" t="s">
        <v>38</v>
      </c>
      <c r="U28" s="27" t="s">
        <v>38</v>
      </c>
      <c r="V28" s="27" t="s">
        <v>38</v>
      </c>
      <c r="W28" s="27" t="s">
        <v>38</v>
      </c>
      <c r="X28" s="27" t="str">
        <f t="shared" si="17"/>
        <v>WO</v>
      </c>
      <c r="Y28" s="27" t="s">
        <v>38</v>
      </c>
      <c r="Z28" s="27" t="s">
        <v>38</v>
      </c>
      <c r="AA28" s="27" t="s">
        <v>38</v>
      </c>
      <c r="AB28" s="27" t="s">
        <v>38</v>
      </c>
      <c r="AC28" s="27" t="s">
        <v>38</v>
      </c>
      <c r="AD28" s="27" t="s">
        <v>38</v>
      </c>
      <c r="AE28" s="27" t="str">
        <f t="shared" si="17"/>
        <v>WO</v>
      </c>
      <c r="AF28" s="27" t="s">
        <v>38</v>
      </c>
      <c r="AG28" s="27" t="s">
        <v>38</v>
      </c>
      <c r="AH28" s="27" t="s">
        <v>38</v>
      </c>
      <c r="AI28" s="27" t="s">
        <v>38</v>
      </c>
      <c r="AJ28" s="27" t="s">
        <v>38</v>
      </c>
      <c r="AK28" s="27" t="s">
        <v>38</v>
      </c>
      <c r="AL28" s="27" t="str">
        <f t="shared" si="17"/>
        <v>WO</v>
      </c>
      <c r="AM28" s="27" t="s">
        <v>38</v>
      </c>
      <c r="AN28" s="27" t="str">
        <f t="shared" si="3"/>
        <v/>
      </c>
      <c r="AP28" s="23">
        <v>19</v>
      </c>
      <c r="AQ28" s="4">
        <v>1019</v>
      </c>
      <c r="AR28" s="17">
        <f t="shared" si="4"/>
        <v>45838</v>
      </c>
      <c r="AS28" s="4" t="s">
        <v>21</v>
      </c>
      <c r="AT28" s="22">
        <f t="shared" si="5"/>
        <v>24</v>
      </c>
      <c r="AU28" s="22">
        <f t="shared" si="6"/>
        <v>1</v>
      </c>
      <c r="AV28" s="22">
        <f t="shared" si="7"/>
        <v>0</v>
      </c>
      <c r="AW28" s="23">
        <f t="shared" si="10"/>
        <v>5</v>
      </c>
      <c r="AX28" s="28">
        <f t="shared" si="11"/>
        <v>30</v>
      </c>
      <c r="AY28" s="28">
        <f t="shared" si="12"/>
        <v>29</v>
      </c>
      <c r="AZ28" s="29">
        <v>45000</v>
      </c>
      <c r="BA28" s="29">
        <f t="shared" si="13"/>
        <v>1551.7241379310344</v>
      </c>
      <c r="BB28" s="29">
        <f t="shared" si="14"/>
        <v>1551.7241379310344</v>
      </c>
      <c r="BC28" s="29">
        <f t="shared" si="15"/>
        <v>43448.275862068964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8"/>
        <v>5</v>
      </c>
      <c r="J29" s="27" t="str">
        <f t="shared" si="9"/>
        <v>WO</v>
      </c>
      <c r="K29" s="27" t="s">
        <v>38</v>
      </c>
      <c r="L29" s="27" t="s">
        <v>38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tr">
        <f t="shared" si="17"/>
        <v>WO</v>
      </c>
      <c r="R29" s="27" t="s">
        <v>38</v>
      </c>
      <c r="S29" s="27" t="s">
        <v>38</v>
      </c>
      <c r="T29" s="27" t="s">
        <v>38</v>
      </c>
      <c r="U29" s="27" t="s">
        <v>38</v>
      </c>
      <c r="V29" s="27" t="s">
        <v>38</v>
      </c>
      <c r="W29" s="27" t="s">
        <v>38</v>
      </c>
      <c r="X29" s="27" t="str">
        <f t="shared" si="17"/>
        <v>WO</v>
      </c>
      <c r="Y29" s="27" t="s">
        <v>38</v>
      </c>
      <c r="Z29" s="27" t="s">
        <v>38</v>
      </c>
      <c r="AA29" s="27" t="s">
        <v>38</v>
      </c>
      <c r="AB29" s="27" t="s">
        <v>38</v>
      </c>
      <c r="AC29" s="27" t="s">
        <v>38</v>
      </c>
      <c r="AD29" s="27" t="s">
        <v>38</v>
      </c>
      <c r="AE29" s="27" t="str">
        <f t="shared" si="17"/>
        <v>WO</v>
      </c>
      <c r="AF29" s="27" t="s">
        <v>38</v>
      </c>
      <c r="AG29" s="27" t="s">
        <v>38</v>
      </c>
      <c r="AH29" s="27" t="s">
        <v>38</v>
      </c>
      <c r="AI29" s="27" t="s">
        <v>38</v>
      </c>
      <c r="AJ29" s="27" t="s">
        <v>38</v>
      </c>
      <c r="AK29" s="27" t="s">
        <v>38</v>
      </c>
      <c r="AL29" s="27" t="str">
        <f t="shared" si="17"/>
        <v>WO</v>
      </c>
      <c r="AM29" s="27" t="s">
        <v>38</v>
      </c>
      <c r="AN29" s="27" t="str">
        <f t="shared" si="3"/>
        <v/>
      </c>
      <c r="AP29" s="5">
        <v>20</v>
      </c>
      <c r="AQ29" s="5">
        <v>1020</v>
      </c>
      <c r="AR29" s="18">
        <f t="shared" si="4"/>
        <v>45838</v>
      </c>
      <c r="AS29" s="5" t="s">
        <v>22</v>
      </c>
      <c r="AT29" s="22">
        <f t="shared" si="5"/>
        <v>25</v>
      </c>
      <c r="AU29" s="22">
        <f t="shared" si="6"/>
        <v>0</v>
      </c>
      <c r="AV29" s="22">
        <f t="shared" si="7"/>
        <v>0</v>
      </c>
      <c r="AW29" s="24">
        <f t="shared" si="10"/>
        <v>5</v>
      </c>
      <c r="AX29" s="25">
        <f t="shared" si="11"/>
        <v>30</v>
      </c>
      <c r="AY29" s="25">
        <f t="shared" si="12"/>
        <v>30</v>
      </c>
      <c r="AZ29" s="29">
        <v>27000</v>
      </c>
      <c r="BA29" s="29">
        <f t="shared" si="13"/>
        <v>900</v>
      </c>
      <c r="BB29" s="29">
        <f t="shared" si="14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J10:J29 Q10:Q29 X10:X29 AE10:AE29 AL10:AL29">
    <cfRule type="containsText" dxfId="172" priority="5" operator="containsText" text="L">
      <formula>NOT(ISERROR(SEARCH("L",J10)))</formula>
    </cfRule>
    <cfRule type="containsText" dxfId="171" priority="6" operator="containsText" text="A">
      <formula>NOT(ISERROR(SEARCH("A",J10)))</formula>
    </cfRule>
    <cfRule type="containsText" dxfId="170" priority="7" operator="containsText" text="P">
      <formula>NOT(ISERROR(SEARCH("P",J10)))</formula>
    </cfRule>
    <cfRule type="cellIs" dxfId="169" priority="8" operator="equal">
      <formula>"WO"</formula>
    </cfRule>
  </conditionalFormatting>
  <conditionalFormatting sqref="K10:P29 R10:W29 Y10:AD29 AF10:AK29 AM10:AN29">
    <cfRule type="containsText" dxfId="168" priority="1" operator="containsText" text="L">
      <formula>NOT(ISERROR(SEARCH("L",K10)))</formula>
    </cfRule>
    <cfRule type="containsText" dxfId="167" priority="2" operator="containsText" text="A">
      <formula>NOT(ISERROR(SEARCH("A",K10)))</formula>
    </cfRule>
    <cfRule type="containsText" dxfId="166" priority="3" operator="containsText" text="P">
      <formula>NOT(ISERROR(SEARCH("P",K10)))</formula>
    </cfRule>
    <cfRule type="cellIs" dxfId="165" priority="4" operator="equal">
      <formula>"WO"</formula>
    </cfRule>
  </conditionalFormatting>
  <dataValidations count="1">
    <dataValidation type="list" allowBlank="1" showInputMessage="1" showErrorMessage="1" sqref="AF10:AK29 K10:P29 R10:W29 Y10:AD29 AM10:AN29" xr:uid="{6154B0E1-1779-4222-AFF3-1047F8DCDA09}">
      <formula1>"P,A,L"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A796B2-D1D1-42F9-BC9C-8007E21AD7B9}">
          <x14:formula1>
            <xm:f>Sheet2!$A$1:$A$12</xm:f>
          </x14:formula1>
          <xm:sqref>G5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7D5F-C6EC-46C6-989F-7C3E528EF3DB}">
  <dimension ref="F5:BC30"/>
  <sheetViews>
    <sheetView topLeftCell="AL6" zoomScale="90" zoomScaleNormal="90" workbookViewId="0">
      <selection activeCell="AS15" sqref="AS15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45839</v>
      </c>
      <c r="H5" s="8"/>
      <c r="I5" s="9" t="s">
        <v>25</v>
      </c>
      <c r="J5" s="10">
        <f>EOMONTH(G5,0)</f>
        <v>45869</v>
      </c>
      <c r="L5" s="32" t="str">
        <f>TEXT($G$5,"MMMM")</f>
        <v>July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Tuesday</v>
      </c>
      <c r="K8" s="13" t="str">
        <f t="shared" ref="K8:AN8" si="0">TEXT(K9,"DDDD")</f>
        <v>Wednesday</v>
      </c>
      <c r="L8" s="13" t="str">
        <f t="shared" si="0"/>
        <v>Thursday</v>
      </c>
      <c r="M8" s="13" t="str">
        <f t="shared" si="0"/>
        <v>Friday</v>
      </c>
      <c r="N8" s="13" t="str">
        <f t="shared" si="0"/>
        <v>Saturday</v>
      </c>
      <c r="O8" s="13" t="str">
        <f t="shared" si="0"/>
        <v>Sunday</v>
      </c>
      <c r="P8" s="13" t="str">
        <f t="shared" si="0"/>
        <v>Monday</v>
      </c>
      <c r="Q8" s="13" t="str">
        <f t="shared" si="0"/>
        <v>Tuesday</v>
      </c>
      <c r="R8" s="13" t="str">
        <f t="shared" si="0"/>
        <v>Wednesday</v>
      </c>
      <c r="S8" s="13" t="str">
        <f t="shared" si="0"/>
        <v>Thursday</v>
      </c>
      <c r="T8" s="13" t="str">
        <f t="shared" si="0"/>
        <v>Friday</v>
      </c>
      <c r="U8" s="13" t="str">
        <f t="shared" si="0"/>
        <v>Saturday</v>
      </c>
      <c r="V8" s="13" t="str">
        <f t="shared" si="0"/>
        <v>Sunday</v>
      </c>
      <c r="W8" s="13" t="str">
        <f t="shared" si="0"/>
        <v>Monday</v>
      </c>
      <c r="X8" s="13" t="str">
        <f t="shared" si="0"/>
        <v>Tuesday</v>
      </c>
      <c r="Y8" s="13" t="str">
        <f t="shared" si="0"/>
        <v>Wednesday</v>
      </c>
      <c r="Z8" s="13" t="str">
        <f t="shared" si="0"/>
        <v>Thursday</v>
      </c>
      <c r="AA8" s="13" t="str">
        <f t="shared" si="0"/>
        <v>Friday</v>
      </c>
      <c r="AB8" s="13" t="str">
        <f t="shared" si="0"/>
        <v>Saturday</v>
      </c>
      <c r="AC8" s="13" t="str">
        <f t="shared" si="0"/>
        <v>Sunday</v>
      </c>
      <c r="AD8" s="13" t="str">
        <f t="shared" si="0"/>
        <v>Monday</v>
      </c>
      <c r="AE8" s="13" t="str">
        <f t="shared" si="0"/>
        <v>Tuesday</v>
      </c>
      <c r="AF8" s="13" t="str">
        <f t="shared" si="0"/>
        <v>Wednesday</v>
      </c>
      <c r="AG8" s="13" t="str">
        <f t="shared" si="0"/>
        <v>Thursday</v>
      </c>
      <c r="AH8" s="13" t="str">
        <f t="shared" si="0"/>
        <v>Friday</v>
      </c>
      <c r="AI8" s="13" t="str">
        <f t="shared" si="0"/>
        <v>Saturday</v>
      </c>
      <c r="AJ8" s="13" t="str">
        <f t="shared" si="0"/>
        <v>Sunday</v>
      </c>
      <c r="AK8" s="13" t="str">
        <f t="shared" si="0"/>
        <v>Monday</v>
      </c>
      <c r="AL8" s="13" t="str">
        <f t="shared" si="0"/>
        <v>Tuesday</v>
      </c>
      <c r="AM8" s="13" t="str">
        <f t="shared" si="0"/>
        <v>Wednesday</v>
      </c>
      <c r="AN8" s="13" t="str">
        <f t="shared" si="0"/>
        <v>Thursday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45839</v>
      </c>
      <c r="K9" s="26">
        <f>IF(J9&lt;$J$5,J9+1,"")</f>
        <v>45840</v>
      </c>
      <c r="L9" s="26">
        <f t="shared" ref="L9:AO9" si="1">IF(K9&lt;$J$5,K9+1,"")</f>
        <v>45841</v>
      </c>
      <c r="M9" s="26">
        <f t="shared" si="1"/>
        <v>45842</v>
      </c>
      <c r="N9" s="26">
        <f t="shared" si="1"/>
        <v>45843</v>
      </c>
      <c r="O9" s="26">
        <f t="shared" si="1"/>
        <v>45844</v>
      </c>
      <c r="P9" s="26">
        <f t="shared" si="1"/>
        <v>45845</v>
      </c>
      <c r="Q9" s="26">
        <f t="shared" si="1"/>
        <v>45846</v>
      </c>
      <c r="R9" s="26">
        <f t="shared" si="1"/>
        <v>45847</v>
      </c>
      <c r="S9" s="26">
        <f t="shared" si="1"/>
        <v>45848</v>
      </c>
      <c r="T9" s="26">
        <f t="shared" si="1"/>
        <v>45849</v>
      </c>
      <c r="U9" s="26">
        <f t="shared" si="1"/>
        <v>45850</v>
      </c>
      <c r="V9" s="26">
        <f t="shared" si="1"/>
        <v>45851</v>
      </c>
      <c r="W9" s="26">
        <f t="shared" si="1"/>
        <v>45852</v>
      </c>
      <c r="X9" s="26">
        <f t="shared" si="1"/>
        <v>45853</v>
      </c>
      <c r="Y9" s="26">
        <f t="shared" si="1"/>
        <v>45854</v>
      </c>
      <c r="Z9" s="26">
        <f t="shared" si="1"/>
        <v>45855</v>
      </c>
      <c r="AA9" s="26">
        <f t="shared" si="1"/>
        <v>45856</v>
      </c>
      <c r="AB9" s="26">
        <f t="shared" si="1"/>
        <v>45857</v>
      </c>
      <c r="AC9" s="26">
        <f>IF(AB9&lt;$J$5,AB9+1,"")</f>
        <v>45858</v>
      </c>
      <c r="AD9" s="26">
        <f t="shared" si="1"/>
        <v>45859</v>
      </c>
      <c r="AE9" s="26">
        <f t="shared" si="1"/>
        <v>45860</v>
      </c>
      <c r="AF9" s="26">
        <f t="shared" si="1"/>
        <v>45861</v>
      </c>
      <c r="AG9" s="26">
        <f t="shared" si="1"/>
        <v>45862</v>
      </c>
      <c r="AH9" s="26">
        <f t="shared" si="1"/>
        <v>45863</v>
      </c>
      <c r="AI9" s="26">
        <f t="shared" si="1"/>
        <v>45864</v>
      </c>
      <c r="AJ9" s="26">
        <f t="shared" si="1"/>
        <v>45865</v>
      </c>
      <c r="AK9" s="26">
        <f t="shared" si="1"/>
        <v>45866</v>
      </c>
      <c r="AL9" s="26">
        <f t="shared" si="1"/>
        <v>45867</v>
      </c>
      <c r="AM9" s="26">
        <f t="shared" si="1"/>
        <v>45868</v>
      </c>
      <c r="AN9" s="26">
        <f t="shared" si="1"/>
        <v>45869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39</v>
      </c>
      <c r="L10" s="27" t="s">
        <v>38</v>
      </c>
      <c r="M10" s="27" t="s">
        <v>38</v>
      </c>
      <c r="N10" s="27" t="s">
        <v>38</v>
      </c>
      <c r="O10" s="27" t="str">
        <f t="shared" ref="O10:AJ18" si="2">IF(O$8="SUNDAY","WO","")</f>
        <v>WO</v>
      </c>
      <c r="P10" s="27" t="s">
        <v>38</v>
      </c>
      <c r="Q10" s="27" t="s">
        <v>40</v>
      </c>
      <c r="R10" s="27" t="s">
        <v>38</v>
      </c>
      <c r="S10" s="27" t="s">
        <v>38</v>
      </c>
      <c r="T10" s="27" t="s">
        <v>38</v>
      </c>
      <c r="U10" s="27" t="s">
        <v>38</v>
      </c>
      <c r="V10" s="27" t="str">
        <f t="shared" si="2"/>
        <v>WO</v>
      </c>
      <c r="W10" s="27" t="s">
        <v>38</v>
      </c>
      <c r="X10" s="27" t="s">
        <v>38</v>
      </c>
      <c r="Y10" s="27" t="s">
        <v>38</v>
      </c>
      <c r="Z10" s="27" t="s">
        <v>38</v>
      </c>
      <c r="AA10" s="27" t="s">
        <v>38</v>
      </c>
      <c r="AB10" s="27" t="s">
        <v>38</v>
      </c>
      <c r="AC10" s="27" t="str">
        <f t="shared" si="2"/>
        <v>WO</v>
      </c>
      <c r="AD10" s="27" t="s">
        <v>38</v>
      </c>
      <c r="AE10" s="27" t="s">
        <v>38</v>
      </c>
      <c r="AF10" s="27" t="s">
        <v>38</v>
      </c>
      <c r="AG10" s="27" t="s">
        <v>39</v>
      </c>
      <c r="AH10" s="27" t="s">
        <v>38</v>
      </c>
      <c r="AI10" s="27" t="s">
        <v>38</v>
      </c>
      <c r="AJ10" s="27" t="str">
        <f t="shared" si="2"/>
        <v>WO</v>
      </c>
      <c r="AK10" s="27" t="s">
        <v>38</v>
      </c>
      <c r="AL10" s="27" t="s">
        <v>38</v>
      </c>
      <c r="AM10" s="27" t="s">
        <v>38</v>
      </c>
      <c r="AN10" s="27" t="s">
        <v>38</v>
      </c>
      <c r="AP10" s="23">
        <v>1</v>
      </c>
      <c r="AQ10" s="4">
        <v>1001</v>
      </c>
      <c r="AR10" s="17">
        <f t="shared" ref="AR10:AR29" si="3">$J$5</f>
        <v>45869</v>
      </c>
      <c r="AS10" s="4" t="s">
        <v>3</v>
      </c>
      <c r="AT10" s="22">
        <f t="shared" ref="AT10:AT29" si="4">COUNTIF(J10:AN10,"P")</f>
        <v>24</v>
      </c>
      <c r="AU10" s="22">
        <f t="shared" ref="AU10:AU29" si="5">COUNTIF(J10:AN10,"A")</f>
        <v>1</v>
      </c>
      <c r="AV10" s="22">
        <f t="shared" ref="AV10:AV29" si="6">COUNTIF(J10:AN10,"L")</f>
        <v>2</v>
      </c>
      <c r="AW10" s="23">
        <f>$I$10</f>
        <v>4</v>
      </c>
      <c r="AX10" s="28">
        <f>(DATEDIF($G$5,$J$5,"D")+1)</f>
        <v>31</v>
      </c>
      <c r="AY10" s="28">
        <f>AX10-AU10</f>
        <v>30</v>
      </c>
      <c r="AZ10" s="29">
        <v>27000</v>
      </c>
      <c r="BA10" s="29">
        <f>AZ10/AY10</f>
        <v>900</v>
      </c>
      <c r="BB10" s="29">
        <f>BA10*AU10</f>
        <v>900</v>
      </c>
      <c r="BC10" s="29">
        <f>BA10*AY10-BB10</f>
        <v>26100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7">COUNTIF($J$8:$AN$8,"SUNDAY")</f>
        <v>4</v>
      </c>
      <c r="J11" s="27" t="s">
        <v>38</v>
      </c>
      <c r="K11" s="27" t="s">
        <v>38</v>
      </c>
      <c r="L11" s="27" t="s">
        <v>38</v>
      </c>
      <c r="M11" s="27" t="s">
        <v>38</v>
      </c>
      <c r="N11" s="27" t="s">
        <v>38</v>
      </c>
      <c r="O11" s="27" t="str">
        <f t="shared" ref="O11:V11" si="8">IF(O$8="SUNDAY","WO","")</f>
        <v>WO</v>
      </c>
      <c r="P11" s="27" t="s">
        <v>38</v>
      </c>
      <c r="Q11" s="27" t="s">
        <v>38</v>
      </c>
      <c r="R11" s="27" t="s">
        <v>38</v>
      </c>
      <c r="S11" s="27" t="s">
        <v>38</v>
      </c>
      <c r="T11" s="27" t="s">
        <v>38</v>
      </c>
      <c r="U11" s="27" t="s">
        <v>38</v>
      </c>
      <c r="V11" s="27" t="str">
        <f t="shared" si="8"/>
        <v>WO</v>
      </c>
      <c r="W11" s="27" t="s">
        <v>38</v>
      </c>
      <c r="X11" s="27" t="s">
        <v>38</v>
      </c>
      <c r="Y11" s="27" t="s">
        <v>38</v>
      </c>
      <c r="Z11" s="27" t="s">
        <v>38</v>
      </c>
      <c r="AA11" s="27" t="s">
        <v>40</v>
      </c>
      <c r="AB11" s="27" t="s">
        <v>38</v>
      </c>
      <c r="AC11" s="27" t="str">
        <f t="shared" si="2"/>
        <v>WO</v>
      </c>
      <c r="AD11" s="27" t="s">
        <v>38</v>
      </c>
      <c r="AE11" s="27" t="s">
        <v>38</v>
      </c>
      <c r="AF11" s="27" t="s">
        <v>38</v>
      </c>
      <c r="AG11" s="27" t="s">
        <v>38</v>
      </c>
      <c r="AH11" s="27" t="s">
        <v>38</v>
      </c>
      <c r="AI11" s="27" t="s">
        <v>38</v>
      </c>
      <c r="AJ11" s="27" t="str">
        <f t="shared" si="2"/>
        <v>WO</v>
      </c>
      <c r="AK11" s="27" t="s">
        <v>38</v>
      </c>
      <c r="AL11" s="27" t="s">
        <v>38</v>
      </c>
      <c r="AM11" s="27" t="s">
        <v>38</v>
      </c>
      <c r="AN11" s="27" t="s">
        <v>40</v>
      </c>
      <c r="AP11" s="23">
        <v>2</v>
      </c>
      <c r="AQ11" s="4">
        <v>1002</v>
      </c>
      <c r="AR11" s="17">
        <f t="shared" si="3"/>
        <v>45869</v>
      </c>
      <c r="AS11" s="4" t="s">
        <v>4</v>
      </c>
      <c r="AT11" s="22">
        <f t="shared" si="4"/>
        <v>25</v>
      </c>
      <c r="AU11" s="22">
        <f t="shared" si="5"/>
        <v>2</v>
      </c>
      <c r="AV11" s="22">
        <f t="shared" si="6"/>
        <v>0</v>
      </c>
      <c r="AW11" s="23">
        <f t="shared" ref="AW11:AW29" si="9">$I$10</f>
        <v>4</v>
      </c>
      <c r="AX11" s="28">
        <f t="shared" ref="AX11:AX29" si="10">(DATEDIF($G$5,$J$5,"D")+1)</f>
        <v>31</v>
      </c>
      <c r="AY11" s="28">
        <f t="shared" ref="AY11:AY29" si="11">AX11-AU11</f>
        <v>29</v>
      </c>
      <c r="AZ11" s="29">
        <v>28000</v>
      </c>
      <c r="BA11" s="29">
        <f t="shared" ref="BA11:BA29" si="12">AZ11/AY11</f>
        <v>965.51724137931035</v>
      </c>
      <c r="BB11" s="29">
        <f t="shared" ref="BB11:BB29" si="13">BA11*AU11</f>
        <v>1931.0344827586207</v>
      </c>
      <c r="BC11" s="29">
        <f t="shared" ref="BC11:BC28" si="14">BA11*AY11-BB11</f>
        <v>26068.96551724138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7"/>
        <v>4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tr">
        <f t="shared" si="2"/>
        <v>WO</v>
      </c>
      <c r="P12" s="27" t="s">
        <v>38</v>
      </c>
      <c r="Q12" s="27" t="s">
        <v>38</v>
      </c>
      <c r="R12" s="27" t="s">
        <v>38</v>
      </c>
      <c r="S12" s="27" t="s">
        <v>38</v>
      </c>
      <c r="T12" s="27" t="s">
        <v>38</v>
      </c>
      <c r="U12" s="27" t="s">
        <v>38</v>
      </c>
      <c r="V12" s="27" t="str">
        <f t="shared" si="2"/>
        <v>WO</v>
      </c>
      <c r="W12" s="27" t="s">
        <v>38</v>
      </c>
      <c r="X12" s="27" t="s">
        <v>38</v>
      </c>
      <c r="Y12" s="27" t="s">
        <v>38</v>
      </c>
      <c r="Z12" s="27" t="s">
        <v>38</v>
      </c>
      <c r="AA12" s="27" t="s">
        <v>38</v>
      </c>
      <c r="AB12" s="27" t="s">
        <v>38</v>
      </c>
      <c r="AC12" s="27" t="str">
        <f t="shared" si="2"/>
        <v>WO</v>
      </c>
      <c r="AD12" s="27" t="s">
        <v>38</v>
      </c>
      <c r="AE12" s="27" t="s">
        <v>38</v>
      </c>
      <c r="AF12" s="27" t="s">
        <v>38</v>
      </c>
      <c r="AG12" s="27" t="s">
        <v>38</v>
      </c>
      <c r="AH12" s="27" t="s">
        <v>38</v>
      </c>
      <c r="AI12" s="27" t="s">
        <v>38</v>
      </c>
      <c r="AJ12" s="27" t="str">
        <f t="shared" si="2"/>
        <v>WO</v>
      </c>
      <c r="AK12" s="27" t="s">
        <v>38</v>
      </c>
      <c r="AL12" s="27" t="s">
        <v>38</v>
      </c>
      <c r="AM12" s="27" t="s">
        <v>38</v>
      </c>
      <c r="AN12" s="27" t="s">
        <v>38</v>
      </c>
      <c r="AP12" s="23">
        <v>3</v>
      </c>
      <c r="AQ12" s="4">
        <v>1003</v>
      </c>
      <c r="AR12" s="17">
        <f t="shared" si="3"/>
        <v>45869</v>
      </c>
      <c r="AS12" s="4" t="s">
        <v>5</v>
      </c>
      <c r="AT12" s="22">
        <f t="shared" si="4"/>
        <v>27</v>
      </c>
      <c r="AU12" s="22">
        <f t="shared" si="5"/>
        <v>0</v>
      </c>
      <c r="AV12" s="22">
        <f t="shared" si="6"/>
        <v>0</v>
      </c>
      <c r="AW12" s="23">
        <f t="shared" si="9"/>
        <v>4</v>
      </c>
      <c r="AX12" s="28">
        <f t="shared" si="10"/>
        <v>31</v>
      </c>
      <c r="AY12" s="28">
        <f t="shared" si="11"/>
        <v>31</v>
      </c>
      <c r="AZ12" s="29">
        <v>35000</v>
      </c>
      <c r="BA12" s="29">
        <f t="shared" si="12"/>
        <v>1129.0322580645161</v>
      </c>
      <c r="BB12" s="29">
        <f t="shared" si="13"/>
        <v>0</v>
      </c>
      <c r="BC12" s="29">
        <f t="shared" si="14"/>
        <v>35000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7"/>
        <v>4</v>
      </c>
      <c r="J13" s="27" t="s">
        <v>38</v>
      </c>
      <c r="K13" s="27" t="s">
        <v>38</v>
      </c>
      <c r="L13" s="27" t="s">
        <v>38</v>
      </c>
      <c r="M13" s="27" t="s">
        <v>39</v>
      </c>
      <c r="N13" s="27" t="s">
        <v>38</v>
      </c>
      <c r="O13" s="27" t="str">
        <f t="shared" si="2"/>
        <v>WO</v>
      </c>
      <c r="P13" s="27" t="s">
        <v>38</v>
      </c>
      <c r="Q13" s="27" t="s">
        <v>38</v>
      </c>
      <c r="R13" s="27" t="s">
        <v>38</v>
      </c>
      <c r="S13" s="27" t="s">
        <v>38</v>
      </c>
      <c r="T13" s="27" t="s">
        <v>39</v>
      </c>
      <c r="U13" s="27" t="s">
        <v>38</v>
      </c>
      <c r="V13" s="27" t="str">
        <f t="shared" si="2"/>
        <v>WO</v>
      </c>
      <c r="W13" s="27" t="s">
        <v>38</v>
      </c>
      <c r="X13" s="27" t="s">
        <v>38</v>
      </c>
      <c r="Y13" s="27" t="s">
        <v>38</v>
      </c>
      <c r="Z13" s="27" t="s">
        <v>38</v>
      </c>
      <c r="AA13" s="27" t="s">
        <v>38</v>
      </c>
      <c r="AB13" s="27" t="s">
        <v>38</v>
      </c>
      <c r="AC13" s="27" t="str">
        <f t="shared" si="2"/>
        <v>WO</v>
      </c>
      <c r="AD13" s="27" t="s">
        <v>38</v>
      </c>
      <c r="AE13" s="27" t="s">
        <v>38</v>
      </c>
      <c r="AF13" s="27" t="s">
        <v>38</v>
      </c>
      <c r="AG13" s="27" t="s">
        <v>40</v>
      </c>
      <c r="AH13" s="27" t="s">
        <v>38</v>
      </c>
      <c r="AI13" s="27" t="s">
        <v>38</v>
      </c>
      <c r="AJ13" s="27" t="str">
        <f t="shared" si="2"/>
        <v>WO</v>
      </c>
      <c r="AK13" s="27" t="s">
        <v>38</v>
      </c>
      <c r="AL13" s="27" t="s">
        <v>38</v>
      </c>
      <c r="AM13" s="27" t="s">
        <v>38</v>
      </c>
      <c r="AN13" s="27" t="s">
        <v>38</v>
      </c>
      <c r="AP13" s="23">
        <v>4</v>
      </c>
      <c r="AQ13" s="4">
        <v>1004</v>
      </c>
      <c r="AR13" s="17">
        <f t="shared" si="3"/>
        <v>45869</v>
      </c>
      <c r="AS13" s="4" t="s">
        <v>6</v>
      </c>
      <c r="AT13" s="22">
        <f t="shared" si="4"/>
        <v>24</v>
      </c>
      <c r="AU13" s="22">
        <f t="shared" si="5"/>
        <v>1</v>
      </c>
      <c r="AV13" s="22">
        <f t="shared" si="6"/>
        <v>2</v>
      </c>
      <c r="AW13" s="23">
        <f t="shared" si="9"/>
        <v>4</v>
      </c>
      <c r="AX13" s="28">
        <f t="shared" si="10"/>
        <v>31</v>
      </c>
      <c r="AY13" s="28">
        <f t="shared" si="11"/>
        <v>30</v>
      </c>
      <c r="AZ13" s="29">
        <v>45000</v>
      </c>
      <c r="BA13" s="29">
        <f t="shared" si="12"/>
        <v>1500</v>
      </c>
      <c r="BB13" s="29">
        <f t="shared" si="13"/>
        <v>1500</v>
      </c>
      <c r="BC13" s="29">
        <f t="shared" si="14"/>
        <v>43500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7"/>
        <v>4</v>
      </c>
      <c r="J14" s="27" t="s">
        <v>38</v>
      </c>
      <c r="K14" s="27" t="s">
        <v>38</v>
      </c>
      <c r="L14" s="27" t="s">
        <v>38</v>
      </c>
      <c r="M14" s="27" t="s">
        <v>39</v>
      </c>
      <c r="N14" s="27" t="s">
        <v>38</v>
      </c>
      <c r="O14" s="27" t="str">
        <f t="shared" si="2"/>
        <v>WO</v>
      </c>
      <c r="P14" s="27" t="s">
        <v>38</v>
      </c>
      <c r="Q14" s="27" t="s">
        <v>38</v>
      </c>
      <c r="R14" s="27" t="s">
        <v>38</v>
      </c>
      <c r="S14" s="27" t="s">
        <v>38</v>
      </c>
      <c r="T14" s="27" t="s">
        <v>38</v>
      </c>
      <c r="U14" s="27" t="s">
        <v>38</v>
      </c>
      <c r="V14" s="27" t="str">
        <f t="shared" si="2"/>
        <v>WO</v>
      </c>
      <c r="W14" s="27" t="s">
        <v>38</v>
      </c>
      <c r="X14" s="27" t="s">
        <v>38</v>
      </c>
      <c r="Y14" s="27" t="s">
        <v>39</v>
      </c>
      <c r="Z14" s="27" t="s">
        <v>38</v>
      </c>
      <c r="AA14" s="27" t="s">
        <v>38</v>
      </c>
      <c r="AB14" s="27" t="s">
        <v>38</v>
      </c>
      <c r="AC14" s="27" t="str">
        <f t="shared" si="2"/>
        <v>WO</v>
      </c>
      <c r="AD14" s="27" t="s">
        <v>38</v>
      </c>
      <c r="AE14" s="27" t="s">
        <v>38</v>
      </c>
      <c r="AF14" s="27" t="s">
        <v>38</v>
      </c>
      <c r="AG14" s="27" t="s">
        <v>38</v>
      </c>
      <c r="AH14" s="27" t="s">
        <v>38</v>
      </c>
      <c r="AI14" s="27" t="s">
        <v>38</v>
      </c>
      <c r="AJ14" s="27" t="str">
        <f t="shared" si="2"/>
        <v>WO</v>
      </c>
      <c r="AK14" s="27" t="s">
        <v>38</v>
      </c>
      <c r="AL14" s="27" t="s">
        <v>38</v>
      </c>
      <c r="AM14" s="27" t="s">
        <v>38</v>
      </c>
      <c r="AN14" s="27" t="s">
        <v>38</v>
      </c>
      <c r="AP14" s="23">
        <v>5</v>
      </c>
      <c r="AQ14" s="4">
        <v>1005</v>
      </c>
      <c r="AR14" s="17">
        <f t="shared" si="3"/>
        <v>45869</v>
      </c>
      <c r="AS14" s="4" t="s">
        <v>7</v>
      </c>
      <c r="AT14" s="22">
        <f t="shared" si="4"/>
        <v>25</v>
      </c>
      <c r="AU14" s="22">
        <f t="shared" si="5"/>
        <v>0</v>
      </c>
      <c r="AV14" s="22">
        <f t="shared" si="6"/>
        <v>2</v>
      </c>
      <c r="AW14" s="23">
        <f t="shared" si="9"/>
        <v>4</v>
      </c>
      <c r="AX14" s="28">
        <f t="shared" si="10"/>
        <v>31</v>
      </c>
      <c r="AY14" s="28">
        <f t="shared" si="11"/>
        <v>31</v>
      </c>
      <c r="AZ14" s="29">
        <v>65000</v>
      </c>
      <c r="BA14" s="29">
        <f t="shared" si="12"/>
        <v>2096.7741935483873</v>
      </c>
      <c r="BB14" s="29">
        <f t="shared" si="13"/>
        <v>0</v>
      </c>
      <c r="BC14" s="29">
        <f t="shared" si="14"/>
        <v>65000.000000000007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7"/>
        <v>4</v>
      </c>
      <c r="J15" s="27" t="s">
        <v>38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tr">
        <f t="shared" si="2"/>
        <v>WO</v>
      </c>
      <c r="P15" s="27" t="s">
        <v>38</v>
      </c>
      <c r="Q15" s="27" t="s">
        <v>38</v>
      </c>
      <c r="R15" s="27" t="s">
        <v>40</v>
      </c>
      <c r="S15" s="27" t="s">
        <v>38</v>
      </c>
      <c r="T15" s="27" t="s">
        <v>38</v>
      </c>
      <c r="U15" s="27" t="s">
        <v>38</v>
      </c>
      <c r="V15" s="27" t="str">
        <f t="shared" si="2"/>
        <v>WO</v>
      </c>
      <c r="W15" s="27" t="s">
        <v>38</v>
      </c>
      <c r="X15" s="27" t="s">
        <v>38</v>
      </c>
      <c r="Y15" s="27" t="s">
        <v>38</v>
      </c>
      <c r="Z15" s="27" t="s">
        <v>38</v>
      </c>
      <c r="AA15" s="27" t="s">
        <v>38</v>
      </c>
      <c r="AB15" s="27" t="s">
        <v>38</v>
      </c>
      <c r="AC15" s="27" t="str">
        <f t="shared" si="2"/>
        <v>WO</v>
      </c>
      <c r="AD15" s="27" t="s">
        <v>38</v>
      </c>
      <c r="AE15" s="27" t="s">
        <v>38</v>
      </c>
      <c r="AF15" s="27" t="s">
        <v>38</v>
      </c>
      <c r="AG15" s="27" t="s">
        <v>38</v>
      </c>
      <c r="AH15" s="27" t="s">
        <v>38</v>
      </c>
      <c r="AI15" s="27" t="s">
        <v>38</v>
      </c>
      <c r="AJ15" s="27" t="str">
        <f t="shared" si="2"/>
        <v>WO</v>
      </c>
      <c r="AK15" s="27" t="s">
        <v>38</v>
      </c>
      <c r="AL15" s="27" t="s">
        <v>39</v>
      </c>
      <c r="AM15" s="27" t="s">
        <v>38</v>
      </c>
      <c r="AN15" s="27" t="s">
        <v>38</v>
      </c>
      <c r="AP15" s="23">
        <v>6</v>
      </c>
      <c r="AQ15" s="4">
        <v>1006</v>
      </c>
      <c r="AR15" s="17">
        <f t="shared" si="3"/>
        <v>45869</v>
      </c>
      <c r="AS15" s="4" t="s">
        <v>8</v>
      </c>
      <c r="AT15" s="22">
        <f t="shared" si="4"/>
        <v>25</v>
      </c>
      <c r="AU15" s="22">
        <f t="shared" si="5"/>
        <v>1</v>
      </c>
      <c r="AV15" s="22">
        <f t="shared" si="6"/>
        <v>1</v>
      </c>
      <c r="AW15" s="23">
        <f t="shared" si="9"/>
        <v>4</v>
      </c>
      <c r="AX15" s="28">
        <f t="shared" si="10"/>
        <v>31</v>
      </c>
      <c r="AY15" s="28">
        <f t="shared" si="11"/>
        <v>30</v>
      </c>
      <c r="AZ15" s="29">
        <v>27000</v>
      </c>
      <c r="BA15" s="29">
        <f t="shared" si="12"/>
        <v>900</v>
      </c>
      <c r="BB15" s="29">
        <f t="shared" si="13"/>
        <v>900</v>
      </c>
      <c r="BC15" s="29">
        <f t="shared" si="14"/>
        <v>26100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7"/>
        <v>4</v>
      </c>
      <c r="J16" s="27" t="s">
        <v>40</v>
      </c>
      <c r="K16" s="27" t="s">
        <v>40</v>
      </c>
      <c r="L16" s="27" t="s">
        <v>38</v>
      </c>
      <c r="M16" s="27" t="s">
        <v>38</v>
      </c>
      <c r="N16" s="27" t="s">
        <v>38</v>
      </c>
      <c r="O16" s="27" t="str">
        <f t="shared" si="2"/>
        <v>WO</v>
      </c>
      <c r="P16" s="27" t="s">
        <v>38</v>
      </c>
      <c r="Q16" s="27" t="s">
        <v>38</v>
      </c>
      <c r="R16" s="27" t="s">
        <v>38</v>
      </c>
      <c r="S16" s="27" t="s">
        <v>38</v>
      </c>
      <c r="T16" s="27" t="s">
        <v>38</v>
      </c>
      <c r="U16" s="27" t="s">
        <v>38</v>
      </c>
      <c r="V16" s="27" t="str">
        <f t="shared" si="2"/>
        <v>WO</v>
      </c>
      <c r="W16" s="27" t="s">
        <v>38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">
        <v>38</v>
      </c>
      <c r="AC16" s="27" t="str">
        <f t="shared" si="2"/>
        <v>WO</v>
      </c>
      <c r="AD16" s="27" t="s">
        <v>38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">
        <v>38</v>
      </c>
      <c r="AJ16" s="27" t="str">
        <f t="shared" si="2"/>
        <v>WO</v>
      </c>
      <c r="AK16" s="27" t="s">
        <v>38</v>
      </c>
      <c r="AL16" s="27" t="s">
        <v>38</v>
      </c>
      <c r="AM16" s="27" t="s">
        <v>38</v>
      </c>
      <c r="AN16" s="27" t="s">
        <v>38</v>
      </c>
      <c r="AP16" s="23">
        <v>7</v>
      </c>
      <c r="AQ16" s="4">
        <v>1007</v>
      </c>
      <c r="AR16" s="17">
        <f t="shared" si="3"/>
        <v>45869</v>
      </c>
      <c r="AS16" s="4" t="s">
        <v>9</v>
      </c>
      <c r="AT16" s="22">
        <f t="shared" si="4"/>
        <v>25</v>
      </c>
      <c r="AU16" s="22">
        <f t="shared" si="5"/>
        <v>2</v>
      </c>
      <c r="AV16" s="22">
        <f t="shared" si="6"/>
        <v>0</v>
      </c>
      <c r="AW16" s="23">
        <f t="shared" si="9"/>
        <v>4</v>
      </c>
      <c r="AX16" s="28">
        <f t="shared" si="10"/>
        <v>31</v>
      </c>
      <c r="AY16" s="28">
        <f t="shared" si="11"/>
        <v>29</v>
      </c>
      <c r="AZ16" s="29">
        <v>45000</v>
      </c>
      <c r="BA16" s="29">
        <f t="shared" si="12"/>
        <v>1551.7241379310344</v>
      </c>
      <c r="BB16" s="29">
        <f t="shared" si="13"/>
        <v>3103.4482758620688</v>
      </c>
      <c r="BC16" s="29">
        <f t="shared" si="14"/>
        <v>41896.551724137928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7"/>
        <v>4</v>
      </c>
      <c r="J17" s="27" t="s">
        <v>38</v>
      </c>
      <c r="K17" s="27" t="s">
        <v>40</v>
      </c>
      <c r="L17" s="27" t="s">
        <v>38</v>
      </c>
      <c r="M17" s="27" t="s">
        <v>38</v>
      </c>
      <c r="N17" s="27" t="s">
        <v>38</v>
      </c>
      <c r="O17" s="27" t="str">
        <f t="shared" si="2"/>
        <v>WO</v>
      </c>
      <c r="P17" s="27" t="s">
        <v>38</v>
      </c>
      <c r="Q17" s="27" t="s">
        <v>38</v>
      </c>
      <c r="R17" s="27" t="s">
        <v>39</v>
      </c>
      <c r="S17" s="27" t="s">
        <v>38</v>
      </c>
      <c r="T17" s="27" t="s">
        <v>38</v>
      </c>
      <c r="U17" s="27" t="s">
        <v>38</v>
      </c>
      <c r="V17" s="27" t="str">
        <f t="shared" si="2"/>
        <v>WO</v>
      </c>
      <c r="W17" s="27" t="s">
        <v>38</v>
      </c>
      <c r="X17" s="27" t="s">
        <v>38</v>
      </c>
      <c r="Y17" s="27" t="s">
        <v>38</v>
      </c>
      <c r="Z17" s="27" t="s">
        <v>38</v>
      </c>
      <c r="AA17" s="27" t="s">
        <v>38</v>
      </c>
      <c r="AB17" s="27" t="s">
        <v>38</v>
      </c>
      <c r="AC17" s="27" t="str">
        <f t="shared" si="2"/>
        <v>WO</v>
      </c>
      <c r="AD17" s="27" t="s">
        <v>38</v>
      </c>
      <c r="AE17" s="27" t="s">
        <v>38</v>
      </c>
      <c r="AF17" s="27" t="s">
        <v>39</v>
      </c>
      <c r="AG17" s="27" t="s">
        <v>38</v>
      </c>
      <c r="AH17" s="27" t="s">
        <v>38</v>
      </c>
      <c r="AI17" s="27" t="s">
        <v>38</v>
      </c>
      <c r="AJ17" s="27" t="str">
        <f t="shared" si="2"/>
        <v>WO</v>
      </c>
      <c r="AK17" s="27" t="s">
        <v>38</v>
      </c>
      <c r="AL17" s="27" t="s">
        <v>40</v>
      </c>
      <c r="AM17" s="27" t="s">
        <v>38</v>
      </c>
      <c r="AN17" s="27" t="s">
        <v>38</v>
      </c>
      <c r="AP17" s="23">
        <v>8</v>
      </c>
      <c r="AQ17" s="4">
        <v>1008</v>
      </c>
      <c r="AR17" s="17">
        <f t="shared" si="3"/>
        <v>45869</v>
      </c>
      <c r="AS17" s="4" t="s">
        <v>10</v>
      </c>
      <c r="AT17" s="22">
        <f t="shared" si="4"/>
        <v>23</v>
      </c>
      <c r="AU17" s="22">
        <f t="shared" si="5"/>
        <v>2</v>
      </c>
      <c r="AV17" s="22">
        <f t="shared" si="6"/>
        <v>2</v>
      </c>
      <c r="AW17" s="23">
        <f t="shared" si="9"/>
        <v>4</v>
      </c>
      <c r="AX17" s="28">
        <f t="shared" si="10"/>
        <v>31</v>
      </c>
      <c r="AY17" s="28">
        <f t="shared" si="11"/>
        <v>29</v>
      </c>
      <c r="AZ17" s="29">
        <v>85000</v>
      </c>
      <c r="BA17" s="29">
        <f t="shared" si="12"/>
        <v>2931.0344827586205</v>
      </c>
      <c r="BB17" s="29">
        <f t="shared" si="13"/>
        <v>5862.0689655172409</v>
      </c>
      <c r="BC17" s="29">
        <f t="shared" si="14"/>
        <v>79137.931034482754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7"/>
        <v>4</v>
      </c>
      <c r="J18" s="27" t="s">
        <v>38</v>
      </c>
      <c r="K18" s="27" t="s">
        <v>38</v>
      </c>
      <c r="L18" s="27" t="s">
        <v>38</v>
      </c>
      <c r="M18" s="27" t="s">
        <v>40</v>
      </c>
      <c r="N18" s="27" t="s">
        <v>38</v>
      </c>
      <c r="O18" s="27" t="str">
        <f t="shared" si="2"/>
        <v>WO</v>
      </c>
      <c r="P18" s="27" t="s">
        <v>38</v>
      </c>
      <c r="Q18" s="27" t="s">
        <v>38</v>
      </c>
      <c r="R18" s="27" t="s">
        <v>38</v>
      </c>
      <c r="S18" s="27" t="s">
        <v>38</v>
      </c>
      <c r="T18" s="27" t="s">
        <v>38</v>
      </c>
      <c r="U18" s="27" t="s">
        <v>38</v>
      </c>
      <c r="V18" s="27" t="str">
        <f t="shared" si="2"/>
        <v>WO</v>
      </c>
      <c r="W18" s="27" t="s">
        <v>38</v>
      </c>
      <c r="X18" s="27" t="s">
        <v>38</v>
      </c>
      <c r="Y18" s="27" t="s">
        <v>38</v>
      </c>
      <c r="Z18" s="27" t="s">
        <v>39</v>
      </c>
      <c r="AA18" s="27" t="s">
        <v>38</v>
      </c>
      <c r="AB18" s="27" t="s">
        <v>38</v>
      </c>
      <c r="AC18" s="27" t="str">
        <f t="shared" si="2"/>
        <v>WO</v>
      </c>
      <c r="AD18" s="27" t="s">
        <v>38</v>
      </c>
      <c r="AE18" s="27" t="s">
        <v>38</v>
      </c>
      <c r="AF18" s="27" t="s">
        <v>38</v>
      </c>
      <c r="AG18" s="27" t="s">
        <v>40</v>
      </c>
      <c r="AH18" s="27" t="s">
        <v>38</v>
      </c>
      <c r="AI18" s="27" t="s">
        <v>38</v>
      </c>
      <c r="AJ18" s="27" t="str">
        <f t="shared" si="2"/>
        <v>WO</v>
      </c>
      <c r="AK18" s="27" t="s">
        <v>38</v>
      </c>
      <c r="AL18" s="27" t="s">
        <v>38</v>
      </c>
      <c r="AM18" s="27" t="s">
        <v>38</v>
      </c>
      <c r="AN18" s="27" t="s">
        <v>38</v>
      </c>
      <c r="AP18" s="23">
        <v>9</v>
      </c>
      <c r="AQ18" s="4">
        <v>1009</v>
      </c>
      <c r="AR18" s="17">
        <f t="shared" si="3"/>
        <v>45869</v>
      </c>
      <c r="AS18" s="4" t="s">
        <v>11</v>
      </c>
      <c r="AT18" s="22">
        <f t="shared" si="4"/>
        <v>24</v>
      </c>
      <c r="AU18" s="22">
        <f t="shared" si="5"/>
        <v>2</v>
      </c>
      <c r="AV18" s="22">
        <f t="shared" si="6"/>
        <v>1</v>
      </c>
      <c r="AW18" s="23">
        <f t="shared" si="9"/>
        <v>4</v>
      </c>
      <c r="AX18" s="28">
        <f t="shared" si="10"/>
        <v>31</v>
      </c>
      <c r="AY18" s="28">
        <f t="shared" si="11"/>
        <v>29</v>
      </c>
      <c r="AZ18" s="29">
        <v>45000</v>
      </c>
      <c r="BA18" s="29">
        <f t="shared" si="12"/>
        <v>1551.7241379310344</v>
      </c>
      <c r="BB18" s="29">
        <f t="shared" si="13"/>
        <v>3103.4482758620688</v>
      </c>
      <c r="BC18" s="29">
        <f t="shared" si="14"/>
        <v>41896.551724137928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7"/>
        <v>4</v>
      </c>
      <c r="J19" s="27" t="s">
        <v>38</v>
      </c>
      <c r="K19" s="27" t="s">
        <v>39</v>
      </c>
      <c r="L19" s="27" t="s">
        <v>38</v>
      </c>
      <c r="M19" s="27" t="s">
        <v>38</v>
      </c>
      <c r="N19" s="27" t="s">
        <v>38</v>
      </c>
      <c r="O19" s="27" t="str">
        <f t="shared" ref="O19:AJ27" si="15">IF(O$8="SUNDAY","WO","")</f>
        <v>WO</v>
      </c>
      <c r="P19" s="27" t="s">
        <v>38</v>
      </c>
      <c r="Q19" s="27" t="s">
        <v>38</v>
      </c>
      <c r="R19" s="27" t="s">
        <v>38</v>
      </c>
      <c r="S19" s="27" t="s">
        <v>40</v>
      </c>
      <c r="T19" s="27" t="s">
        <v>38</v>
      </c>
      <c r="U19" s="27" t="s">
        <v>38</v>
      </c>
      <c r="V19" s="27" t="str">
        <f t="shared" si="15"/>
        <v>WO</v>
      </c>
      <c r="W19" s="27" t="s">
        <v>38</v>
      </c>
      <c r="X19" s="27" t="s">
        <v>38</v>
      </c>
      <c r="Y19" s="27" t="s">
        <v>38</v>
      </c>
      <c r="Z19" s="27" t="s">
        <v>38</v>
      </c>
      <c r="AA19" s="27" t="s">
        <v>38</v>
      </c>
      <c r="AB19" s="27" t="s">
        <v>38</v>
      </c>
      <c r="AC19" s="27" t="str">
        <f t="shared" si="15"/>
        <v>WO</v>
      </c>
      <c r="AD19" s="27" t="s">
        <v>38</v>
      </c>
      <c r="AE19" s="27" t="s">
        <v>38</v>
      </c>
      <c r="AF19" s="27" t="s">
        <v>38</v>
      </c>
      <c r="AG19" s="27" t="s">
        <v>38</v>
      </c>
      <c r="AH19" s="27" t="s">
        <v>38</v>
      </c>
      <c r="AI19" s="27" t="s">
        <v>38</v>
      </c>
      <c r="AJ19" s="27" t="str">
        <f t="shared" si="15"/>
        <v>WO</v>
      </c>
      <c r="AK19" s="27" t="s">
        <v>38</v>
      </c>
      <c r="AL19" s="27" t="s">
        <v>38</v>
      </c>
      <c r="AM19" s="27" t="s">
        <v>38</v>
      </c>
      <c r="AN19" s="27" t="s">
        <v>38</v>
      </c>
      <c r="AP19" s="23">
        <v>10</v>
      </c>
      <c r="AQ19" s="4">
        <v>1010</v>
      </c>
      <c r="AR19" s="17">
        <f t="shared" si="3"/>
        <v>45869</v>
      </c>
      <c r="AS19" s="4" t="s">
        <v>12</v>
      </c>
      <c r="AT19" s="22">
        <f t="shared" si="4"/>
        <v>25</v>
      </c>
      <c r="AU19" s="22">
        <f t="shared" si="5"/>
        <v>1</v>
      </c>
      <c r="AV19" s="22">
        <f t="shared" si="6"/>
        <v>1</v>
      </c>
      <c r="AW19" s="23">
        <f t="shared" si="9"/>
        <v>4</v>
      </c>
      <c r="AX19" s="28">
        <f t="shared" si="10"/>
        <v>31</v>
      </c>
      <c r="AY19" s="28">
        <f t="shared" si="11"/>
        <v>30</v>
      </c>
      <c r="AZ19" s="29">
        <v>65000</v>
      </c>
      <c r="BA19" s="29">
        <f t="shared" si="12"/>
        <v>2166.6666666666665</v>
      </c>
      <c r="BB19" s="29">
        <f t="shared" si="13"/>
        <v>2166.6666666666665</v>
      </c>
      <c r="BC19" s="29">
        <f t="shared" si="14"/>
        <v>62833.333333333328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7"/>
        <v>4</v>
      </c>
      <c r="J20" s="27" t="s">
        <v>38</v>
      </c>
      <c r="K20" s="27" t="s">
        <v>38</v>
      </c>
      <c r="L20" s="27" t="s">
        <v>38</v>
      </c>
      <c r="M20" s="27" t="s">
        <v>38</v>
      </c>
      <c r="N20" s="27" t="s">
        <v>38</v>
      </c>
      <c r="O20" s="27" t="str">
        <f t="shared" si="15"/>
        <v>WO</v>
      </c>
      <c r="P20" s="27" t="s">
        <v>38</v>
      </c>
      <c r="Q20" s="27" t="s">
        <v>38</v>
      </c>
      <c r="R20" s="27" t="s">
        <v>38</v>
      </c>
      <c r="S20" s="27" t="s">
        <v>38</v>
      </c>
      <c r="T20" s="27" t="s">
        <v>38</v>
      </c>
      <c r="U20" s="27" t="s">
        <v>38</v>
      </c>
      <c r="V20" s="27" t="str">
        <f t="shared" si="15"/>
        <v>WO</v>
      </c>
      <c r="W20" s="27" t="s">
        <v>38</v>
      </c>
      <c r="X20" s="27" t="s">
        <v>38</v>
      </c>
      <c r="Y20" s="27" t="s">
        <v>38</v>
      </c>
      <c r="Z20" s="27" t="s">
        <v>38</v>
      </c>
      <c r="AA20" s="27" t="s">
        <v>38</v>
      </c>
      <c r="AB20" s="27" t="s">
        <v>38</v>
      </c>
      <c r="AC20" s="27" t="str">
        <f t="shared" si="15"/>
        <v>WO</v>
      </c>
      <c r="AD20" s="27" t="s">
        <v>38</v>
      </c>
      <c r="AE20" s="27" t="s">
        <v>38</v>
      </c>
      <c r="AF20" s="27" t="s">
        <v>38</v>
      </c>
      <c r="AG20" s="27" t="s">
        <v>38</v>
      </c>
      <c r="AH20" s="27" t="s">
        <v>38</v>
      </c>
      <c r="AI20" s="27" t="s">
        <v>38</v>
      </c>
      <c r="AJ20" s="27" t="str">
        <f t="shared" si="15"/>
        <v>WO</v>
      </c>
      <c r="AK20" s="27" t="s">
        <v>38</v>
      </c>
      <c r="AL20" s="27" t="s">
        <v>38</v>
      </c>
      <c r="AM20" s="27" t="s">
        <v>38</v>
      </c>
      <c r="AN20" s="27" t="s">
        <v>38</v>
      </c>
      <c r="AP20" s="23">
        <v>11</v>
      </c>
      <c r="AQ20" s="4">
        <v>1011</v>
      </c>
      <c r="AR20" s="17">
        <f t="shared" si="3"/>
        <v>45869</v>
      </c>
      <c r="AS20" s="4" t="s">
        <v>13</v>
      </c>
      <c r="AT20" s="22">
        <f t="shared" si="4"/>
        <v>27</v>
      </c>
      <c r="AU20" s="22">
        <f t="shared" si="5"/>
        <v>0</v>
      </c>
      <c r="AV20" s="22">
        <f t="shared" si="6"/>
        <v>0</v>
      </c>
      <c r="AW20" s="23">
        <f t="shared" si="9"/>
        <v>4</v>
      </c>
      <c r="AX20" s="28">
        <f t="shared" si="10"/>
        <v>31</v>
      </c>
      <c r="AY20" s="28">
        <f t="shared" si="11"/>
        <v>31</v>
      </c>
      <c r="AZ20" s="29">
        <v>27000</v>
      </c>
      <c r="BA20" s="29">
        <f t="shared" si="12"/>
        <v>870.9677419354839</v>
      </c>
      <c r="BB20" s="29">
        <f t="shared" si="13"/>
        <v>0</v>
      </c>
      <c r="BC20" s="29">
        <f t="shared" si="14"/>
        <v>27000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7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tr">
        <f t="shared" si="15"/>
        <v>WO</v>
      </c>
      <c r="P21" s="27" t="s">
        <v>38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">
        <v>38</v>
      </c>
      <c r="V21" s="27" t="str">
        <f t="shared" si="15"/>
        <v>WO</v>
      </c>
      <c r="W21" s="27" t="s">
        <v>38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">
        <v>38</v>
      </c>
      <c r="AC21" s="27" t="str">
        <f t="shared" si="15"/>
        <v>WO</v>
      </c>
      <c r="AD21" s="27" t="s">
        <v>38</v>
      </c>
      <c r="AE21" s="27" t="s">
        <v>38</v>
      </c>
      <c r="AF21" s="27" t="s">
        <v>38</v>
      </c>
      <c r="AG21" s="27" t="s">
        <v>38</v>
      </c>
      <c r="AH21" s="27" t="s">
        <v>38</v>
      </c>
      <c r="AI21" s="27" t="s">
        <v>38</v>
      </c>
      <c r="AJ21" s="27" t="str">
        <f t="shared" si="15"/>
        <v>WO</v>
      </c>
      <c r="AK21" s="27" t="s">
        <v>38</v>
      </c>
      <c r="AL21" s="27" t="s">
        <v>38</v>
      </c>
      <c r="AM21" s="27" t="s">
        <v>38</v>
      </c>
      <c r="AN21" s="27" t="s">
        <v>38</v>
      </c>
      <c r="AP21" s="23">
        <v>12</v>
      </c>
      <c r="AQ21" s="4">
        <v>1012</v>
      </c>
      <c r="AR21" s="17">
        <f t="shared" si="3"/>
        <v>45869</v>
      </c>
      <c r="AS21" s="4" t="s">
        <v>14</v>
      </c>
      <c r="AT21" s="22">
        <f t="shared" si="4"/>
        <v>27</v>
      </c>
      <c r="AU21" s="22">
        <f t="shared" si="5"/>
        <v>0</v>
      </c>
      <c r="AV21" s="22">
        <f t="shared" si="6"/>
        <v>0</v>
      </c>
      <c r="AW21" s="23">
        <f t="shared" si="9"/>
        <v>4</v>
      </c>
      <c r="AX21" s="28">
        <f t="shared" si="10"/>
        <v>31</v>
      </c>
      <c r="AY21" s="28">
        <f t="shared" si="11"/>
        <v>31</v>
      </c>
      <c r="AZ21" s="29">
        <v>25000</v>
      </c>
      <c r="BA21" s="29">
        <f t="shared" si="12"/>
        <v>806.45161290322585</v>
      </c>
      <c r="BB21" s="29">
        <f t="shared" si="13"/>
        <v>0</v>
      </c>
      <c r="BC21" s="29">
        <f t="shared" si="14"/>
        <v>25000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7"/>
        <v>4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">
        <v>38</v>
      </c>
      <c r="O22" s="27" t="str">
        <f t="shared" si="15"/>
        <v>WO</v>
      </c>
      <c r="P22" s="27" t="s">
        <v>38</v>
      </c>
      <c r="Q22" s="27" t="s">
        <v>38</v>
      </c>
      <c r="R22" s="27" t="s">
        <v>38</v>
      </c>
      <c r="S22" s="27" t="s">
        <v>38</v>
      </c>
      <c r="T22" s="27" t="s">
        <v>38</v>
      </c>
      <c r="U22" s="27" t="s">
        <v>38</v>
      </c>
      <c r="V22" s="27" t="str">
        <f t="shared" si="15"/>
        <v>WO</v>
      </c>
      <c r="W22" s="27" t="s">
        <v>38</v>
      </c>
      <c r="X22" s="27" t="s">
        <v>39</v>
      </c>
      <c r="Y22" s="27" t="s">
        <v>38</v>
      </c>
      <c r="Z22" s="27" t="s">
        <v>40</v>
      </c>
      <c r="AA22" s="27" t="s">
        <v>38</v>
      </c>
      <c r="AB22" s="27" t="s">
        <v>38</v>
      </c>
      <c r="AC22" s="27" t="str">
        <f t="shared" si="15"/>
        <v>WO</v>
      </c>
      <c r="AD22" s="27" t="s">
        <v>38</v>
      </c>
      <c r="AE22" s="27" t="s">
        <v>38</v>
      </c>
      <c r="AF22" s="27" t="s">
        <v>38</v>
      </c>
      <c r="AG22" s="27" t="s">
        <v>38</v>
      </c>
      <c r="AH22" s="27" t="s">
        <v>38</v>
      </c>
      <c r="AI22" s="27" t="s">
        <v>38</v>
      </c>
      <c r="AJ22" s="27" t="str">
        <f t="shared" si="15"/>
        <v>WO</v>
      </c>
      <c r="AK22" s="27" t="s">
        <v>38</v>
      </c>
      <c r="AL22" s="27" t="s">
        <v>38</v>
      </c>
      <c r="AM22" s="27" t="s">
        <v>38</v>
      </c>
      <c r="AN22" s="27" t="s">
        <v>38</v>
      </c>
      <c r="AP22" s="23">
        <v>13</v>
      </c>
      <c r="AQ22" s="4">
        <v>1013</v>
      </c>
      <c r="AR22" s="17">
        <f t="shared" si="3"/>
        <v>45869</v>
      </c>
      <c r="AS22" s="4" t="s">
        <v>15</v>
      </c>
      <c r="AT22" s="22">
        <f t="shared" si="4"/>
        <v>25</v>
      </c>
      <c r="AU22" s="22">
        <f t="shared" si="5"/>
        <v>1</v>
      </c>
      <c r="AV22" s="22">
        <f t="shared" si="6"/>
        <v>1</v>
      </c>
      <c r="AW22" s="23">
        <f t="shared" si="9"/>
        <v>4</v>
      </c>
      <c r="AX22" s="28">
        <f t="shared" si="10"/>
        <v>31</v>
      </c>
      <c r="AY22" s="28">
        <f t="shared" si="11"/>
        <v>30</v>
      </c>
      <c r="AZ22" s="29">
        <v>27000</v>
      </c>
      <c r="BA22" s="29">
        <f t="shared" si="12"/>
        <v>900</v>
      </c>
      <c r="BB22" s="29">
        <f t="shared" si="13"/>
        <v>900</v>
      </c>
      <c r="BC22" s="29">
        <f t="shared" si="14"/>
        <v>26100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7"/>
        <v>4</v>
      </c>
      <c r="J23" s="27" t="s">
        <v>38</v>
      </c>
      <c r="K23" s="27" t="s">
        <v>38</v>
      </c>
      <c r="L23" s="27" t="s">
        <v>38</v>
      </c>
      <c r="M23" s="27" t="s">
        <v>38</v>
      </c>
      <c r="N23" s="27" t="s">
        <v>38</v>
      </c>
      <c r="O23" s="27" t="str">
        <f t="shared" si="15"/>
        <v>WO</v>
      </c>
      <c r="P23" s="27" t="s">
        <v>38</v>
      </c>
      <c r="Q23" s="27" t="s">
        <v>38</v>
      </c>
      <c r="R23" s="27" t="s">
        <v>38</v>
      </c>
      <c r="S23" s="27" t="s">
        <v>39</v>
      </c>
      <c r="T23" s="27" t="s">
        <v>38</v>
      </c>
      <c r="U23" s="27" t="s">
        <v>38</v>
      </c>
      <c r="V23" s="27" t="str">
        <f t="shared" si="15"/>
        <v>WO</v>
      </c>
      <c r="W23" s="27" t="s">
        <v>38</v>
      </c>
      <c r="X23" s="27" t="s">
        <v>38</v>
      </c>
      <c r="Y23" s="27" t="s">
        <v>38</v>
      </c>
      <c r="Z23" s="27" t="s">
        <v>38</v>
      </c>
      <c r="AA23" s="27" t="s">
        <v>38</v>
      </c>
      <c r="AB23" s="27" t="s">
        <v>38</v>
      </c>
      <c r="AC23" s="27" t="str">
        <f t="shared" si="15"/>
        <v>WO</v>
      </c>
      <c r="AD23" s="27" t="s">
        <v>38</v>
      </c>
      <c r="AE23" s="27" t="s">
        <v>38</v>
      </c>
      <c r="AF23" s="27" t="s">
        <v>38</v>
      </c>
      <c r="AG23" s="27" t="s">
        <v>38</v>
      </c>
      <c r="AH23" s="27" t="s">
        <v>38</v>
      </c>
      <c r="AI23" s="27" t="s">
        <v>38</v>
      </c>
      <c r="AJ23" s="27" t="str">
        <f t="shared" si="15"/>
        <v>WO</v>
      </c>
      <c r="AK23" s="27" t="s">
        <v>38</v>
      </c>
      <c r="AL23" s="27" t="s">
        <v>38</v>
      </c>
      <c r="AM23" s="27" t="s">
        <v>38</v>
      </c>
      <c r="AN23" s="27" t="s">
        <v>38</v>
      </c>
      <c r="AP23" s="23">
        <v>14</v>
      </c>
      <c r="AQ23" s="4">
        <v>1014</v>
      </c>
      <c r="AR23" s="17">
        <f t="shared" si="3"/>
        <v>45869</v>
      </c>
      <c r="AS23" s="4" t="s">
        <v>16</v>
      </c>
      <c r="AT23" s="22">
        <f t="shared" si="4"/>
        <v>26</v>
      </c>
      <c r="AU23" s="22">
        <f t="shared" si="5"/>
        <v>0</v>
      </c>
      <c r="AV23" s="22">
        <f t="shared" si="6"/>
        <v>1</v>
      </c>
      <c r="AW23" s="23">
        <f t="shared" si="9"/>
        <v>4</v>
      </c>
      <c r="AX23" s="28">
        <f t="shared" si="10"/>
        <v>31</v>
      </c>
      <c r="AY23" s="28">
        <f t="shared" si="11"/>
        <v>31</v>
      </c>
      <c r="AZ23" s="29">
        <v>15000</v>
      </c>
      <c r="BA23" s="29">
        <f t="shared" si="12"/>
        <v>483.87096774193549</v>
      </c>
      <c r="BB23" s="29">
        <f t="shared" si="13"/>
        <v>0</v>
      </c>
      <c r="BC23" s="29">
        <f t="shared" si="14"/>
        <v>15000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7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tr">
        <f t="shared" si="15"/>
        <v>WO</v>
      </c>
      <c r="P24" s="27" t="s">
        <v>38</v>
      </c>
      <c r="Q24" s="27" t="s">
        <v>38</v>
      </c>
      <c r="R24" s="27" t="s">
        <v>38</v>
      </c>
      <c r="S24" s="27" t="s">
        <v>38</v>
      </c>
      <c r="T24" s="27" t="s">
        <v>38</v>
      </c>
      <c r="U24" s="27" t="s">
        <v>38</v>
      </c>
      <c r="V24" s="27" t="str">
        <f t="shared" si="15"/>
        <v>WO</v>
      </c>
      <c r="W24" s="27" t="s">
        <v>38</v>
      </c>
      <c r="X24" s="27" t="s">
        <v>38</v>
      </c>
      <c r="Y24" s="27" t="s">
        <v>38</v>
      </c>
      <c r="Z24" s="27" t="s">
        <v>38</v>
      </c>
      <c r="AA24" s="27" t="s">
        <v>38</v>
      </c>
      <c r="AB24" s="27" t="s">
        <v>38</v>
      </c>
      <c r="AC24" s="27" t="str">
        <f t="shared" si="15"/>
        <v>WO</v>
      </c>
      <c r="AD24" s="27" t="s">
        <v>38</v>
      </c>
      <c r="AE24" s="27" t="s">
        <v>38</v>
      </c>
      <c r="AF24" s="27" t="s">
        <v>38</v>
      </c>
      <c r="AG24" s="27" t="s">
        <v>38</v>
      </c>
      <c r="AH24" s="27" t="s">
        <v>39</v>
      </c>
      <c r="AI24" s="27" t="s">
        <v>38</v>
      </c>
      <c r="AJ24" s="27" t="str">
        <f t="shared" si="15"/>
        <v>WO</v>
      </c>
      <c r="AK24" s="27" t="s">
        <v>38</v>
      </c>
      <c r="AL24" s="27" t="s">
        <v>38</v>
      </c>
      <c r="AM24" s="27" t="s">
        <v>38</v>
      </c>
      <c r="AN24" s="27" t="s">
        <v>38</v>
      </c>
      <c r="AP24" s="23">
        <v>15</v>
      </c>
      <c r="AQ24" s="4">
        <v>1015</v>
      </c>
      <c r="AR24" s="17">
        <f t="shared" si="3"/>
        <v>45869</v>
      </c>
      <c r="AS24" s="4" t="s">
        <v>17</v>
      </c>
      <c r="AT24" s="22">
        <f t="shared" si="4"/>
        <v>26</v>
      </c>
      <c r="AU24" s="22">
        <f t="shared" si="5"/>
        <v>0</v>
      </c>
      <c r="AV24" s="22">
        <f t="shared" si="6"/>
        <v>1</v>
      </c>
      <c r="AW24" s="23">
        <f t="shared" si="9"/>
        <v>4</v>
      </c>
      <c r="AX24" s="28">
        <f t="shared" si="10"/>
        <v>31</v>
      </c>
      <c r="AY24" s="28">
        <f t="shared" si="11"/>
        <v>31</v>
      </c>
      <c r="AZ24" s="29">
        <v>35000</v>
      </c>
      <c r="BA24" s="29">
        <f t="shared" si="12"/>
        <v>1129.0322580645161</v>
      </c>
      <c r="BB24" s="29">
        <f t="shared" si="13"/>
        <v>0</v>
      </c>
      <c r="BC24" s="29">
        <f t="shared" si="14"/>
        <v>35000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7"/>
        <v>4</v>
      </c>
      <c r="J25" s="27" t="s">
        <v>38</v>
      </c>
      <c r="K25" s="27" t="s">
        <v>40</v>
      </c>
      <c r="L25" s="27" t="s">
        <v>38</v>
      </c>
      <c r="M25" s="27" t="s">
        <v>38</v>
      </c>
      <c r="N25" s="27" t="s">
        <v>38</v>
      </c>
      <c r="O25" s="27" t="str">
        <f t="shared" si="15"/>
        <v>WO</v>
      </c>
      <c r="P25" s="27" t="s">
        <v>38</v>
      </c>
      <c r="Q25" s="27" t="s">
        <v>38</v>
      </c>
      <c r="R25" s="27" t="s">
        <v>38</v>
      </c>
      <c r="S25" s="27" t="s">
        <v>38</v>
      </c>
      <c r="T25" s="27" t="s">
        <v>39</v>
      </c>
      <c r="U25" s="27" t="s">
        <v>38</v>
      </c>
      <c r="V25" s="27" t="str">
        <f t="shared" si="15"/>
        <v>WO</v>
      </c>
      <c r="W25" s="27" t="s">
        <v>38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">
        <v>38</v>
      </c>
      <c r="AC25" s="27" t="str">
        <f t="shared" si="15"/>
        <v>WO</v>
      </c>
      <c r="AD25" s="27" t="s">
        <v>38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">
        <v>38</v>
      </c>
      <c r="AJ25" s="27" t="str">
        <f t="shared" si="15"/>
        <v>WO</v>
      </c>
      <c r="AK25" s="27" t="s">
        <v>38</v>
      </c>
      <c r="AL25" s="27" t="s">
        <v>38</v>
      </c>
      <c r="AM25" s="27" t="s">
        <v>39</v>
      </c>
      <c r="AN25" s="27" t="s">
        <v>38</v>
      </c>
      <c r="AP25" s="23">
        <v>16</v>
      </c>
      <c r="AQ25" s="4">
        <v>1016</v>
      </c>
      <c r="AR25" s="17">
        <f t="shared" si="3"/>
        <v>45869</v>
      </c>
      <c r="AS25" s="4" t="s">
        <v>18</v>
      </c>
      <c r="AT25" s="22">
        <f t="shared" si="4"/>
        <v>24</v>
      </c>
      <c r="AU25" s="22">
        <f t="shared" si="5"/>
        <v>1</v>
      </c>
      <c r="AV25" s="22">
        <f t="shared" si="6"/>
        <v>2</v>
      </c>
      <c r="AW25" s="23">
        <f t="shared" si="9"/>
        <v>4</v>
      </c>
      <c r="AX25" s="28">
        <f t="shared" si="10"/>
        <v>31</v>
      </c>
      <c r="AY25" s="28">
        <f t="shared" si="11"/>
        <v>30</v>
      </c>
      <c r="AZ25" s="29">
        <v>15000</v>
      </c>
      <c r="BA25" s="29">
        <f t="shared" si="12"/>
        <v>500</v>
      </c>
      <c r="BB25" s="29">
        <f t="shared" si="13"/>
        <v>500</v>
      </c>
      <c r="BC25" s="29">
        <f t="shared" si="14"/>
        <v>14500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7"/>
        <v>4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tr">
        <f t="shared" si="15"/>
        <v>WO</v>
      </c>
      <c r="P26" s="27" t="s">
        <v>38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">
        <v>38</v>
      </c>
      <c r="V26" s="27" t="str">
        <f t="shared" si="15"/>
        <v>WO</v>
      </c>
      <c r="W26" s="27" t="s">
        <v>38</v>
      </c>
      <c r="X26" s="27" t="s">
        <v>38</v>
      </c>
      <c r="Y26" s="27" t="s">
        <v>38</v>
      </c>
      <c r="Z26" s="27" t="s">
        <v>38</v>
      </c>
      <c r="AA26" s="27" t="s">
        <v>38</v>
      </c>
      <c r="AB26" s="27" t="s">
        <v>38</v>
      </c>
      <c r="AC26" s="27" t="str">
        <f t="shared" si="15"/>
        <v>WO</v>
      </c>
      <c r="AD26" s="27" t="s">
        <v>38</v>
      </c>
      <c r="AE26" s="27" t="s">
        <v>40</v>
      </c>
      <c r="AF26" s="27" t="s">
        <v>38</v>
      </c>
      <c r="AG26" s="27" t="s">
        <v>38</v>
      </c>
      <c r="AH26" s="27" t="s">
        <v>38</v>
      </c>
      <c r="AI26" s="27" t="s">
        <v>38</v>
      </c>
      <c r="AJ26" s="27" t="str">
        <f t="shared" si="15"/>
        <v>WO</v>
      </c>
      <c r="AK26" s="27" t="s">
        <v>38</v>
      </c>
      <c r="AL26" s="27" t="s">
        <v>38</v>
      </c>
      <c r="AM26" s="27" t="s">
        <v>38</v>
      </c>
      <c r="AN26" s="27" t="s">
        <v>38</v>
      </c>
      <c r="AP26" s="23">
        <v>17</v>
      </c>
      <c r="AQ26" s="4">
        <v>1017</v>
      </c>
      <c r="AR26" s="17">
        <f t="shared" si="3"/>
        <v>45869</v>
      </c>
      <c r="AS26" s="4" t="s">
        <v>19</v>
      </c>
      <c r="AT26" s="22">
        <f t="shared" si="4"/>
        <v>26</v>
      </c>
      <c r="AU26" s="22">
        <f t="shared" si="5"/>
        <v>1</v>
      </c>
      <c r="AV26" s="22">
        <f t="shared" si="6"/>
        <v>0</v>
      </c>
      <c r="AW26" s="23">
        <f t="shared" si="9"/>
        <v>4</v>
      </c>
      <c r="AX26" s="28">
        <f t="shared" si="10"/>
        <v>31</v>
      </c>
      <c r="AY26" s="28">
        <f t="shared" si="11"/>
        <v>30</v>
      </c>
      <c r="AZ26" s="29">
        <v>65000</v>
      </c>
      <c r="BA26" s="29">
        <f t="shared" si="12"/>
        <v>2166.6666666666665</v>
      </c>
      <c r="BB26" s="29">
        <f t="shared" si="13"/>
        <v>2166.6666666666665</v>
      </c>
      <c r="BC26" s="29">
        <f t="shared" si="14"/>
        <v>62833.333333333328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7"/>
        <v>4</v>
      </c>
      <c r="J27" s="27" t="s">
        <v>38</v>
      </c>
      <c r="K27" s="27" t="s">
        <v>38</v>
      </c>
      <c r="L27" s="27" t="s">
        <v>38</v>
      </c>
      <c r="M27" s="27" t="s">
        <v>38</v>
      </c>
      <c r="N27" s="27" t="s">
        <v>38</v>
      </c>
      <c r="O27" s="27" t="str">
        <f t="shared" si="15"/>
        <v>WO</v>
      </c>
      <c r="P27" s="27" t="s">
        <v>38</v>
      </c>
      <c r="Q27" s="27" t="s">
        <v>38</v>
      </c>
      <c r="R27" s="27" t="s">
        <v>38</v>
      </c>
      <c r="S27" s="27" t="s">
        <v>38</v>
      </c>
      <c r="T27" s="27" t="s">
        <v>38</v>
      </c>
      <c r="U27" s="27" t="s">
        <v>38</v>
      </c>
      <c r="V27" s="27" t="str">
        <f t="shared" si="15"/>
        <v>WO</v>
      </c>
      <c r="W27" s="27" t="s">
        <v>38</v>
      </c>
      <c r="X27" s="27" t="s">
        <v>38</v>
      </c>
      <c r="Y27" s="27" t="s">
        <v>38</v>
      </c>
      <c r="Z27" s="27" t="s">
        <v>38</v>
      </c>
      <c r="AA27" s="27" t="s">
        <v>38</v>
      </c>
      <c r="AB27" s="27" t="s">
        <v>38</v>
      </c>
      <c r="AC27" s="27" t="str">
        <f t="shared" ref="O27:AJ29" si="16">IF(AC$8="SUNDAY","WO","")</f>
        <v>WO</v>
      </c>
      <c r="AD27" s="27" t="s">
        <v>38</v>
      </c>
      <c r="AE27" s="27" t="s">
        <v>38</v>
      </c>
      <c r="AF27" s="27" t="s">
        <v>38</v>
      </c>
      <c r="AG27" s="27" t="s">
        <v>38</v>
      </c>
      <c r="AH27" s="27" t="s">
        <v>38</v>
      </c>
      <c r="AI27" s="27" t="s">
        <v>38</v>
      </c>
      <c r="AJ27" s="27" t="str">
        <f t="shared" si="16"/>
        <v>WO</v>
      </c>
      <c r="AK27" s="27" t="s">
        <v>38</v>
      </c>
      <c r="AL27" s="27" t="s">
        <v>38</v>
      </c>
      <c r="AM27" s="27" t="s">
        <v>38</v>
      </c>
      <c r="AN27" s="27" t="s">
        <v>38</v>
      </c>
      <c r="AP27" s="23">
        <v>18</v>
      </c>
      <c r="AQ27" s="4">
        <v>1018</v>
      </c>
      <c r="AR27" s="17">
        <f t="shared" si="3"/>
        <v>45869</v>
      </c>
      <c r="AS27" s="4" t="s">
        <v>20</v>
      </c>
      <c r="AT27" s="22">
        <f t="shared" si="4"/>
        <v>27</v>
      </c>
      <c r="AU27" s="22">
        <f t="shared" si="5"/>
        <v>0</v>
      </c>
      <c r="AV27" s="22">
        <f t="shared" si="6"/>
        <v>0</v>
      </c>
      <c r="AW27" s="23">
        <f t="shared" si="9"/>
        <v>4</v>
      </c>
      <c r="AX27" s="28">
        <f t="shared" si="10"/>
        <v>31</v>
      </c>
      <c r="AY27" s="28">
        <f t="shared" si="11"/>
        <v>31</v>
      </c>
      <c r="AZ27" s="29">
        <v>27000</v>
      </c>
      <c r="BA27" s="29">
        <f t="shared" si="12"/>
        <v>870.9677419354839</v>
      </c>
      <c r="BB27" s="29">
        <f t="shared" si="13"/>
        <v>0</v>
      </c>
      <c r="BC27" s="29">
        <f t="shared" si="14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7"/>
        <v>4</v>
      </c>
      <c r="J28" s="27" t="s">
        <v>38</v>
      </c>
      <c r="K28" s="27" t="s">
        <v>38</v>
      </c>
      <c r="L28" s="27" t="s">
        <v>38</v>
      </c>
      <c r="M28" s="27" t="s">
        <v>38</v>
      </c>
      <c r="N28" s="27" t="s">
        <v>38</v>
      </c>
      <c r="O28" s="27" t="str">
        <f t="shared" si="16"/>
        <v>WO</v>
      </c>
      <c r="P28" s="27" t="s">
        <v>38</v>
      </c>
      <c r="Q28" s="27" t="s">
        <v>38</v>
      </c>
      <c r="R28" s="27" t="s">
        <v>39</v>
      </c>
      <c r="S28" s="27" t="s">
        <v>38</v>
      </c>
      <c r="T28" s="27" t="s">
        <v>38</v>
      </c>
      <c r="U28" s="27" t="s">
        <v>38</v>
      </c>
      <c r="V28" s="27" t="str">
        <f t="shared" si="16"/>
        <v>WO</v>
      </c>
      <c r="W28" s="27" t="s">
        <v>38</v>
      </c>
      <c r="X28" s="27" t="s">
        <v>38</v>
      </c>
      <c r="Y28" s="27" t="s">
        <v>38</v>
      </c>
      <c r="Z28" s="27" t="s">
        <v>38</v>
      </c>
      <c r="AA28" s="27" t="s">
        <v>38</v>
      </c>
      <c r="AB28" s="27" t="s">
        <v>38</v>
      </c>
      <c r="AC28" s="27" t="str">
        <f t="shared" si="16"/>
        <v>WO</v>
      </c>
      <c r="AD28" s="27" t="s">
        <v>38</v>
      </c>
      <c r="AE28" s="27" t="s">
        <v>38</v>
      </c>
      <c r="AF28" s="27" t="s">
        <v>38</v>
      </c>
      <c r="AG28" s="27" t="s">
        <v>38</v>
      </c>
      <c r="AH28" s="27" t="s">
        <v>38</v>
      </c>
      <c r="AI28" s="27" t="s">
        <v>38</v>
      </c>
      <c r="AJ28" s="27" t="str">
        <f t="shared" si="16"/>
        <v>WO</v>
      </c>
      <c r="AK28" s="27" t="s">
        <v>38</v>
      </c>
      <c r="AL28" s="27" t="s">
        <v>38</v>
      </c>
      <c r="AM28" s="27" t="s">
        <v>38</v>
      </c>
      <c r="AN28" s="27" t="s">
        <v>38</v>
      </c>
      <c r="AP28" s="23">
        <v>19</v>
      </c>
      <c r="AQ28" s="4">
        <v>1019</v>
      </c>
      <c r="AR28" s="17">
        <f t="shared" si="3"/>
        <v>45869</v>
      </c>
      <c r="AS28" s="4" t="s">
        <v>21</v>
      </c>
      <c r="AT28" s="22">
        <f t="shared" si="4"/>
        <v>26</v>
      </c>
      <c r="AU28" s="22">
        <f t="shared" si="5"/>
        <v>0</v>
      </c>
      <c r="AV28" s="22">
        <f t="shared" si="6"/>
        <v>1</v>
      </c>
      <c r="AW28" s="23">
        <f t="shared" si="9"/>
        <v>4</v>
      </c>
      <c r="AX28" s="28">
        <f t="shared" si="10"/>
        <v>31</v>
      </c>
      <c r="AY28" s="28">
        <f t="shared" si="11"/>
        <v>31</v>
      </c>
      <c r="AZ28" s="29">
        <v>45000</v>
      </c>
      <c r="BA28" s="29">
        <f t="shared" si="12"/>
        <v>1451.6129032258063</v>
      </c>
      <c r="BB28" s="29">
        <f t="shared" si="13"/>
        <v>0</v>
      </c>
      <c r="BC28" s="29">
        <f t="shared" si="14"/>
        <v>45000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7"/>
        <v>4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">
        <v>38</v>
      </c>
      <c r="O29" s="27" t="str">
        <f t="shared" si="16"/>
        <v>WO</v>
      </c>
      <c r="P29" s="27" t="s">
        <v>38</v>
      </c>
      <c r="Q29" s="27" t="s">
        <v>38</v>
      </c>
      <c r="R29" s="27" t="s">
        <v>39</v>
      </c>
      <c r="S29" s="27" t="s">
        <v>38</v>
      </c>
      <c r="T29" s="27" t="s">
        <v>38</v>
      </c>
      <c r="U29" s="27" t="s">
        <v>38</v>
      </c>
      <c r="V29" s="27" t="str">
        <f t="shared" si="16"/>
        <v>WO</v>
      </c>
      <c r="W29" s="27" t="s">
        <v>38</v>
      </c>
      <c r="X29" s="27" t="s">
        <v>38</v>
      </c>
      <c r="Y29" s="27" t="s">
        <v>38</v>
      </c>
      <c r="Z29" s="27" t="s">
        <v>39</v>
      </c>
      <c r="AA29" s="27" t="s">
        <v>38</v>
      </c>
      <c r="AB29" s="27" t="s">
        <v>38</v>
      </c>
      <c r="AC29" s="27" t="str">
        <f t="shared" si="16"/>
        <v>WO</v>
      </c>
      <c r="AD29" s="27" t="s">
        <v>38</v>
      </c>
      <c r="AE29" s="27" t="s">
        <v>38</v>
      </c>
      <c r="AF29" s="27" t="s">
        <v>38</v>
      </c>
      <c r="AG29" s="27" t="s">
        <v>38</v>
      </c>
      <c r="AH29" s="27" t="s">
        <v>38</v>
      </c>
      <c r="AI29" s="27" t="s">
        <v>38</v>
      </c>
      <c r="AJ29" s="27" t="str">
        <f t="shared" si="16"/>
        <v>WO</v>
      </c>
      <c r="AK29" s="27" t="s">
        <v>38</v>
      </c>
      <c r="AL29" s="27" t="s">
        <v>38</v>
      </c>
      <c r="AM29" s="27" t="s">
        <v>38</v>
      </c>
      <c r="AN29" s="27" t="s">
        <v>38</v>
      </c>
      <c r="AP29" s="5">
        <v>20</v>
      </c>
      <c r="AQ29" s="5">
        <v>1020</v>
      </c>
      <c r="AR29" s="18">
        <f t="shared" si="3"/>
        <v>45869</v>
      </c>
      <c r="AS29" s="5" t="s">
        <v>22</v>
      </c>
      <c r="AT29" s="22">
        <f t="shared" si="4"/>
        <v>25</v>
      </c>
      <c r="AU29" s="22">
        <f t="shared" si="5"/>
        <v>0</v>
      </c>
      <c r="AV29" s="22">
        <f t="shared" si="6"/>
        <v>2</v>
      </c>
      <c r="AW29" s="24">
        <f t="shared" si="9"/>
        <v>4</v>
      </c>
      <c r="AX29" s="25">
        <f t="shared" si="10"/>
        <v>31</v>
      </c>
      <c r="AY29" s="25">
        <f t="shared" si="11"/>
        <v>31</v>
      </c>
      <c r="AZ29" s="29">
        <v>27000</v>
      </c>
      <c r="BA29" s="29">
        <f t="shared" si="12"/>
        <v>870.9677419354839</v>
      </c>
      <c r="BB29" s="29">
        <f t="shared" si="13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J10:AN29">
    <cfRule type="containsText" dxfId="146" priority="1" operator="containsText" text="L">
      <formula>NOT(ISERROR(SEARCH("L",J10)))</formula>
    </cfRule>
    <cfRule type="containsText" dxfId="145" priority="2" operator="containsText" text="A">
      <formula>NOT(ISERROR(SEARCH("A",J10)))</formula>
    </cfRule>
    <cfRule type="containsText" dxfId="144" priority="3" operator="containsText" text="P">
      <formula>NOT(ISERROR(SEARCH("P",J10)))</formula>
    </cfRule>
    <cfRule type="cellIs" dxfId="143" priority="4" operator="equal">
      <formula>"WO"</formula>
    </cfRule>
  </conditionalFormatting>
  <dataValidations count="1">
    <dataValidation type="list" allowBlank="1" showInputMessage="1" showErrorMessage="1" sqref="AD10:AI29 J10:N29 P10:U29 W10:AB29 AK10:AN29" xr:uid="{BBC8064C-6584-4EF6-A454-2B062B056FB0}">
      <formula1>"P,L,A"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2E7E02-F703-451E-834F-987F78179BC4}">
          <x14:formula1>
            <xm:f>Sheet2!$A$1:$A$12</xm:f>
          </x14:formula1>
          <xm:sqref>G5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F388-2EA8-4588-8734-7D0C7E4BACFB}">
  <dimension ref="F5:BC30"/>
  <sheetViews>
    <sheetView zoomScale="90" zoomScaleNormal="90" workbookViewId="0"/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3" max="43" width="14" customWidth="1"/>
    <col min="45" max="45" width="17.42578125" customWidth="1"/>
    <col min="46" max="46" width="10" customWidth="1"/>
    <col min="47" max="47" width="9.42578125" customWidth="1"/>
    <col min="49" max="49" width="10.5703125" customWidth="1"/>
    <col min="50" max="50" width="8" bestFit="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45870</v>
      </c>
      <c r="H5" s="8"/>
      <c r="I5" s="9" t="s">
        <v>25</v>
      </c>
      <c r="J5" s="10">
        <f>EOMONTH(G5,0)</f>
        <v>45900</v>
      </c>
      <c r="L5" s="32" t="str">
        <f>TEXT($G$5,"MMMM")</f>
        <v>August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Friday</v>
      </c>
      <c r="K8" s="13" t="str">
        <f t="shared" ref="K8:AN8" si="0">TEXT(K9,"DDDD")</f>
        <v>Saturday</v>
      </c>
      <c r="L8" s="13" t="str">
        <f t="shared" si="0"/>
        <v>Sunday</v>
      </c>
      <c r="M8" s="13" t="str">
        <f t="shared" si="0"/>
        <v>Monday</v>
      </c>
      <c r="N8" s="13" t="str">
        <f t="shared" si="0"/>
        <v>Tuesday</v>
      </c>
      <c r="O8" s="13" t="str">
        <f t="shared" si="0"/>
        <v>Wednesday</v>
      </c>
      <c r="P8" s="13" t="str">
        <f t="shared" si="0"/>
        <v>Thursday</v>
      </c>
      <c r="Q8" s="13" t="str">
        <f t="shared" si="0"/>
        <v>Friday</v>
      </c>
      <c r="R8" s="13" t="str">
        <f t="shared" si="0"/>
        <v>Saturday</v>
      </c>
      <c r="S8" s="13" t="str">
        <f t="shared" si="0"/>
        <v>Sunday</v>
      </c>
      <c r="T8" s="13" t="str">
        <f t="shared" si="0"/>
        <v>Monday</v>
      </c>
      <c r="U8" s="13" t="str">
        <f t="shared" si="0"/>
        <v>Tuesday</v>
      </c>
      <c r="V8" s="13" t="str">
        <f t="shared" si="0"/>
        <v>Wednesday</v>
      </c>
      <c r="W8" s="13" t="str">
        <f t="shared" si="0"/>
        <v>Thursday</v>
      </c>
      <c r="X8" s="13" t="str">
        <f t="shared" si="0"/>
        <v>Friday</v>
      </c>
      <c r="Y8" s="13" t="str">
        <f t="shared" si="0"/>
        <v>Saturday</v>
      </c>
      <c r="Z8" s="13" t="str">
        <f t="shared" si="0"/>
        <v>Sunday</v>
      </c>
      <c r="AA8" s="13" t="str">
        <f t="shared" si="0"/>
        <v>Monday</v>
      </c>
      <c r="AB8" s="13" t="str">
        <f t="shared" si="0"/>
        <v>Tuesday</v>
      </c>
      <c r="AC8" s="13" t="str">
        <f t="shared" si="0"/>
        <v>Wednesday</v>
      </c>
      <c r="AD8" s="13" t="str">
        <f t="shared" si="0"/>
        <v>Thursday</v>
      </c>
      <c r="AE8" s="13" t="str">
        <f t="shared" si="0"/>
        <v>Friday</v>
      </c>
      <c r="AF8" s="13" t="str">
        <f t="shared" si="0"/>
        <v>Saturday</v>
      </c>
      <c r="AG8" s="13" t="str">
        <f t="shared" si="0"/>
        <v>Sunday</v>
      </c>
      <c r="AH8" s="13" t="str">
        <f t="shared" si="0"/>
        <v>Monday</v>
      </c>
      <c r="AI8" s="13" t="str">
        <f t="shared" si="0"/>
        <v>Tuesday</v>
      </c>
      <c r="AJ8" s="13" t="str">
        <f t="shared" si="0"/>
        <v>Wednesday</v>
      </c>
      <c r="AK8" s="13" t="str">
        <f t="shared" si="0"/>
        <v>Thursday</v>
      </c>
      <c r="AL8" s="13" t="str">
        <f t="shared" si="0"/>
        <v>Friday</v>
      </c>
      <c r="AM8" s="13" t="str">
        <f t="shared" si="0"/>
        <v>Saturday</v>
      </c>
      <c r="AN8" s="13" t="str">
        <f t="shared" si="0"/>
        <v>Sunday</v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45870</v>
      </c>
      <c r="K9" s="26">
        <f>IF(J9&lt;$J$5,J9+1,"")</f>
        <v>45871</v>
      </c>
      <c r="L9" s="26">
        <f t="shared" ref="L9:AO9" si="1">IF(K9&lt;$J$5,K9+1,"")</f>
        <v>45872</v>
      </c>
      <c r="M9" s="26">
        <f t="shared" si="1"/>
        <v>45873</v>
      </c>
      <c r="N9" s="26">
        <f t="shared" si="1"/>
        <v>45874</v>
      </c>
      <c r="O9" s="26">
        <f t="shared" si="1"/>
        <v>45875</v>
      </c>
      <c r="P9" s="26">
        <f t="shared" si="1"/>
        <v>45876</v>
      </c>
      <c r="Q9" s="26">
        <f t="shared" si="1"/>
        <v>45877</v>
      </c>
      <c r="R9" s="26">
        <f t="shared" si="1"/>
        <v>45878</v>
      </c>
      <c r="S9" s="26">
        <f t="shared" si="1"/>
        <v>45879</v>
      </c>
      <c r="T9" s="26">
        <f t="shared" si="1"/>
        <v>45880</v>
      </c>
      <c r="U9" s="26">
        <f t="shared" si="1"/>
        <v>45881</v>
      </c>
      <c r="V9" s="26">
        <f t="shared" si="1"/>
        <v>45882</v>
      </c>
      <c r="W9" s="26">
        <f t="shared" si="1"/>
        <v>45883</v>
      </c>
      <c r="X9" s="26">
        <f t="shared" si="1"/>
        <v>45884</v>
      </c>
      <c r="Y9" s="26">
        <f t="shared" si="1"/>
        <v>45885</v>
      </c>
      <c r="Z9" s="26">
        <f t="shared" si="1"/>
        <v>45886</v>
      </c>
      <c r="AA9" s="26">
        <f t="shared" si="1"/>
        <v>45887</v>
      </c>
      <c r="AB9" s="26">
        <f t="shared" si="1"/>
        <v>45888</v>
      </c>
      <c r="AC9" s="26">
        <f>IF(AB9&lt;$J$5,AB9+1,"")</f>
        <v>45889</v>
      </c>
      <c r="AD9" s="26">
        <f t="shared" si="1"/>
        <v>45890</v>
      </c>
      <c r="AE9" s="26">
        <f t="shared" si="1"/>
        <v>45891</v>
      </c>
      <c r="AF9" s="26">
        <f t="shared" si="1"/>
        <v>45892</v>
      </c>
      <c r="AG9" s="26">
        <f t="shared" si="1"/>
        <v>45893</v>
      </c>
      <c r="AH9" s="26">
        <f t="shared" si="1"/>
        <v>45894</v>
      </c>
      <c r="AI9" s="26">
        <f t="shared" si="1"/>
        <v>45895</v>
      </c>
      <c r="AJ9" s="26">
        <f t="shared" si="1"/>
        <v>45896</v>
      </c>
      <c r="AK9" s="26">
        <f t="shared" si="1"/>
        <v>45897</v>
      </c>
      <c r="AL9" s="26">
        <f t="shared" si="1"/>
        <v>45898</v>
      </c>
      <c r="AM9" s="26">
        <f t="shared" si="1"/>
        <v>45899</v>
      </c>
      <c r="AN9" s="26">
        <f t="shared" si="1"/>
        <v>45900</v>
      </c>
      <c r="AO9" s="11" t="str">
        <f t="shared" si="1"/>
        <v/>
      </c>
      <c r="AP9" s="16" t="s">
        <v>0</v>
      </c>
      <c r="AQ9" s="16" t="s">
        <v>1</v>
      </c>
      <c r="AR9" s="16" t="s">
        <v>28</v>
      </c>
      <c r="AS9" s="16" t="s">
        <v>2</v>
      </c>
      <c r="AT9" s="19" t="s">
        <v>29</v>
      </c>
      <c r="AU9" s="20" t="s">
        <v>30</v>
      </c>
      <c r="AV9" s="20" t="s">
        <v>31</v>
      </c>
      <c r="AW9" s="20" t="s">
        <v>32</v>
      </c>
      <c r="AX9" s="20" t="s">
        <v>27</v>
      </c>
      <c r="AY9" s="20" t="s">
        <v>33</v>
      </c>
      <c r="AZ9" s="20" t="s">
        <v>34</v>
      </c>
      <c r="BA9" s="20" t="s">
        <v>35</v>
      </c>
      <c r="BB9" s="20" t="s">
        <v>36</v>
      </c>
      <c r="BC9" s="21" t="s">
        <v>37</v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5</v>
      </c>
      <c r="J10" s="27" t="s">
        <v>38</v>
      </c>
      <c r="K10" s="27" t="s">
        <v>38</v>
      </c>
      <c r="L10" s="27" t="str">
        <f t="shared" ref="L10:AN18" si="2">IF(L$8="SUNDAY","WO","")</f>
        <v>WO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tr">
        <f t="shared" si="2"/>
        <v>WO</v>
      </c>
      <c r="T10" s="27" t="s">
        <v>38</v>
      </c>
      <c r="U10" s="27" t="s">
        <v>38</v>
      </c>
      <c r="V10" s="27" t="s">
        <v>38</v>
      </c>
      <c r="W10" s="27" t="s">
        <v>38</v>
      </c>
      <c r="X10" s="27" t="s">
        <v>38</v>
      </c>
      <c r="Y10" s="27" t="s">
        <v>38</v>
      </c>
      <c r="Z10" s="27" t="str">
        <f t="shared" si="2"/>
        <v>WO</v>
      </c>
      <c r="AA10" s="27" t="s">
        <v>38</v>
      </c>
      <c r="AB10" s="27" t="s">
        <v>38</v>
      </c>
      <c r="AC10" s="27" t="s">
        <v>38</v>
      </c>
      <c r="AD10" s="27" t="s">
        <v>38</v>
      </c>
      <c r="AE10" s="27" t="s">
        <v>38</v>
      </c>
      <c r="AF10" s="27" t="s">
        <v>38</v>
      </c>
      <c r="AG10" s="27" t="str">
        <f t="shared" si="2"/>
        <v>WO</v>
      </c>
      <c r="AH10" s="27" t="s">
        <v>38</v>
      </c>
      <c r="AI10" s="27" t="s">
        <v>38</v>
      </c>
      <c r="AJ10" s="27" t="s">
        <v>38</v>
      </c>
      <c r="AK10" s="27" t="s">
        <v>38</v>
      </c>
      <c r="AL10" s="27" t="s">
        <v>38</v>
      </c>
      <c r="AM10" s="27" t="s">
        <v>38</v>
      </c>
      <c r="AN10" s="27" t="str">
        <f t="shared" si="2"/>
        <v>WO</v>
      </c>
      <c r="AP10" s="23">
        <v>1</v>
      </c>
      <c r="AQ10" s="4">
        <v>1001</v>
      </c>
      <c r="AR10" s="17">
        <f t="shared" ref="AR10:AR29" si="3">$J$5</f>
        <v>45900</v>
      </c>
      <c r="AS10" s="4" t="s">
        <v>3</v>
      </c>
      <c r="AT10" s="22">
        <f t="shared" ref="AT10:AT29" si="4">COUNTIF(J10:AN10,"P")</f>
        <v>26</v>
      </c>
      <c r="AU10" s="22">
        <f t="shared" ref="AU10:AU29" si="5">COUNTIF(J10:AN10,"A")</f>
        <v>0</v>
      </c>
      <c r="AV10" s="22">
        <f t="shared" ref="AV10:AV29" si="6">COUNTIF(J10:AN10,"L")</f>
        <v>0</v>
      </c>
      <c r="AW10" s="23">
        <f>$I$10</f>
        <v>5</v>
      </c>
      <c r="AX10" s="28">
        <f>(DATEDIF($G$5,$J$5,"D")+1)</f>
        <v>31</v>
      </c>
      <c r="AY10" s="28">
        <f>AX10-AU10</f>
        <v>31</v>
      </c>
      <c r="AZ10" s="29">
        <v>27000</v>
      </c>
      <c r="BA10" s="29">
        <f>AZ10/AY10</f>
        <v>870.9677419354839</v>
      </c>
      <c r="BB10" s="29">
        <f>BA10*AU10</f>
        <v>0</v>
      </c>
      <c r="BC10" s="29">
        <f>BA10*AY10-BB10</f>
        <v>27000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7">COUNTIF($J$8:$AN$8,"SUNDAY")</f>
        <v>5</v>
      </c>
      <c r="J11" s="27" t="s">
        <v>38</v>
      </c>
      <c r="K11" s="27" t="s">
        <v>38</v>
      </c>
      <c r="L11" s="27" t="str">
        <f t="shared" ref="L11:S11" si="8">IF(L$8="SUNDAY","WO","")</f>
        <v>WO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tr">
        <f t="shared" si="8"/>
        <v>WO</v>
      </c>
      <c r="T11" s="27" t="s">
        <v>38</v>
      </c>
      <c r="U11" s="27" t="s">
        <v>38</v>
      </c>
      <c r="V11" s="27" t="s">
        <v>38</v>
      </c>
      <c r="W11" s="27" t="s">
        <v>38</v>
      </c>
      <c r="X11" s="27" t="s">
        <v>38</v>
      </c>
      <c r="Y11" s="27" t="s">
        <v>38</v>
      </c>
      <c r="Z11" s="27" t="str">
        <f t="shared" si="2"/>
        <v>WO</v>
      </c>
      <c r="AA11" s="27" t="s">
        <v>38</v>
      </c>
      <c r="AB11" s="27" t="s">
        <v>38</v>
      </c>
      <c r="AC11" s="27" t="s">
        <v>38</v>
      </c>
      <c r="AD11" s="27" t="s">
        <v>39</v>
      </c>
      <c r="AE11" s="27" t="s">
        <v>38</v>
      </c>
      <c r="AF11" s="27" t="s">
        <v>38</v>
      </c>
      <c r="AG11" s="27" t="str">
        <f t="shared" si="2"/>
        <v>WO</v>
      </c>
      <c r="AH11" s="27" t="s">
        <v>38</v>
      </c>
      <c r="AI11" s="27" t="s">
        <v>38</v>
      </c>
      <c r="AJ11" s="27" t="s">
        <v>38</v>
      </c>
      <c r="AK11" s="27" t="s">
        <v>38</v>
      </c>
      <c r="AL11" s="27" t="s">
        <v>38</v>
      </c>
      <c r="AM11" s="27" t="s">
        <v>38</v>
      </c>
      <c r="AN11" s="27" t="str">
        <f t="shared" si="2"/>
        <v>WO</v>
      </c>
      <c r="AP11" s="23">
        <v>2</v>
      </c>
      <c r="AQ11" s="4">
        <v>1002</v>
      </c>
      <c r="AR11" s="17">
        <f t="shared" si="3"/>
        <v>45900</v>
      </c>
      <c r="AS11" s="4" t="s">
        <v>4</v>
      </c>
      <c r="AT11" s="22">
        <f t="shared" si="4"/>
        <v>25</v>
      </c>
      <c r="AU11" s="22">
        <f t="shared" si="5"/>
        <v>0</v>
      </c>
      <c r="AV11" s="22">
        <f t="shared" si="6"/>
        <v>1</v>
      </c>
      <c r="AW11" s="23">
        <f t="shared" ref="AW11:AW29" si="9">$I$10</f>
        <v>5</v>
      </c>
      <c r="AX11" s="28">
        <f t="shared" ref="AX11:AX29" si="10">(DATEDIF($G$5,$J$5,"D")+1)</f>
        <v>31</v>
      </c>
      <c r="AY11" s="28">
        <f t="shared" ref="AY11:AY29" si="11">AX11-AU11</f>
        <v>31</v>
      </c>
      <c r="AZ11" s="29">
        <v>28000</v>
      </c>
      <c r="BA11" s="29">
        <f t="shared" ref="BA11:BA29" si="12">AZ11/AY11</f>
        <v>903.22580645161293</v>
      </c>
      <c r="BB11" s="29">
        <f t="shared" ref="BB11:BB29" si="13">BA11*AU11</f>
        <v>0</v>
      </c>
      <c r="BC11" s="29">
        <f t="shared" ref="BC11:BC28" si="14">BA11*AY11-BB11</f>
        <v>28000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7"/>
        <v>5</v>
      </c>
      <c r="J12" s="27" t="s">
        <v>40</v>
      </c>
      <c r="K12" s="27" t="s">
        <v>38</v>
      </c>
      <c r="L12" s="27" t="str">
        <f t="shared" si="2"/>
        <v>WO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tr">
        <f t="shared" si="2"/>
        <v>WO</v>
      </c>
      <c r="T12" s="27" t="s">
        <v>38</v>
      </c>
      <c r="U12" s="27" t="s">
        <v>38</v>
      </c>
      <c r="V12" s="27" t="s">
        <v>38</v>
      </c>
      <c r="W12" s="27" t="s">
        <v>38</v>
      </c>
      <c r="X12" s="27" t="s">
        <v>39</v>
      </c>
      <c r="Y12" s="27" t="s">
        <v>38</v>
      </c>
      <c r="Z12" s="27" t="str">
        <f t="shared" si="2"/>
        <v>WO</v>
      </c>
      <c r="AA12" s="27" t="s">
        <v>38</v>
      </c>
      <c r="AB12" s="27" t="s">
        <v>38</v>
      </c>
      <c r="AC12" s="27" t="s">
        <v>38</v>
      </c>
      <c r="AD12" s="27" t="s">
        <v>38</v>
      </c>
      <c r="AE12" s="27" t="s">
        <v>38</v>
      </c>
      <c r="AF12" s="27" t="s">
        <v>38</v>
      </c>
      <c r="AG12" s="27" t="str">
        <f t="shared" si="2"/>
        <v>WO</v>
      </c>
      <c r="AH12" s="27" t="s">
        <v>38</v>
      </c>
      <c r="AI12" s="27" t="s">
        <v>38</v>
      </c>
      <c r="AJ12" s="27" t="s">
        <v>38</v>
      </c>
      <c r="AK12" s="27" t="s">
        <v>38</v>
      </c>
      <c r="AL12" s="27" t="s">
        <v>39</v>
      </c>
      <c r="AM12" s="27" t="s">
        <v>38</v>
      </c>
      <c r="AN12" s="27" t="str">
        <f t="shared" si="2"/>
        <v>WO</v>
      </c>
      <c r="AP12" s="23">
        <v>3</v>
      </c>
      <c r="AQ12" s="4">
        <v>1003</v>
      </c>
      <c r="AR12" s="17">
        <f t="shared" si="3"/>
        <v>45900</v>
      </c>
      <c r="AS12" s="4" t="s">
        <v>5</v>
      </c>
      <c r="AT12" s="22">
        <f t="shared" si="4"/>
        <v>23</v>
      </c>
      <c r="AU12" s="22">
        <f t="shared" si="5"/>
        <v>1</v>
      </c>
      <c r="AV12" s="22">
        <f t="shared" si="6"/>
        <v>2</v>
      </c>
      <c r="AW12" s="23">
        <f t="shared" si="9"/>
        <v>5</v>
      </c>
      <c r="AX12" s="28">
        <f t="shared" si="10"/>
        <v>31</v>
      </c>
      <c r="AY12" s="28">
        <f t="shared" si="11"/>
        <v>30</v>
      </c>
      <c r="AZ12" s="29">
        <v>35000</v>
      </c>
      <c r="BA12" s="29">
        <f t="shared" si="12"/>
        <v>1166.6666666666667</v>
      </c>
      <c r="BB12" s="29">
        <f t="shared" si="13"/>
        <v>1166.6666666666667</v>
      </c>
      <c r="BC12" s="29">
        <f t="shared" si="14"/>
        <v>33833.333333333336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7"/>
        <v>5</v>
      </c>
      <c r="J13" s="27" t="s">
        <v>38</v>
      </c>
      <c r="K13" s="27" t="s">
        <v>38</v>
      </c>
      <c r="L13" s="27" t="str">
        <f t="shared" si="2"/>
        <v>WO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tr">
        <f t="shared" si="2"/>
        <v>WO</v>
      </c>
      <c r="T13" s="27" t="s">
        <v>38</v>
      </c>
      <c r="U13" s="27" t="s">
        <v>38</v>
      </c>
      <c r="V13" s="27" t="s">
        <v>40</v>
      </c>
      <c r="W13" s="27" t="s">
        <v>38</v>
      </c>
      <c r="X13" s="27" t="s">
        <v>38</v>
      </c>
      <c r="Y13" s="27" t="s">
        <v>38</v>
      </c>
      <c r="Z13" s="27" t="str">
        <f t="shared" si="2"/>
        <v>WO</v>
      </c>
      <c r="AA13" s="27" t="s">
        <v>38</v>
      </c>
      <c r="AB13" s="27" t="s">
        <v>38</v>
      </c>
      <c r="AC13" s="27" t="s">
        <v>38</v>
      </c>
      <c r="AD13" s="27" t="s">
        <v>38</v>
      </c>
      <c r="AE13" s="27" t="s">
        <v>38</v>
      </c>
      <c r="AF13" s="27" t="s">
        <v>38</v>
      </c>
      <c r="AG13" s="27" t="str">
        <f t="shared" si="2"/>
        <v>WO</v>
      </c>
      <c r="AH13" s="27" t="s">
        <v>38</v>
      </c>
      <c r="AI13" s="27" t="s">
        <v>38</v>
      </c>
      <c r="AJ13" s="27" t="s">
        <v>40</v>
      </c>
      <c r="AK13" s="27" t="s">
        <v>38</v>
      </c>
      <c r="AL13" s="27" t="s">
        <v>38</v>
      </c>
      <c r="AM13" s="27" t="s">
        <v>38</v>
      </c>
      <c r="AN13" s="27" t="str">
        <f t="shared" si="2"/>
        <v>WO</v>
      </c>
      <c r="AP13" s="23">
        <v>4</v>
      </c>
      <c r="AQ13" s="4">
        <v>1004</v>
      </c>
      <c r="AR13" s="17">
        <f t="shared" si="3"/>
        <v>45900</v>
      </c>
      <c r="AS13" s="4" t="s">
        <v>6</v>
      </c>
      <c r="AT13" s="22">
        <f t="shared" si="4"/>
        <v>24</v>
      </c>
      <c r="AU13" s="22">
        <f t="shared" si="5"/>
        <v>2</v>
      </c>
      <c r="AV13" s="22">
        <f t="shared" si="6"/>
        <v>0</v>
      </c>
      <c r="AW13" s="23">
        <f t="shared" si="9"/>
        <v>5</v>
      </c>
      <c r="AX13" s="28">
        <f t="shared" si="10"/>
        <v>31</v>
      </c>
      <c r="AY13" s="28">
        <f t="shared" si="11"/>
        <v>29</v>
      </c>
      <c r="AZ13" s="29">
        <v>45000</v>
      </c>
      <c r="BA13" s="29">
        <f t="shared" si="12"/>
        <v>1551.7241379310344</v>
      </c>
      <c r="BB13" s="29">
        <f t="shared" si="13"/>
        <v>3103.4482758620688</v>
      </c>
      <c r="BC13" s="29">
        <f t="shared" si="14"/>
        <v>41896.551724137928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7"/>
        <v>5</v>
      </c>
      <c r="J14" s="27" t="s">
        <v>38</v>
      </c>
      <c r="K14" s="27" t="s">
        <v>38</v>
      </c>
      <c r="L14" s="27" t="str">
        <f t="shared" si="2"/>
        <v>WO</v>
      </c>
      <c r="M14" s="27" t="s">
        <v>39</v>
      </c>
      <c r="N14" s="27" t="s">
        <v>38</v>
      </c>
      <c r="O14" s="27" t="s">
        <v>38</v>
      </c>
      <c r="P14" s="27" t="s">
        <v>38</v>
      </c>
      <c r="Q14" s="27" t="s">
        <v>40</v>
      </c>
      <c r="R14" s="27" t="s">
        <v>38</v>
      </c>
      <c r="S14" s="27" t="str">
        <f t="shared" si="2"/>
        <v>WO</v>
      </c>
      <c r="T14" s="27" t="s">
        <v>38</v>
      </c>
      <c r="U14" s="27" t="s">
        <v>38</v>
      </c>
      <c r="V14" s="27" t="s">
        <v>38</v>
      </c>
      <c r="W14" s="27" t="s">
        <v>38</v>
      </c>
      <c r="X14" s="27" t="s">
        <v>38</v>
      </c>
      <c r="Y14" s="27" t="s">
        <v>38</v>
      </c>
      <c r="Z14" s="27" t="str">
        <f t="shared" si="2"/>
        <v>WO</v>
      </c>
      <c r="AA14" s="27" t="s">
        <v>38</v>
      </c>
      <c r="AB14" s="27" t="s">
        <v>38</v>
      </c>
      <c r="AC14" s="27" t="s">
        <v>38</v>
      </c>
      <c r="AD14" s="27" t="s">
        <v>38</v>
      </c>
      <c r="AE14" s="27" t="s">
        <v>38</v>
      </c>
      <c r="AF14" s="27" t="s">
        <v>38</v>
      </c>
      <c r="AG14" s="27" t="str">
        <f t="shared" si="2"/>
        <v>WO</v>
      </c>
      <c r="AH14" s="27" t="s">
        <v>38</v>
      </c>
      <c r="AI14" s="27" t="s">
        <v>38</v>
      </c>
      <c r="AJ14" s="27" t="s">
        <v>38</v>
      </c>
      <c r="AK14" s="27" t="s">
        <v>38</v>
      </c>
      <c r="AL14" s="27" t="s">
        <v>38</v>
      </c>
      <c r="AM14" s="27" t="s">
        <v>38</v>
      </c>
      <c r="AN14" s="27" t="str">
        <f t="shared" si="2"/>
        <v>WO</v>
      </c>
      <c r="AP14" s="23">
        <v>5</v>
      </c>
      <c r="AQ14" s="4">
        <v>1005</v>
      </c>
      <c r="AR14" s="17">
        <f t="shared" si="3"/>
        <v>45900</v>
      </c>
      <c r="AS14" s="4" t="s">
        <v>7</v>
      </c>
      <c r="AT14" s="22">
        <f t="shared" si="4"/>
        <v>24</v>
      </c>
      <c r="AU14" s="22">
        <f t="shared" si="5"/>
        <v>1</v>
      </c>
      <c r="AV14" s="22">
        <f t="shared" si="6"/>
        <v>1</v>
      </c>
      <c r="AW14" s="23">
        <f t="shared" si="9"/>
        <v>5</v>
      </c>
      <c r="AX14" s="28">
        <f t="shared" si="10"/>
        <v>31</v>
      </c>
      <c r="AY14" s="28">
        <f t="shared" si="11"/>
        <v>30</v>
      </c>
      <c r="AZ14" s="29">
        <v>65000</v>
      </c>
      <c r="BA14" s="29">
        <f t="shared" si="12"/>
        <v>2166.6666666666665</v>
      </c>
      <c r="BB14" s="29">
        <f t="shared" si="13"/>
        <v>2166.6666666666665</v>
      </c>
      <c r="BC14" s="29">
        <f t="shared" si="14"/>
        <v>62833.333333333328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7"/>
        <v>5</v>
      </c>
      <c r="J15" s="27" t="s">
        <v>38</v>
      </c>
      <c r="K15" s="27" t="s">
        <v>38</v>
      </c>
      <c r="L15" s="27" t="str">
        <f t="shared" si="2"/>
        <v>WO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tr">
        <f t="shared" si="2"/>
        <v>WO</v>
      </c>
      <c r="T15" s="27" t="s">
        <v>38</v>
      </c>
      <c r="U15" s="27" t="s">
        <v>38</v>
      </c>
      <c r="V15" s="27" t="s">
        <v>38</v>
      </c>
      <c r="W15" s="27" t="s">
        <v>38</v>
      </c>
      <c r="X15" s="27" t="s">
        <v>38</v>
      </c>
      <c r="Y15" s="27" t="s">
        <v>38</v>
      </c>
      <c r="Z15" s="27" t="str">
        <f t="shared" si="2"/>
        <v>WO</v>
      </c>
      <c r="AA15" s="27" t="s">
        <v>38</v>
      </c>
      <c r="AB15" s="27" t="s">
        <v>40</v>
      </c>
      <c r="AC15" s="27" t="s">
        <v>38</v>
      </c>
      <c r="AD15" s="27" t="s">
        <v>38</v>
      </c>
      <c r="AE15" s="27" t="s">
        <v>38</v>
      </c>
      <c r="AF15" s="27" t="s">
        <v>38</v>
      </c>
      <c r="AG15" s="27" t="str">
        <f t="shared" si="2"/>
        <v>WO</v>
      </c>
      <c r="AH15" s="27" t="s">
        <v>38</v>
      </c>
      <c r="AI15" s="27" t="s">
        <v>38</v>
      </c>
      <c r="AJ15" s="27" t="s">
        <v>40</v>
      </c>
      <c r="AK15" s="27" t="s">
        <v>38</v>
      </c>
      <c r="AL15" s="27" t="s">
        <v>38</v>
      </c>
      <c r="AM15" s="27" t="s">
        <v>38</v>
      </c>
      <c r="AN15" s="27" t="str">
        <f t="shared" si="2"/>
        <v>WO</v>
      </c>
      <c r="AP15" s="23">
        <v>6</v>
      </c>
      <c r="AQ15" s="4">
        <v>1006</v>
      </c>
      <c r="AR15" s="17">
        <f t="shared" si="3"/>
        <v>45900</v>
      </c>
      <c r="AS15" s="4" t="s">
        <v>8</v>
      </c>
      <c r="AT15" s="22">
        <f t="shared" si="4"/>
        <v>24</v>
      </c>
      <c r="AU15" s="22">
        <f t="shared" si="5"/>
        <v>2</v>
      </c>
      <c r="AV15" s="22">
        <f t="shared" si="6"/>
        <v>0</v>
      </c>
      <c r="AW15" s="23">
        <f t="shared" si="9"/>
        <v>5</v>
      </c>
      <c r="AX15" s="28">
        <f t="shared" si="10"/>
        <v>31</v>
      </c>
      <c r="AY15" s="28">
        <f t="shared" si="11"/>
        <v>29</v>
      </c>
      <c r="AZ15" s="29">
        <v>27000</v>
      </c>
      <c r="BA15" s="29">
        <f t="shared" si="12"/>
        <v>931.0344827586207</v>
      </c>
      <c r="BB15" s="29">
        <f t="shared" si="13"/>
        <v>1862.0689655172414</v>
      </c>
      <c r="BC15" s="29">
        <f t="shared" si="14"/>
        <v>25137.931034482757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7"/>
        <v>5</v>
      </c>
      <c r="J16" s="27" t="s">
        <v>38</v>
      </c>
      <c r="K16" s="27" t="s">
        <v>38</v>
      </c>
      <c r="L16" s="27" t="str">
        <f t="shared" si="2"/>
        <v>WO</v>
      </c>
      <c r="M16" s="27" t="s">
        <v>38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tr">
        <f t="shared" si="2"/>
        <v>WO</v>
      </c>
      <c r="T16" s="27" t="s">
        <v>38</v>
      </c>
      <c r="U16" s="27" t="s">
        <v>38</v>
      </c>
      <c r="V16" s="27" t="s">
        <v>38</v>
      </c>
      <c r="W16" s="27" t="s">
        <v>38</v>
      </c>
      <c r="X16" s="27" t="s">
        <v>38</v>
      </c>
      <c r="Y16" s="27" t="s">
        <v>40</v>
      </c>
      <c r="Z16" s="27" t="str">
        <f t="shared" si="2"/>
        <v>WO</v>
      </c>
      <c r="AA16" s="27" t="s">
        <v>38</v>
      </c>
      <c r="AB16" s="27" t="s">
        <v>38</v>
      </c>
      <c r="AC16" s="27" t="s">
        <v>38</v>
      </c>
      <c r="AD16" s="27" t="s">
        <v>38</v>
      </c>
      <c r="AE16" s="27" t="s">
        <v>38</v>
      </c>
      <c r="AF16" s="27" t="s">
        <v>40</v>
      </c>
      <c r="AG16" s="27" t="str">
        <f t="shared" si="2"/>
        <v>WO</v>
      </c>
      <c r="AH16" s="27" t="s">
        <v>38</v>
      </c>
      <c r="AI16" s="27" t="s">
        <v>38</v>
      </c>
      <c r="AJ16" s="27" t="s">
        <v>40</v>
      </c>
      <c r="AK16" s="27" t="s">
        <v>38</v>
      </c>
      <c r="AL16" s="27" t="s">
        <v>38</v>
      </c>
      <c r="AM16" s="27" t="s">
        <v>40</v>
      </c>
      <c r="AN16" s="27" t="str">
        <f t="shared" si="2"/>
        <v>WO</v>
      </c>
      <c r="AP16" s="23">
        <v>7</v>
      </c>
      <c r="AQ16" s="4">
        <v>1007</v>
      </c>
      <c r="AR16" s="17">
        <f t="shared" si="3"/>
        <v>45900</v>
      </c>
      <c r="AS16" s="4" t="s">
        <v>9</v>
      </c>
      <c r="AT16" s="22">
        <f t="shared" si="4"/>
        <v>22</v>
      </c>
      <c r="AU16" s="22">
        <f t="shared" si="5"/>
        <v>4</v>
      </c>
      <c r="AV16" s="22">
        <f t="shared" si="6"/>
        <v>0</v>
      </c>
      <c r="AW16" s="23">
        <f t="shared" si="9"/>
        <v>5</v>
      </c>
      <c r="AX16" s="28">
        <f t="shared" si="10"/>
        <v>31</v>
      </c>
      <c r="AY16" s="28">
        <f t="shared" si="11"/>
        <v>27</v>
      </c>
      <c r="AZ16" s="29">
        <v>45000</v>
      </c>
      <c r="BA16" s="29">
        <f t="shared" si="12"/>
        <v>1666.6666666666667</v>
      </c>
      <c r="BB16" s="29">
        <f t="shared" si="13"/>
        <v>6666.666666666667</v>
      </c>
      <c r="BC16" s="29">
        <f t="shared" si="14"/>
        <v>38333.333333333336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7"/>
        <v>5</v>
      </c>
      <c r="J17" s="27" t="s">
        <v>38</v>
      </c>
      <c r="K17" s="27" t="s">
        <v>38</v>
      </c>
      <c r="L17" s="27" t="str">
        <f t="shared" si="2"/>
        <v>WO</v>
      </c>
      <c r="M17" s="27" t="s">
        <v>38</v>
      </c>
      <c r="N17" s="27" t="s">
        <v>38</v>
      </c>
      <c r="O17" s="27" t="s">
        <v>40</v>
      </c>
      <c r="P17" s="27" t="s">
        <v>38</v>
      </c>
      <c r="Q17" s="27" t="s">
        <v>38</v>
      </c>
      <c r="R17" s="27" t="s">
        <v>38</v>
      </c>
      <c r="S17" s="27" t="str">
        <f t="shared" si="2"/>
        <v>WO</v>
      </c>
      <c r="T17" s="27" t="s">
        <v>38</v>
      </c>
      <c r="U17" s="27" t="s">
        <v>40</v>
      </c>
      <c r="V17" s="27" t="s">
        <v>38</v>
      </c>
      <c r="W17" s="27" t="s">
        <v>38</v>
      </c>
      <c r="X17" s="27" t="s">
        <v>38</v>
      </c>
      <c r="Y17" s="27" t="s">
        <v>38</v>
      </c>
      <c r="Z17" s="27" t="str">
        <f t="shared" si="2"/>
        <v>WO</v>
      </c>
      <c r="AA17" s="27" t="s">
        <v>38</v>
      </c>
      <c r="AB17" s="27" t="s">
        <v>38</v>
      </c>
      <c r="AC17" s="27" t="s">
        <v>38</v>
      </c>
      <c r="AD17" s="27" t="s">
        <v>38</v>
      </c>
      <c r="AE17" s="27" t="s">
        <v>38</v>
      </c>
      <c r="AF17" s="27" t="s">
        <v>38</v>
      </c>
      <c r="AG17" s="27" t="str">
        <f t="shared" si="2"/>
        <v>WO</v>
      </c>
      <c r="AH17" s="27" t="s">
        <v>38</v>
      </c>
      <c r="AI17" s="27" t="s">
        <v>38</v>
      </c>
      <c r="AJ17" s="27" t="s">
        <v>38</v>
      </c>
      <c r="AK17" s="27" t="s">
        <v>38</v>
      </c>
      <c r="AL17" s="27" t="s">
        <v>38</v>
      </c>
      <c r="AM17" s="27" t="s">
        <v>38</v>
      </c>
      <c r="AN17" s="27" t="str">
        <f t="shared" si="2"/>
        <v>WO</v>
      </c>
      <c r="AP17" s="23">
        <v>8</v>
      </c>
      <c r="AQ17" s="4">
        <v>1008</v>
      </c>
      <c r="AR17" s="17">
        <f t="shared" si="3"/>
        <v>45900</v>
      </c>
      <c r="AS17" s="4" t="s">
        <v>10</v>
      </c>
      <c r="AT17" s="22">
        <f t="shared" si="4"/>
        <v>24</v>
      </c>
      <c r="AU17" s="22">
        <f t="shared" si="5"/>
        <v>2</v>
      </c>
      <c r="AV17" s="22">
        <f t="shared" si="6"/>
        <v>0</v>
      </c>
      <c r="AW17" s="23">
        <f t="shared" si="9"/>
        <v>5</v>
      </c>
      <c r="AX17" s="28">
        <f t="shared" si="10"/>
        <v>31</v>
      </c>
      <c r="AY17" s="28">
        <f t="shared" si="11"/>
        <v>29</v>
      </c>
      <c r="AZ17" s="29">
        <v>85000</v>
      </c>
      <c r="BA17" s="29">
        <f t="shared" si="12"/>
        <v>2931.0344827586205</v>
      </c>
      <c r="BB17" s="29">
        <f t="shared" si="13"/>
        <v>5862.0689655172409</v>
      </c>
      <c r="BC17" s="29">
        <f t="shared" si="14"/>
        <v>79137.931034482754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7"/>
        <v>5</v>
      </c>
      <c r="J18" s="27" t="s">
        <v>38</v>
      </c>
      <c r="K18" s="27" t="s">
        <v>38</v>
      </c>
      <c r="L18" s="27" t="str">
        <f t="shared" si="2"/>
        <v>WO</v>
      </c>
      <c r="M18" s="27" t="s">
        <v>38</v>
      </c>
      <c r="N18" s="27" t="s">
        <v>38</v>
      </c>
      <c r="O18" s="27" t="s">
        <v>38</v>
      </c>
      <c r="P18" s="27" t="s">
        <v>38</v>
      </c>
      <c r="Q18" s="27" t="s">
        <v>39</v>
      </c>
      <c r="R18" s="27" t="s">
        <v>38</v>
      </c>
      <c r="S18" s="27" t="str">
        <f t="shared" si="2"/>
        <v>WO</v>
      </c>
      <c r="T18" s="27" t="s">
        <v>38</v>
      </c>
      <c r="U18" s="27" t="s">
        <v>38</v>
      </c>
      <c r="V18" s="27" t="s">
        <v>38</v>
      </c>
      <c r="W18" s="27" t="s">
        <v>38</v>
      </c>
      <c r="X18" s="27" t="s">
        <v>38</v>
      </c>
      <c r="Y18" s="27" t="s">
        <v>38</v>
      </c>
      <c r="Z18" s="27" t="str">
        <f t="shared" si="2"/>
        <v>WO</v>
      </c>
      <c r="AA18" s="27" t="s">
        <v>38</v>
      </c>
      <c r="AB18" s="27" t="s">
        <v>38</v>
      </c>
      <c r="AC18" s="27" t="s">
        <v>38</v>
      </c>
      <c r="AD18" s="27" t="s">
        <v>38</v>
      </c>
      <c r="AE18" s="27" t="s">
        <v>38</v>
      </c>
      <c r="AF18" s="27" t="s">
        <v>38</v>
      </c>
      <c r="AG18" s="27" t="str">
        <f t="shared" si="2"/>
        <v>WO</v>
      </c>
      <c r="AH18" s="27" t="s">
        <v>38</v>
      </c>
      <c r="AI18" s="27" t="s">
        <v>38</v>
      </c>
      <c r="AJ18" s="27" t="s">
        <v>38</v>
      </c>
      <c r="AK18" s="27" t="s">
        <v>38</v>
      </c>
      <c r="AL18" s="27" t="s">
        <v>38</v>
      </c>
      <c r="AM18" s="27" t="s">
        <v>38</v>
      </c>
      <c r="AN18" s="27" t="str">
        <f t="shared" si="2"/>
        <v>WO</v>
      </c>
      <c r="AP18" s="23">
        <v>9</v>
      </c>
      <c r="AQ18" s="4">
        <v>1009</v>
      </c>
      <c r="AR18" s="17">
        <f t="shared" si="3"/>
        <v>45900</v>
      </c>
      <c r="AS18" s="4" t="s">
        <v>11</v>
      </c>
      <c r="AT18" s="22">
        <f t="shared" si="4"/>
        <v>25</v>
      </c>
      <c r="AU18" s="22">
        <f t="shared" si="5"/>
        <v>0</v>
      </c>
      <c r="AV18" s="22">
        <f t="shared" si="6"/>
        <v>1</v>
      </c>
      <c r="AW18" s="23">
        <f t="shared" si="9"/>
        <v>5</v>
      </c>
      <c r="AX18" s="28">
        <f t="shared" si="10"/>
        <v>31</v>
      </c>
      <c r="AY18" s="28">
        <f t="shared" si="11"/>
        <v>31</v>
      </c>
      <c r="AZ18" s="29">
        <v>45000</v>
      </c>
      <c r="BA18" s="29">
        <f t="shared" si="12"/>
        <v>1451.6129032258063</v>
      </c>
      <c r="BB18" s="29">
        <f t="shared" si="13"/>
        <v>0</v>
      </c>
      <c r="BC18" s="29">
        <f t="shared" si="14"/>
        <v>45000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7"/>
        <v>5</v>
      </c>
      <c r="J19" s="27" t="s">
        <v>38</v>
      </c>
      <c r="K19" s="27" t="s">
        <v>38</v>
      </c>
      <c r="L19" s="27" t="str">
        <f t="shared" ref="L19:AN27" si="15">IF(L$8="SUNDAY","WO","")</f>
        <v>WO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tr">
        <f t="shared" si="15"/>
        <v>WO</v>
      </c>
      <c r="T19" s="27" t="s">
        <v>38</v>
      </c>
      <c r="U19" s="27" t="s">
        <v>38</v>
      </c>
      <c r="V19" s="27" t="s">
        <v>38</v>
      </c>
      <c r="W19" s="27" t="s">
        <v>38</v>
      </c>
      <c r="X19" s="27" t="s">
        <v>40</v>
      </c>
      <c r="Y19" s="27" t="s">
        <v>38</v>
      </c>
      <c r="Z19" s="27" t="str">
        <f t="shared" si="15"/>
        <v>WO</v>
      </c>
      <c r="AA19" s="27" t="s">
        <v>38</v>
      </c>
      <c r="AB19" s="27" t="s">
        <v>38</v>
      </c>
      <c r="AC19" s="27" t="s">
        <v>38</v>
      </c>
      <c r="AD19" s="27" t="s">
        <v>38</v>
      </c>
      <c r="AE19" s="27" t="s">
        <v>38</v>
      </c>
      <c r="AF19" s="27" t="s">
        <v>38</v>
      </c>
      <c r="AG19" s="27" t="str">
        <f t="shared" si="15"/>
        <v>WO</v>
      </c>
      <c r="AH19" s="27" t="s">
        <v>38</v>
      </c>
      <c r="AI19" s="27" t="s">
        <v>38</v>
      </c>
      <c r="AJ19" s="27" t="s">
        <v>38</v>
      </c>
      <c r="AK19" s="27" t="s">
        <v>38</v>
      </c>
      <c r="AL19" s="27" t="s">
        <v>38</v>
      </c>
      <c r="AM19" s="27" t="s">
        <v>38</v>
      </c>
      <c r="AN19" s="27" t="str">
        <f t="shared" si="15"/>
        <v>WO</v>
      </c>
      <c r="AP19" s="23">
        <v>10</v>
      </c>
      <c r="AQ19" s="4">
        <v>1010</v>
      </c>
      <c r="AR19" s="17">
        <f t="shared" si="3"/>
        <v>45900</v>
      </c>
      <c r="AS19" s="4" t="s">
        <v>12</v>
      </c>
      <c r="AT19" s="22">
        <f t="shared" si="4"/>
        <v>25</v>
      </c>
      <c r="AU19" s="22">
        <f t="shared" si="5"/>
        <v>1</v>
      </c>
      <c r="AV19" s="22">
        <f t="shared" si="6"/>
        <v>0</v>
      </c>
      <c r="AW19" s="23">
        <f t="shared" si="9"/>
        <v>5</v>
      </c>
      <c r="AX19" s="28">
        <f t="shared" si="10"/>
        <v>31</v>
      </c>
      <c r="AY19" s="28">
        <f t="shared" si="11"/>
        <v>30</v>
      </c>
      <c r="AZ19" s="29">
        <v>65000</v>
      </c>
      <c r="BA19" s="29">
        <f t="shared" si="12"/>
        <v>2166.6666666666665</v>
      </c>
      <c r="BB19" s="29">
        <f t="shared" si="13"/>
        <v>2166.6666666666665</v>
      </c>
      <c r="BC19" s="29">
        <f t="shared" si="14"/>
        <v>62833.333333333328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7"/>
        <v>5</v>
      </c>
      <c r="J20" s="27" t="s">
        <v>38</v>
      </c>
      <c r="K20" s="27" t="s">
        <v>38</v>
      </c>
      <c r="L20" s="27" t="str">
        <f t="shared" si="15"/>
        <v>WO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tr">
        <f t="shared" si="15"/>
        <v>WO</v>
      </c>
      <c r="T20" s="27" t="s">
        <v>38</v>
      </c>
      <c r="U20" s="27" t="s">
        <v>38</v>
      </c>
      <c r="V20" s="27" t="s">
        <v>38</v>
      </c>
      <c r="W20" s="27" t="s">
        <v>38</v>
      </c>
      <c r="X20" s="27" t="s">
        <v>38</v>
      </c>
      <c r="Y20" s="27" t="s">
        <v>38</v>
      </c>
      <c r="Z20" s="27" t="str">
        <f t="shared" si="15"/>
        <v>WO</v>
      </c>
      <c r="AA20" s="27" t="s">
        <v>38</v>
      </c>
      <c r="AB20" s="27" t="s">
        <v>38</v>
      </c>
      <c r="AC20" s="27" t="s">
        <v>38</v>
      </c>
      <c r="AD20" s="27" t="s">
        <v>38</v>
      </c>
      <c r="AE20" s="27" t="s">
        <v>38</v>
      </c>
      <c r="AF20" s="27" t="s">
        <v>38</v>
      </c>
      <c r="AG20" s="27" t="str">
        <f t="shared" si="15"/>
        <v>WO</v>
      </c>
      <c r="AH20" s="27" t="s">
        <v>38</v>
      </c>
      <c r="AI20" s="27" t="s">
        <v>39</v>
      </c>
      <c r="AJ20" s="27" t="s">
        <v>38</v>
      </c>
      <c r="AK20" s="27" t="s">
        <v>38</v>
      </c>
      <c r="AL20" s="27" t="s">
        <v>38</v>
      </c>
      <c r="AM20" s="27" t="s">
        <v>40</v>
      </c>
      <c r="AN20" s="27" t="str">
        <f t="shared" si="15"/>
        <v>WO</v>
      </c>
      <c r="AP20" s="23">
        <v>11</v>
      </c>
      <c r="AQ20" s="4">
        <v>1011</v>
      </c>
      <c r="AR20" s="17">
        <f t="shared" si="3"/>
        <v>45900</v>
      </c>
      <c r="AS20" s="4" t="s">
        <v>13</v>
      </c>
      <c r="AT20" s="22">
        <f t="shared" si="4"/>
        <v>24</v>
      </c>
      <c r="AU20" s="22">
        <f t="shared" si="5"/>
        <v>1</v>
      </c>
      <c r="AV20" s="22">
        <f t="shared" si="6"/>
        <v>1</v>
      </c>
      <c r="AW20" s="23">
        <f t="shared" si="9"/>
        <v>5</v>
      </c>
      <c r="AX20" s="28">
        <f t="shared" si="10"/>
        <v>31</v>
      </c>
      <c r="AY20" s="28">
        <f t="shared" si="11"/>
        <v>30</v>
      </c>
      <c r="AZ20" s="29">
        <v>27000</v>
      </c>
      <c r="BA20" s="29">
        <f t="shared" si="12"/>
        <v>900</v>
      </c>
      <c r="BB20" s="29">
        <f t="shared" si="13"/>
        <v>900</v>
      </c>
      <c r="BC20" s="29">
        <f t="shared" si="14"/>
        <v>26100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7"/>
        <v>5</v>
      </c>
      <c r="J21" s="27" t="s">
        <v>38</v>
      </c>
      <c r="K21" s="27" t="s">
        <v>38</v>
      </c>
      <c r="L21" s="27" t="str">
        <f t="shared" si="15"/>
        <v>WO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tr">
        <f t="shared" si="15"/>
        <v>WO</v>
      </c>
      <c r="T21" s="27" t="s">
        <v>38</v>
      </c>
      <c r="U21" s="27" t="s">
        <v>38</v>
      </c>
      <c r="V21" s="27" t="s">
        <v>38</v>
      </c>
      <c r="W21" s="27" t="s">
        <v>38</v>
      </c>
      <c r="X21" s="27" t="s">
        <v>39</v>
      </c>
      <c r="Y21" s="27" t="s">
        <v>38</v>
      </c>
      <c r="Z21" s="27" t="str">
        <f t="shared" si="15"/>
        <v>WO</v>
      </c>
      <c r="AA21" s="27" t="s">
        <v>38</v>
      </c>
      <c r="AB21" s="27" t="s">
        <v>38</v>
      </c>
      <c r="AC21" s="27" t="s">
        <v>40</v>
      </c>
      <c r="AD21" s="27" t="s">
        <v>38</v>
      </c>
      <c r="AE21" s="27" t="s">
        <v>38</v>
      </c>
      <c r="AF21" s="27" t="s">
        <v>38</v>
      </c>
      <c r="AG21" s="27" t="str">
        <f t="shared" si="15"/>
        <v>WO</v>
      </c>
      <c r="AH21" s="27" t="s">
        <v>38</v>
      </c>
      <c r="AI21" s="27" t="s">
        <v>38</v>
      </c>
      <c r="AJ21" s="27" t="s">
        <v>38</v>
      </c>
      <c r="AK21" s="27" t="s">
        <v>38</v>
      </c>
      <c r="AL21" s="27" t="s">
        <v>38</v>
      </c>
      <c r="AM21" s="27" t="s">
        <v>38</v>
      </c>
      <c r="AN21" s="27" t="str">
        <f t="shared" si="15"/>
        <v>WO</v>
      </c>
      <c r="AP21" s="23">
        <v>12</v>
      </c>
      <c r="AQ21" s="4">
        <v>1012</v>
      </c>
      <c r="AR21" s="17">
        <f t="shared" si="3"/>
        <v>45900</v>
      </c>
      <c r="AS21" s="4" t="s">
        <v>14</v>
      </c>
      <c r="AT21" s="22">
        <f t="shared" si="4"/>
        <v>24</v>
      </c>
      <c r="AU21" s="22">
        <f t="shared" si="5"/>
        <v>1</v>
      </c>
      <c r="AV21" s="22">
        <f t="shared" si="6"/>
        <v>1</v>
      </c>
      <c r="AW21" s="23">
        <f t="shared" si="9"/>
        <v>5</v>
      </c>
      <c r="AX21" s="28">
        <f t="shared" si="10"/>
        <v>31</v>
      </c>
      <c r="AY21" s="28">
        <f t="shared" si="11"/>
        <v>30</v>
      </c>
      <c r="AZ21" s="29">
        <v>25000</v>
      </c>
      <c r="BA21" s="29">
        <f t="shared" si="12"/>
        <v>833.33333333333337</v>
      </c>
      <c r="BB21" s="29">
        <f t="shared" si="13"/>
        <v>833.33333333333337</v>
      </c>
      <c r="BC21" s="29">
        <f t="shared" si="14"/>
        <v>24166.666666666668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7"/>
        <v>5</v>
      </c>
      <c r="J22" s="27" t="s">
        <v>38</v>
      </c>
      <c r="K22" s="27" t="s">
        <v>38</v>
      </c>
      <c r="L22" s="27" t="str">
        <f t="shared" si="15"/>
        <v>WO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tr">
        <f t="shared" si="15"/>
        <v>WO</v>
      </c>
      <c r="T22" s="27" t="s">
        <v>38</v>
      </c>
      <c r="U22" s="27" t="s">
        <v>38</v>
      </c>
      <c r="V22" s="27" t="s">
        <v>38</v>
      </c>
      <c r="W22" s="27" t="s">
        <v>38</v>
      </c>
      <c r="X22" s="27" t="s">
        <v>38</v>
      </c>
      <c r="Y22" s="27" t="s">
        <v>38</v>
      </c>
      <c r="Z22" s="27" t="str">
        <f t="shared" si="15"/>
        <v>WO</v>
      </c>
      <c r="AA22" s="27" t="s">
        <v>38</v>
      </c>
      <c r="AB22" s="27" t="s">
        <v>38</v>
      </c>
      <c r="AC22" s="27" t="s">
        <v>38</v>
      </c>
      <c r="AD22" s="27" t="s">
        <v>38</v>
      </c>
      <c r="AE22" s="27" t="s">
        <v>38</v>
      </c>
      <c r="AF22" s="27" t="s">
        <v>38</v>
      </c>
      <c r="AG22" s="27" t="str">
        <f t="shared" si="15"/>
        <v>WO</v>
      </c>
      <c r="AH22" s="27" t="s">
        <v>38</v>
      </c>
      <c r="AI22" s="27" t="s">
        <v>38</v>
      </c>
      <c r="AJ22" s="27" t="s">
        <v>38</v>
      </c>
      <c r="AK22" s="27" t="s">
        <v>40</v>
      </c>
      <c r="AL22" s="27" t="s">
        <v>38</v>
      </c>
      <c r="AM22" s="27" t="s">
        <v>38</v>
      </c>
      <c r="AN22" s="27" t="str">
        <f t="shared" si="15"/>
        <v>WO</v>
      </c>
      <c r="AP22" s="23">
        <v>13</v>
      </c>
      <c r="AQ22" s="4">
        <v>1013</v>
      </c>
      <c r="AR22" s="17">
        <f t="shared" si="3"/>
        <v>45900</v>
      </c>
      <c r="AS22" s="4" t="s">
        <v>15</v>
      </c>
      <c r="AT22" s="22">
        <f t="shared" si="4"/>
        <v>25</v>
      </c>
      <c r="AU22" s="22">
        <f t="shared" si="5"/>
        <v>1</v>
      </c>
      <c r="AV22" s="22">
        <f t="shared" si="6"/>
        <v>0</v>
      </c>
      <c r="AW22" s="23">
        <f t="shared" si="9"/>
        <v>5</v>
      </c>
      <c r="AX22" s="28">
        <f t="shared" si="10"/>
        <v>31</v>
      </c>
      <c r="AY22" s="28">
        <f t="shared" si="11"/>
        <v>30</v>
      </c>
      <c r="AZ22" s="29">
        <v>27000</v>
      </c>
      <c r="BA22" s="29">
        <f t="shared" si="12"/>
        <v>900</v>
      </c>
      <c r="BB22" s="29">
        <f t="shared" si="13"/>
        <v>900</v>
      </c>
      <c r="BC22" s="29">
        <f t="shared" si="14"/>
        <v>26100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7"/>
        <v>5</v>
      </c>
      <c r="J23" s="27" t="s">
        <v>40</v>
      </c>
      <c r="K23" s="27" t="s">
        <v>38</v>
      </c>
      <c r="L23" s="27" t="str">
        <f t="shared" si="15"/>
        <v>WO</v>
      </c>
      <c r="M23" s="27" t="s">
        <v>38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">
        <v>38</v>
      </c>
      <c r="S23" s="27" t="str">
        <f t="shared" si="15"/>
        <v>WO</v>
      </c>
      <c r="T23" s="27" t="s">
        <v>38</v>
      </c>
      <c r="U23" s="27" t="s">
        <v>38</v>
      </c>
      <c r="V23" s="27" t="s">
        <v>38</v>
      </c>
      <c r="W23" s="27" t="s">
        <v>38</v>
      </c>
      <c r="X23" s="27" t="s">
        <v>38</v>
      </c>
      <c r="Y23" s="27" t="s">
        <v>38</v>
      </c>
      <c r="Z23" s="27" t="str">
        <f t="shared" si="15"/>
        <v>WO</v>
      </c>
      <c r="AA23" s="27" t="s">
        <v>38</v>
      </c>
      <c r="AB23" s="27" t="s">
        <v>38</v>
      </c>
      <c r="AC23" s="27" t="s">
        <v>38</v>
      </c>
      <c r="AD23" s="27" t="s">
        <v>38</v>
      </c>
      <c r="AE23" s="27" t="s">
        <v>38</v>
      </c>
      <c r="AF23" s="27" t="s">
        <v>38</v>
      </c>
      <c r="AG23" s="27" t="str">
        <f t="shared" si="15"/>
        <v>WO</v>
      </c>
      <c r="AH23" s="27" t="s">
        <v>38</v>
      </c>
      <c r="AI23" s="27" t="s">
        <v>40</v>
      </c>
      <c r="AJ23" s="27" t="s">
        <v>38</v>
      </c>
      <c r="AK23" s="27" t="s">
        <v>38</v>
      </c>
      <c r="AL23" s="27" t="s">
        <v>38</v>
      </c>
      <c r="AM23" s="27" t="s">
        <v>38</v>
      </c>
      <c r="AN23" s="27" t="str">
        <f t="shared" si="15"/>
        <v>WO</v>
      </c>
      <c r="AP23" s="23">
        <v>14</v>
      </c>
      <c r="AQ23" s="4">
        <v>1014</v>
      </c>
      <c r="AR23" s="17">
        <f t="shared" si="3"/>
        <v>45900</v>
      </c>
      <c r="AS23" s="4" t="s">
        <v>16</v>
      </c>
      <c r="AT23" s="22">
        <f t="shared" si="4"/>
        <v>24</v>
      </c>
      <c r="AU23" s="22">
        <f t="shared" si="5"/>
        <v>2</v>
      </c>
      <c r="AV23" s="22">
        <f t="shared" si="6"/>
        <v>0</v>
      </c>
      <c r="AW23" s="23">
        <f t="shared" si="9"/>
        <v>5</v>
      </c>
      <c r="AX23" s="28">
        <f t="shared" si="10"/>
        <v>31</v>
      </c>
      <c r="AY23" s="28">
        <f t="shared" si="11"/>
        <v>29</v>
      </c>
      <c r="AZ23" s="29">
        <v>15000</v>
      </c>
      <c r="BA23" s="29">
        <f t="shared" si="12"/>
        <v>517.24137931034488</v>
      </c>
      <c r="BB23" s="29">
        <f t="shared" si="13"/>
        <v>1034.4827586206898</v>
      </c>
      <c r="BC23" s="29">
        <f t="shared" si="14"/>
        <v>13965.517241379312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7"/>
        <v>5</v>
      </c>
      <c r="J24" s="27" t="s">
        <v>38</v>
      </c>
      <c r="K24" s="27" t="s">
        <v>38</v>
      </c>
      <c r="L24" s="27" t="str">
        <f t="shared" si="15"/>
        <v>WO</v>
      </c>
      <c r="M24" s="27" t="s">
        <v>38</v>
      </c>
      <c r="N24" s="27" t="s">
        <v>38</v>
      </c>
      <c r="O24" s="27" t="s">
        <v>38</v>
      </c>
      <c r="P24" s="27" t="s">
        <v>38</v>
      </c>
      <c r="Q24" s="27" t="s">
        <v>38</v>
      </c>
      <c r="R24" s="27" t="s">
        <v>38</v>
      </c>
      <c r="S24" s="27" t="str">
        <f t="shared" si="15"/>
        <v>WO</v>
      </c>
      <c r="T24" s="27" t="s">
        <v>38</v>
      </c>
      <c r="U24" s="27" t="s">
        <v>38</v>
      </c>
      <c r="V24" s="27" t="s">
        <v>38</v>
      </c>
      <c r="W24" s="27" t="s">
        <v>38</v>
      </c>
      <c r="X24" s="27" t="s">
        <v>38</v>
      </c>
      <c r="Y24" s="27" t="s">
        <v>38</v>
      </c>
      <c r="Z24" s="27" t="str">
        <f t="shared" si="15"/>
        <v>WO</v>
      </c>
      <c r="AA24" s="27" t="s">
        <v>38</v>
      </c>
      <c r="AB24" s="27" t="s">
        <v>38</v>
      </c>
      <c r="AC24" s="27" t="s">
        <v>40</v>
      </c>
      <c r="AD24" s="27" t="s">
        <v>38</v>
      </c>
      <c r="AE24" s="27" t="s">
        <v>39</v>
      </c>
      <c r="AF24" s="27" t="s">
        <v>38</v>
      </c>
      <c r="AG24" s="27" t="str">
        <f t="shared" si="15"/>
        <v>WO</v>
      </c>
      <c r="AH24" s="27" t="s">
        <v>38</v>
      </c>
      <c r="AI24" s="27" t="s">
        <v>38</v>
      </c>
      <c r="AJ24" s="27" t="s">
        <v>38</v>
      </c>
      <c r="AK24" s="27" t="s">
        <v>38</v>
      </c>
      <c r="AL24" s="27" t="s">
        <v>38</v>
      </c>
      <c r="AM24" s="27" t="s">
        <v>38</v>
      </c>
      <c r="AN24" s="27" t="str">
        <f t="shared" si="15"/>
        <v>WO</v>
      </c>
      <c r="AP24" s="23">
        <v>15</v>
      </c>
      <c r="AQ24" s="4">
        <v>1015</v>
      </c>
      <c r="AR24" s="17">
        <f t="shared" si="3"/>
        <v>45900</v>
      </c>
      <c r="AS24" s="4" t="s">
        <v>17</v>
      </c>
      <c r="AT24" s="22">
        <f t="shared" si="4"/>
        <v>24</v>
      </c>
      <c r="AU24" s="22">
        <f t="shared" si="5"/>
        <v>1</v>
      </c>
      <c r="AV24" s="22">
        <f t="shared" si="6"/>
        <v>1</v>
      </c>
      <c r="AW24" s="23">
        <f t="shared" si="9"/>
        <v>5</v>
      </c>
      <c r="AX24" s="28">
        <f t="shared" si="10"/>
        <v>31</v>
      </c>
      <c r="AY24" s="28">
        <f t="shared" si="11"/>
        <v>30</v>
      </c>
      <c r="AZ24" s="29">
        <v>35000</v>
      </c>
      <c r="BA24" s="29">
        <f t="shared" si="12"/>
        <v>1166.6666666666667</v>
      </c>
      <c r="BB24" s="29">
        <f t="shared" si="13"/>
        <v>1166.6666666666667</v>
      </c>
      <c r="BC24" s="29">
        <f t="shared" si="14"/>
        <v>33833.333333333336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7"/>
        <v>5</v>
      </c>
      <c r="J25" s="27" t="s">
        <v>38</v>
      </c>
      <c r="K25" s="27" t="s">
        <v>38</v>
      </c>
      <c r="L25" s="27" t="str">
        <f t="shared" si="15"/>
        <v>WO</v>
      </c>
      <c r="M25" s="27" t="s">
        <v>38</v>
      </c>
      <c r="N25" s="27" t="s">
        <v>38</v>
      </c>
      <c r="O25" s="27" t="s">
        <v>38</v>
      </c>
      <c r="P25" s="27" t="s">
        <v>40</v>
      </c>
      <c r="Q25" s="27" t="s">
        <v>38</v>
      </c>
      <c r="R25" s="27" t="s">
        <v>38</v>
      </c>
      <c r="S25" s="27" t="str">
        <f t="shared" si="15"/>
        <v>WO</v>
      </c>
      <c r="T25" s="27" t="s">
        <v>38</v>
      </c>
      <c r="U25" s="27" t="s">
        <v>38</v>
      </c>
      <c r="V25" s="27" t="s">
        <v>38</v>
      </c>
      <c r="W25" s="27" t="s">
        <v>38</v>
      </c>
      <c r="X25" s="27" t="s">
        <v>38</v>
      </c>
      <c r="Y25" s="27" t="s">
        <v>38</v>
      </c>
      <c r="Z25" s="27" t="str">
        <f t="shared" si="15"/>
        <v>WO</v>
      </c>
      <c r="AA25" s="27" t="s">
        <v>38</v>
      </c>
      <c r="AB25" s="27" t="s">
        <v>38</v>
      </c>
      <c r="AC25" s="27" t="s">
        <v>40</v>
      </c>
      <c r="AD25" s="27" t="s">
        <v>38</v>
      </c>
      <c r="AE25" s="27" t="s">
        <v>38</v>
      </c>
      <c r="AF25" s="27" t="s">
        <v>38</v>
      </c>
      <c r="AG25" s="27" t="str">
        <f t="shared" si="15"/>
        <v>WO</v>
      </c>
      <c r="AH25" s="27" t="s">
        <v>38</v>
      </c>
      <c r="AI25" s="27" t="s">
        <v>40</v>
      </c>
      <c r="AJ25" s="27" t="s">
        <v>40</v>
      </c>
      <c r="AK25" s="27" t="s">
        <v>38</v>
      </c>
      <c r="AL25" s="27" t="s">
        <v>38</v>
      </c>
      <c r="AM25" s="27" t="s">
        <v>38</v>
      </c>
      <c r="AN25" s="27" t="str">
        <f t="shared" si="15"/>
        <v>WO</v>
      </c>
      <c r="AP25" s="23">
        <v>16</v>
      </c>
      <c r="AQ25" s="4">
        <v>1016</v>
      </c>
      <c r="AR25" s="17">
        <f t="shared" si="3"/>
        <v>45900</v>
      </c>
      <c r="AS25" s="4" t="s">
        <v>18</v>
      </c>
      <c r="AT25" s="22">
        <f t="shared" si="4"/>
        <v>22</v>
      </c>
      <c r="AU25" s="22">
        <f t="shared" si="5"/>
        <v>4</v>
      </c>
      <c r="AV25" s="22">
        <f t="shared" si="6"/>
        <v>0</v>
      </c>
      <c r="AW25" s="23">
        <f t="shared" si="9"/>
        <v>5</v>
      </c>
      <c r="AX25" s="28">
        <f t="shared" si="10"/>
        <v>31</v>
      </c>
      <c r="AY25" s="28">
        <f t="shared" si="11"/>
        <v>27</v>
      </c>
      <c r="AZ25" s="29">
        <v>15000</v>
      </c>
      <c r="BA25" s="29">
        <f t="shared" si="12"/>
        <v>555.55555555555554</v>
      </c>
      <c r="BB25" s="29">
        <f t="shared" si="13"/>
        <v>2222.2222222222222</v>
      </c>
      <c r="BC25" s="29">
        <f t="shared" si="14"/>
        <v>12777.777777777777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7"/>
        <v>5</v>
      </c>
      <c r="J26" s="27" t="s">
        <v>38</v>
      </c>
      <c r="K26" s="27" t="s">
        <v>38</v>
      </c>
      <c r="L26" s="27" t="str">
        <f t="shared" si="15"/>
        <v>WO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tr">
        <f t="shared" si="15"/>
        <v>WO</v>
      </c>
      <c r="T26" s="27" t="s">
        <v>38</v>
      </c>
      <c r="U26" s="27" t="s">
        <v>38</v>
      </c>
      <c r="V26" s="27" t="s">
        <v>40</v>
      </c>
      <c r="W26" s="27" t="s">
        <v>38</v>
      </c>
      <c r="X26" s="27" t="s">
        <v>38</v>
      </c>
      <c r="Y26" s="27" t="s">
        <v>38</v>
      </c>
      <c r="Z26" s="27" t="str">
        <f t="shared" si="15"/>
        <v>WO</v>
      </c>
      <c r="AA26" s="27" t="s">
        <v>38</v>
      </c>
      <c r="AB26" s="27" t="s">
        <v>38</v>
      </c>
      <c r="AC26" s="27" t="s">
        <v>38</v>
      </c>
      <c r="AD26" s="27" t="s">
        <v>38</v>
      </c>
      <c r="AE26" s="27" t="s">
        <v>38</v>
      </c>
      <c r="AF26" s="27" t="s">
        <v>38</v>
      </c>
      <c r="AG26" s="27" t="str">
        <f t="shared" si="15"/>
        <v>WO</v>
      </c>
      <c r="AH26" s="27" t="s">
        <v>38</v>
      </c>
      <c r="AI26" s="27" t="s">
        <v>38</v>
      </c>
      <c r="AJ26" s="27" t="s">
        <v>38</v>
      </c>
      <c r="AK26" s="27" t="s">
        <v>38</v>
      </c>
      <c r="AL26" s="27" t="s">
        <v>38</v>
      </c>
      <c r="AM26" s="27" t="s">
        <v>38</v>
      </c>
      <c r="AN26" s="27" t="str">
        <f t="shared" si="15"/>
        <v>WO</v>
      </c>
      <c r="AP26" s="23">
        <v>17</v>
      </c>
      <c r="AQ26" s="4">
        <v>1017</v>
      </c>
      <c r="AR26" s="17">
        <f t="shared" si="3"/>
        <v>45900</v>
      </c>
      <c r="AS26" s="4" t="s">
        <v>19</v>
      </c>
      <c r="AT26" s="22">
        <f t="shared" si="4"/>
        <v>25</v>
      </c>
      <c r="AU26" s="22">
        <f t="shared" si="5"/>
        <v>1</v>
      </c>
      <c r="AV26" s="22">
        <f t="shared" si="6"/>
        <v>0</v>
      </c>
      <c r="AW26" s="23">
        <f t="shared" si="9"/>
        <v>5</v>
      </c>
      <c r="AX26" s="28">
        <f t="shared" si="10"/>
        <v>31</v>
      </c>
      <c r="AY26" s="28">
        <f t="shared" si="11"/>
        <v>30</v>
      </c>
      <c r="AZ26" s="29">
        <v>65000</v>
      </c>
      <c r="BA26" s="29">
        <f t="shared" si="12"/>
        <v>2166.6666666666665</v>
      </c>
      <c r="BB26" s="29">
        <f t="shared" si="13"/>
        <v>2166.6666666666665</v>
      </c>
      <c r="BC26" s="29">
        <f t="shared" si="14"/>
        <v>62833.333333333328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7"/>
        <v>5</v>
      </c>
      <c r="J27" s="27" t="s">
        <v>38</v>
      </c>
      <c r="K27" s="27" t="s">
        <v>39</v>
      </c>
      <c r="L27" s="27" t="str">
        <f t="shared" si="15"/>
        <v>WO</v>
      </c>
      <c r="M27" s="27" t="s">
        <v>38</v>
      </c>
      <c r="N27" s="27" t="s">
        <v>39</v>
      </c>
      <c r="O27" s="27" t="s">
        <v>38</v>
      </c>
      <c r="P27" s="27" t="s">
        <v>38</v>
      </c>
      <c r="Q27" s="27" t="s">
        <v>38</v>
      </c>
      <c r="R27" s="27" t="s">
        <v>38</v>
      </c>
      <c r="S27" s="27" t="str">
        <f t="shared" si="15"/>
        <v>WO</v>
      </c>
      <c r="T27" s="27" t="s">
        <v>38</v>
      </c>
      <c r="U27" s="27" t="s">
        <v>38</v>
      </c>
      <c r="V27" s="27" t="s">
        <v>38</v>
      </c>
      <c r="W27" s="27" t="s">
        <v>38</v>
      </c>
      <c r="X27" s="27" t="s">
        <v>38</v>
      </c>
      <c r="Y27" s="27" t="s">
        <v>38</v>
      </c>
      <c r="Z27" s="27" t="str">
        <f t="shared" ref="L27:AN29" si="16">IF(Z$8="SUNDAY","WO","")</f>
        <v>WO</v>
      </c>
      <c r="AA27" s="27" t="s">
        <v>38</v>
      </c>
      <c r="AB27" s="27" t="s">
        <v>38</v>
      </c>
      <c r="AC27" s="27" t="s">
        <v>38</v>
      </c>
      <c r="AD27" s="27" t="s">
        <v>38</v>
      </c>
      <c r="AE27" s="27" t="s">
        <v>38</v>
      </c>
      <c r="AF27" s="27" t="s">
        <v>38</v>
      </c>
      <c r="AG27" s="27" t="str">
        <f t="shared" si="16"/>
        <v>WO</v>
      </c>
      <c r="AH27" s="27" t="s">
        <v>38</v>
      </c>
      <c r="AI27" s="27" t="s">
        <v>38</v>
      </c>
      <c r="AJ27" s="27" t="s">
        <v>38</v>
      </c>
      <c r="AK27" s="27" t="s">
        <v>38</v>
      </c>
      <c r="AL27" s="27" t="s">
        <v>38</v>
      </c>
      <c r="AM27" s="27" t="s">
        <v>38</v>
      </c>
      <c r="AN27" s="27" t="str">
        <f t="shared" si="16"/>
        <v>WO</v>
      </c>
      <c r="AP27" s="23">
        <v>18</v>
      </c>
      <c r="AQ27" s="4">
        <v>1018</v>
      </c>
      <c r="AR27" s="17">
        <f t="shared" si="3"/>
        <v>45900</v>
      </c>
      <c r="AS27" s="4" t="s">
        <v>20</v>
      </c>
      <c r="AT27" s="22">
        <f t="shared" si="4"/>
        <v>24</v>
      </c>
      <c r="AU27" s="22">
        <f t="shared" si="5"/>
        <v>0</v>
      </c>
      <c r="AV27" s="22">
        <f t="shared" si="6"/>
        <v>2</v>
      </c>
      <c r="AW27" s="23">
        <f t="shared" si="9"/>
        <v>5</v>
      </c>
      <c r="AX27" s="28">
        <f t="shared" si="10"/>
        <v>31</v>
      </c>
      <c r="AY27" s="28">
        <f t="shared" si="11"/>
        <v>31</v>
      </c>
      <c r="AZ27" s="29">
        <v>27000</v>
      </c>
      <c r="BA27" s="29">
        <f t="shared" si="12"/>
        <v>870.9677419354839</v>
      </c>
      <c r="BB27" s="29">
        <f t="shared" si="13"/>
        <v>0</v>
      </c>
      <c r="BC27" s="29">
        <f t="shared" si="14"/>
        <v>27000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7"/>
        <v>5</v>
      </c>
      <c r="J28" s="27" t="s">
        <v>38</v>
      </c>
      <c r="K28" s="27" t="s">
        <v>38</v>
      </c>
      <c r="L28" s="27" t="str">
        <f t="shared" si="16"/>
        <v>WO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40</v>
      </c>
      <c r="R28" s="27" t="s">
        <v>38</v>
      </c>
      <c r="S28" s="27" t="str">
        <f t="shared" si="16"/>
        <v>WO</v>
      </c>
      <c r="T28" s="27" t="s">
        <v>38</v>
      </c>
      <c r="U28" s="27" t="s">
        <v>38</v>
      </c>
      <c r="V28" s="27" t="s">
        <v>38</v>
      </c>
      <c r="W28" s="27" t="s">
        <v>38</v>
      </c>
      <c r="X28" s="27" t="s">
        <v>38</v>
      </c>
      <c r="Y28" s="27" t="s">
        <v>38</v>
      </c>
      <c r="Z28" s="27" t="str">
        <f t="shared" si="16"/>
        <v>WO</v>
      </c>
      <c r="AA28" s="27" t="s">
        <v>38</v>
      </c>
      <c r="AB28" s="27" t="s">
        <v>38</v>
      </c>
      <c r="AC28" s="27" t="s">
        <v>38</v>
      </c>
      <c r="AD28" s="27" t="s">
        <v>38</v>
      </c>
      <c r="AE28" s="27" t="s">
        <v>38</v>
      </c>
      <c r="AF28" s="27" t="s">
        <v>38</v>
      </c>
      <c r="AG28" s="27" t="str">
        <f t="shared" si="16"/>
        <v>WO</v>
      </c>
      <c r="AH28" s="27" t="s">
        <v>38</v>
      </c>
      <c r="AI28" s="27" t="s">
        <v>38</v>
      </c>
      <c r="AJ28" s="27" t="s">
        <v>38</v>
      </c>
      <c r="AK28" s="27" t="s">
        <v>38</v>
      </c>
      <c r="AL28" s="27" t="s">
        <v>38</v>
      </c>
      <c r="AM28" s="27" t="s">
        <v>38</v>
      </c>
      <c r="AN28" s="27" t="str">
        <f t="shared" si="16"/>
        <v>WO</v>
      </c>
      <c r="AP28" s="23">
        <v>19</v>
      </c>
      <c r="AQ28" s="4">
        <v>1019</v>
      </c>
      <c r="AR28" s="17">
        <f t="shared" si="3"/>
        <v>45900</v>
      </c>
      <c r="AS28" s="4" t="s">
        <v>21</v>
      </c>
      <c r="AT28" s="22">
        <f t="shared" si="4"/>
        <v>25</v>
      </c>
      <c r="AU28" s="22">
        <f t="shared" si="5"/>
        <v>1</v>
      </c>
      <c r="AV28" s="22">
        <f t="shared" si="6"/>
        <v>0</v>
      </c>
      <c r="AW28" s="23">
        <f t="shared" si="9"/>
        <v>5</v>
      </c>
      <c r="AX28" s="28">
        <f t="shared" si="10"/>
        <v>31</v>
      </c>
      <c r="AY28" s="28">
        <f t="shared" si="11"/>
        <v>30</v>
      </c>
      <c r="AZ28" s="29">
        <v>45000</v>
      </c>
      <c r="BA28" s="29">
        <f t="shared" si="12"/>
        <v>1500</v>
      </c>
      <c r="BB28" s="29">
        <f t="shared" si="13"/>
        <v>1500</v>
      </c>
      <c r="BC28" s="29">
        <f t="shared" si="14"/>
        <v>43500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7"/>
        <v>5</v>
      </c>
      <c r="J29" s="27" t="s">
        <v>38</v>
      </c>
      <c r="K29" s="27" t="s">
        <v>38</v>
      </c>
      <c r="L29" s="27" t="str">
        <f t="shared" si="16"/>
        <v>WO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tr">
        <f t="shared" si="16"/>
        <v>WO</v>
      </c>
      <c r="T29" s="27" t="s">
        <v>38</v>
      </c>
      <c r="U29" s="27" t="s">
        <v>38</v>
      </c>
      <c r="V29" s="27" t="s">
        <v>38</v>
      </c>
      <c r="W29" s="27" t="s">
        <v>38</v>
      </c>
      <c r="X29" s="27" t="s">
        <v>38</v>
      </c>
      <c r="Y29" s="27" t="s">
        <v>38</v>
      </c>
      <c r="Z29" s="27" t="str">
        <f t="shared" si="16"/>
        <v>WO</v>
      </c>
      <c r="AA29" s="27" t="s">
        <v>38</v>
      </c>
      <c r="AB29" s="27" t="s">
        <v>39</v>
      </c>
      <c r="AC29" s="27" t="s">
        <v>38</v>
      </c>
      <c r="AD29" s="27" t="s">
        <v>38</v>
      </c>
      <c r="AE29" s="27" t="s">
        <v>38</v>
      </c>
      <c r="AF29" s="27" t="s">
        <v>38</v>
      </c>
      <c r="AG29" s="27" t="str">
        <f t="shared" si="16"/>
        <v>WO</v>
      </c>
      <c r="AH29" s="27" t="s">
        <v>38</v>
      </c>
      <c r="AI29" s="27" t="s">
        <v>38</v>
      </c>
      <c r="AJ29" s="27" t="s">
        <v>38</v>
      </c>
      <c r="AK29" s="27" t="s">
        <v>39</v>
      </c>
      <c r="AL29" s="27" t="s">
        <v>39</v>
      </c>
      <c r="AM29" s="27" t="s">
        <v>38</v>
      </c>
      <c r="AN29" s="27" t="str">
        <f t="shared" si="16"/>
        <v>WO</v>
      </c>
      <c r="AP29" s="5">
        <v>20</v>
      </c>
      <c r="AQ29" s="5">
        <v>1020</v>
      </c>
      <c r="AR29" s="18">
        <f t="shared" si="3"/>
        <v>45900</v>
      </c>
      <c r="AS29" s="5" t="s">
        <v>22</v>
      </c>
      <c r="AT29" s="22">
        <f t="shared" si="4"/>
        <v>23</v>
      </c>
      <c r="AU29" s="22">
        <f t="shared" si="5"/>
        <v>0</v>
      </c>
      <c r="AV29" s="22">
        <f t="shared" si="6"/>
        <v>3</v>
      </c>
      <c r="AW29" s="24">
        <f t="shared" si="9"/>
        <v>5</v>
      </c>
      <c r="AX29" s="25">
        <f t="shared" si="10"/>
        <v>31</v>
      </c>
      <c r="AY29" s="25">
        <f t="shared" si="11"/>
        <v>31</v>
      </c>
      <c r="AZ29" s="29">
        <v>27000</v>
      </c>
      <c r="BA29" s="29">
        <f t="shared" si="12"/>
        <v>870.9677419354839</v>
      </c>
      <c r="BB29" s="29">
        <f t="shared" si="13"/>
        <v>0</v>
      </c>
      <c r="BC29" s="29">
        <f>BA29*AY29-BB29</f>
        <v>27000</v>
      </c>
    </row>
    <row r="30" spans="6:55" ht="15.75" thickTop="1" x14ac:dyDescent="0.25"/>
  </sheetData>
  <mergeCells count="1">
    <mergeCell ref="F8:H8"/>
  </mergeCells>
  <conditionalFormatting sqref="L10:L29 S10:S29 Z10:Z29 AG10:AG29 AN10:AN29">
    <cfRule type="containsText" dxfId="124" priority="5" operator="containsText" text="L">
      <formula>NOT(ISERROR(SEARCH("L",L10)))</formula>
    </cfRule>
    <cfRule type="containsText" dxfId="123" priority="6" operator="containsText" text="A">
      <formula>NOT(ISERROR(SEARCH("A",L10)))</formula>
    </cfRule>
    <cfRule type="containsText" dxfId="122" priority="7" operator="containsText" text="P">
      <formula>NOT(ISERROR(SEARCH("P",L10)))</formula>
    </cfRule>
    <cfRule type="cellIs" dxfId="121" priority="8" operator="equal">
      <formula>"WO"</formula>
    </cfRule>
  </conditionalFormatting>
  <conditionalFormatting sqref="J10:K29 M10:R29 T10:Y29 AA10:AF29 AH10:AM29">
    <cfRule type="containsText" dxfId="120" priority="1" operator="containsText" text="L">
      <formula>NOT(ISERROR(SEARCH("L",J10)))</formula>
    </cfRule>
    <cfRule type="containsText" dxfId="119" priority="2" operator="containsText" text="A">
      <formula>NOT(ISERROR(SEARCH("A",J10)))</formula>
    </cfRule>
    <cfRule type="containsText" dxfId="118" priority="3" operator="containsText" text="P">
      <formula>NOT(ISERROR(SEARCH("P",J10)))</formula>
    </cfRule>
    <cfRule type="cellIs" dxfId="117" priority="4" operator="equal">
      <formula>"WO"</formula>
    </cfRule>
  </conditionalFormatting>
  <dataValidations count="1">
    <dataValidation type="list" allowBlank="1" showInputMessage="1" showErrorMessage="1" sqref="AA10:AF29 J10:K29 M10:R29 T10:Y29 AH10:AM29" xr:uid="{3C1A7A2A-BB56-4405-9D91-AED6217F16A3}">
      <formula1>"P,L,A"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FA2A54-B0BC-45E3-9789-0A24B0CAF4CD}">
          <x14:formula1>
            <xm:f>Sheet2!$A$1:$A$12</xm:f>
          </x14:formula1>
          <xm:sqref>G5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6239-28DA-40ED-86FE-F8B8C987E4D7}">
  <dimension ref="F5:BC31"/>
  <sheetViews>
    <sheetView topLeftCell="AN9" zoomScale="90" zoomScaleNormal="90" workbookViewId="0">
      <selection activeCell="AP10" sqref="AP10"/>
    </sheetView>
  </sheetViews>
  <sheetFormatPr defaultRowHeight="15" x14ac:dyDescent="0.25"/>
  <cols>
    <col min="5" max="5" width="5.28515625" bestFit="1" customWidth="1"/>
    <col min="6" max="6" width="12.140625" bestFit="1" customWidth="1"/>
    <col min="7" max="8" width="17" bestFit="1" customWidth="1"/>
    <col min="10" max="10" width="18" customWidth="1"/>
    <col min="12" max="12" width="10.42578125" bestFit="1" customWidth="1"/>
    <col min="42" max="42" width="11" customWidth="1"/>
    <col min="43" max="43" width="12.140625" bestFit="1" customWidth="1"/>
    <col min="44" max="44" width="12.28515625" bestFit="1" customWidth="1"/>
    <col min="45" max="45" width="17" bestFit="1" customWidth="1"/>
    <col min="46" max="50" width="11" customWidth="1"/>
    <col min="51" max="51" width="14.140625" bestFit="1" customWidth="1"/>
    <col min="52" max="52" width="13.7109375" bestFit="1" customWidth="1"/>
    <col min="53" max="53" width="19.85546875" bestFit="1" customWidth="1"/>
    <col min="54" max="54" width="14.42578125" bestFit="1" customWidth="1"/>
    <col min="55" max="55" width="16.85546875" bestFit="1" customWidth="1"/>
  </cols>
  <sheetData>
    <row r="5" spans="6:55" ht="18.75" x14ac:dyDescent="0.3">
      <c r="F5" s="6" t="s">
        <v>24</v>
      </c>
      <c r="G5" s="7">
        <v>45901</v>
      </c>
      <c r="H5" s="8"/>
      <c r="I5" s="9" t="s">
        <v>25</v>
      </c>
      <c r="J5" s="10">
        <f>EOMONTH(G5,0)</f>
        <v>45930</v>
      </c>
      <c r="L5" s="32" t="str">
        <f>TEXT($G$5,"MMMM")</f>
        <v>September</v>
      </c>
    </row>
    <row r="7" spans="6:55" ht="15.75" thickBot="1" x14ac:dyDescent="0.3"/>
    <row r="8" spans="6:55" ht="16.5" thickTop="1" thickBot="1" x14ac:dyDescent="0.3">
      <c r="F8" s="36" t="s">
        <v>26</v>
      </c>
      <c r="G8" s="37"/>
      <c r="H8" s="38"/>
      <c r="I8" s="15" t="s">
        <v>27</v>
      </c>
      <c r="J8" s="13" t="str">
        <f>TEXT(J9,"DDDD")</f>
        <v>Monday</v>
      </c>
      <c r="K8" s="13" t="str">
        <f t="shared" ref="K8:AN8" si="0">TEXT(K9,"DDDD")</f>
        <v>Tuesday</v>
      </c>
      <c r="L8" s="13" t="str">
        <f t="shared" si="0"/>
        <v>Wednesday</v>
      </c>
      <c r="M8" s="13" t="str">
        <f t="shared" si="0"/>
        <v>Thursday</v>
      </c>
      <c r="N8" s="13" t="str">
        <f t="shared" si="0"/>
        <v>Friday</v>
      </c>
      <c r="O8" s="13" t="str">
        <f t="shared" si="0"/>
        <v>Saturday</v>
      </c>
      <c r="P8" s="13" t="str">
        <f t="shared" si="0"/>
        <v>Sunday</v>
      </c>
      <c r="Q8" s="13" t="str">
        <f t="shared" si="0"/>
        <v>Monday</v>
      </c>
      <c r="R8" s="13" t="str">
        <f t="shared" si="0"/>
        <v>Tuesday</v>
      </c>
      <c r="S8" s="13" t="str">
        <f t="shared" si="0"/>
        <v>Wednesday</v>
      </c>
      <c r="T8" s="13" t="str">
        <f t="shared" si="0"/>
        <v>Thursday</v>
      </c>
      <c r="U8" s="13" t="str">
        <f t="shared" si="0"/>
        <v>Friday</v>
      </c>
      <c r="V8" s="13" t="str">
        <f t="shared" si="0"/>
        <v>Saturday</v>
      </c>
      <c r="W8" s="13" t="str">
        <f t="shared" si="0"/>
        <v>Sunday</v>
      </c>
      <c r="X8" s="13" t="str">
        <f t="shared" si="0"/>
        <v>Monday</v>
      </c>
      <c r="Y8" s="13" t="str">
        <f t="shared" si="0"/>
        <v>Tuesday</v>
      </c>
      <c r="Z8" s="13" t="str">
        <f t="shared" si="0"/>
        <v>Wednesday</v>
      </c>
      <c r="AA8" s="13" t="str">
        <f t="shared" si="0"/>
        <v>Thursday</v>
      </c>
      <c r="AB8" s="13" t="str">
        <f t="shared" si="0"/>
        <v>Friday</v>
      </c>
      <c r="AC8" s="13" t="str">
        <f t="shared" si="0"/>
        <v>Saturday</v>
      </c>
      <c r="AD8" s="13" t="str">
        <f t="shared" si="0"/>
        <v>Sunday</v>
      </c>
      <c r="AE8" s="13" t="str">
        <f t="shared" si="0"/>
        <v>Monday</v>
      </c>
      <c r="AF8" s="13" t="str">
        <f t="shared" si="0"/>
        <v>Tuesday</v>
      </c>
      <c r="AG8" s="13" t="str">
        <f t="shared" si="0"/>
        <v>Wednesday</v>
      </c>
      <c r="AH8" s="13" t="str">
        <f t="shared" si="0"/>
        <v>Thursday</v>
      </c>
      <c r="AI8" s="13" t="str">
        <f t="shared" si="0"/>
        <v>Friday</v>
      </c>
      <c r="AJ8" s="13" t="str">
        <f t="shared" si="0"/>
        <v>Saturday</v>
      </c>
      <c r="AK8" s="13" t="str">
        <f t="shared" si="0"/>
        <v>Sunday</v>
      </c>
      <c r="AL8" s="13" t="str">
        <f t="shared" si="0"/>
        <v>Monday</v>
      </c>
      <c r="AM8" s="13" t="str">
        <f t="shared" si="0"/>
        <v>Tuesday</v>
      </c>
      <c r="AN8" s="13" t="str">
        <f t="shared" si="0"/>
        <v/>
      </c>
    </row>
    <row r="9" spans="6:55" ht="16.5" thickTop="1" thickBot="1" x14ac:dyDescent="0.3">
      <c r="F9" s="1" t="s">
        <v>0</v>
      </c>
      <c r="G9" s="2" t="s">
        <v>1</v>
      </c>
      <c r="H9" s="3" t="s">
        <v>2</v>
      </c>
      <c r="I9" s="14" t="s">
        <v>23</v>
      </c>
      <c r="J9" s="26">
        <f>G5</f>
        <v>45901</v>
      </c>
      <c r="K9" s="26">
        <f>IF(J9&lt;$J$5,J9+1,"")</f>
        <v>45902</v>
      </c>
      <c r="L9" s="26">
        <f t="shared" ref="L9:AO9" si="1">IF(K9&lt;$J$5,K9+1,"")</f>
        <v>45903</v>
      </c>
      <c r="M9" s="26">
        <f t="shared" si="1"/>
        <v>45904</v>
      </c>
      <c r="N9" s="26">
        <f t="shared" si="1"/>
        <v>45905</v>
      </c>
      <c r="O9" s="26">
        <f t="shared" si="1"/>
        <v>45906</v>
      </c>
      <c r="P9" s="26">
        <f t="shared" si="1"/>
        <v>45907</v>
      </c>
      <c r="Q9" s="26">
        <f t="shared" si="1"/>
        <v>45908</v>
      </c>
      <c r="R9" s="26">
        <f t="shared" si="1"/>
        <v>45909</v>
      </c>
      <c r="S9" s="26">
        <f t="shared" si="1"/>
        <v>45910</v>
      </c>
      <c r="T9" s="26">
        <f t="shared" si="1"/>
        <v>45911</v>
      </c>
      <c r="U9" s="26">
        <f t="shared" si="1"/>
        <v>45912</v>
      </c>
      <c r="V9" s="26">
        <f t="shared" si="1"/>
        <v>45913</v>
      </c>
      <c r="W9" s="26">
        <f t="shared" si="1"/>
        <v>45914</v>
      </c>
      <c r="X9" s="26">
        <f t="shared" si="1"/>
        <v>45915</v>
      </c>
      <c r="Y9" s="26">
        <f t="shared" si="1"/>
        <v>45916</v>
      </c>
      <c r="Z9" s="26">
        <f t="shared" si="1"/>
        <v>45917</v>
      </c>
      <c r="AA9" s="26">
        <f t="shared" si="1"/>
        <v>45918</v>
      </c>
      <c r="AB9" s="26">
        <f t="shared" si="1"/>
        <v>45919</v>
      </c>
      <c r="AC9" s="26">
        <f>IF(AB9&lt;$J$5,AB9+1,"")</f>
        <v>45920</v>
      </c>
      <c r="AD9" s="26">
        <f t="shared" si="1"/>
        <v>45921</v>
      </c>
      <c r="AE9" s="26">
        <f t="shared" si="1"/>
        <v>45922</v>
      </c>
      <c r="AF9" s="26">
        <f t="shared" si="1"/>
        <v>45923</v>
      </c>
      <c r="AG9" s="26">
        <f t="shared" si="1"/>
        <v>45924</v>
      </c>
      <c r="AH9" s="26">
        <f t="shared" si="1"/>
        <v>45925</v>
      </c>
      <c r="AI9" s="26">
        <f t="shared" si="1"/>
        <v>45926</v>
      </c>
      <c r="AJ9" s="26">
        <f t="shared" si="1"/>
        <v>45927</v>
      </c>
      <c r="AK9" s="26">
        <f t="shared" si="1"/>
        <v>45928</v>
      </c>
      <c r="AL9" s="26">
        <f t="shared" si="1"/>
        <v>45929</v>
      </c>
      <c r="AM9" s="26">
        <f t="shared" si="1"/>
        <v>45930</v>
      </c>
      <c r="AN9" s="26" t="str">
        <f t="shared" si="1"/>
        <v/>
      </c>
      <c r="AO9" s="11" t="str">
        <f t="shared" si="1"/>
        <v/>
      </c>
    </row>
    <row r="10" spans="6:55" ht="20.25" thickTop="1" thickBot="1" x14ac:dyDescent="0.3">
      <c r="F10" s="31">
        <v>1</v>
      </c>
      <c r="G10" s="31">
        <v>1001</v>
      </c>
      <c r="H10" s="31" t="s">
        <v>3</v>
      </c>
      <c r="I10" s="30">
        <f>COUNTIF($J$8:$AN$8,"SUNDAY")</f>
        <v>4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tr">
        <f t="shared" ref="P10:AK18" si="2">IF(P$8="SUNDAY","WO","")</f>
        <v>WO</v>
      </c>
      <c r="Q10" s="27" t="s">
        <v>38</v>
      </c>
      <c r="R10" s="27" t="s">
        <v>38</v>
      </c>
      <c r="S10" s="27" t="s">
        <v>38</v>
      </c>
      <c r="T10" s="27" t="s">
        <v>38</v>
      </c>
      <c r="U10" s="27" t="s">
        <v>38</v>
      </c>
      <c r="V10" s="27" t="s">
        <v>38</v>
      </c>
      <c r="W10" s="27" t="str">
        <f t="shared" si="2"/>
        <v>WO</v>
      </c>
      <c r="X10" s="27" t="s">
        <v>38</v>
      </c>
      <c r="Y10" s="27" t="s">
        <v>38</v>
      </c>
      <c r="Z10" s="27" t="s">
        <v>38</v>
      </c>
      <c r="AA10" s="27" t="s">
        <v>38</v>
      </c>
      <c r="AB10" s="27" t="s">
        <v>38</v>
      </c>
      <c r="AC10" s="27" t="s">
        <v>38</v>
      </c>
      <c r="AD10" s="27" t="str">
        <f t="shared" si="2"/>
        <v>WO</v>
      </c>
      <c r="AE10" s="27" t="s">
        <v>38</v>
      </c>
      <c r="AF10" s="27" t="s">
        <v>38</v>
      </c>
      <c r="AG10" s="27" t="s">
        <v>38</v>
      </c>
      <c r="AH10" s="27" t="s">
        <v>38</v>
      </c>
      <c r="AI10" s="27" t="s">
        <v>38</v>
      </c>
      <c r="AJ10" s="27" t="s">
        <v>38</v>
      </c>
      <c r="AK10" s="27" t="str">
        <f t="shared" si="2"/>
        <v>WO</v>
      </c>
      <c r="AL10" s="27" t="s">
        <v>38</v>
      </c>
      <c r="AM10" s="27" t="s">
        <v>38</v>
      </c>
      <c r="AN10" s="27" t="str">
        <f t="shared" ref="AN10:AN29" si="3">IF(AN$8="SUNDAY","WO","")</f>
        <v/>
      </c>
      <c r="AP10" s="16" t="s">
        <v>0</v>
      </c>
      <c r="AQ10" s="16" t="s">
        <v>1</v>
      </c>
      <c r="AR10" s="16" t="s">
        <v>28</v>
      </c>
      <c r="AS10" s="16" t="s">
        <v>2</v>
      </c>
      <c r="AT10" s="19" t="s">
        <v>29</v>
      </c>
      <c r="AU10" s="20" t="s">
        <v>30</v>
      </c>
      <c r="AV10" s="20" t="s">
        <v>31</v>
      </c>
      <c r="AW10" s="20" t="s">
        <v>32</v>
      </c>
      <c r="AX10" s="20" t="s">
        <v>27</v>
      </c>
      <c r="AY10" s="20" t="s">
        <v>33</v>
      </c>
      <c r="AZ10" s="20" t="s">
        <v>34</v>
      </c>
      <c r="BA10" s="20" t="s">
        <v>35</v>
      </c>
      <c r="BB10" s="20" t="s">
        <v>36</v>
      </c>
      <c r="BC10" s="21" t="s">
        <v>37</v>
      </c>
    </row>
    <row r="11" spans="6:55" ht="20.25" thickTop="1" thickBot="1" x14ac:dyDescent="0.3">
      <c r="F11" s="31">
        <v>2</v>
      </c>
      <c r="G11" s="31">
        <v>1002</v>
      </c>
      <c r="H11" s="31" t="s">
        <v>4</v>
      </c>
      <c r="I11" s="30">
        <f t="shared" ref="I11:I29" si="4">COUNTIF($J$8:$AN$8,"SUNDAY")</f>
        <v>4</v>
      </c>
      <c r="J11" s="27" t="s">
        <v>38</v>
      </c>
      <c r="K11" s="27" t="s">
        <v>38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tr">
        <f t="shared" ref="P11:W11" si="5">IF(P$8="SUNDAY","WO","")</f>
        <v>WO</v>
      </c>
      <c r="Q11" s="27" t="s">
        <v>38</v>
      </c>
      <c r="R11" s="27" t="s">
        <v>38</v>
      </c>
      <c r="S11" s="27" t="s">
        <v>38</v>
      </c>
      <c r="T11" s="27" t="s">
        <v>38</v>
      </c>
      <c r="U11" s="27" t="s">
        <v>38</v>
      </c>
      <c r="V11" s="27" t="s">
        <v>38</v>
      </c>
      <c r="W11" s="27" t="str">
        <f t="shared" si="5"/>
        <v>WO</v>
      </c>
      <c r="X11" s="27" t="s">
        <v>38</v>
      </c>
      <c r="Y11" s="27" t="s">
        <v>38</v>
      </c>
      <c r="Z11" s="27" t="s">
        <v>38</v>
      </c>
      <c r="AA11" s="27" t="s">
        <v>39</v>
      </c>
      <c r="AB11" s="27" t="s">
        <v>38</v>
      </c>
      <c r="AC11" s="27" t="s">
        <v>38</v>
      </c>
      <c r="AD11" s="27" t="str">
        <f t="shared" si="2"/>
        <v>WO</v>
      </c>
      <c r="AE11" s="27" t="s">
        <v>38</v>
      </c>
      <c r="AF11" s="27" t="s">
        <v>38</v>
      </c>
      <c r="AG11" s="27" t="s">
        <v>39</v>
      </c>
      <c r="AH11" s="27" t="s">
        <v>38</v>
      </c>
      <c r="AI11" s="27" t="s">
        <v>38</v>
      </c>
      <c r="AJ11" s="27" t="s">
        <v>38</v>
      </c>
      <c r="AK11" s="27" t="str">
        <f t="shared" si="2"/>
        <v>WO</v>
      </c>
      <c r="AL11" s="27" t="s">
        <v>38</v>
      </c>
      <c r="AM11" s="27" t="s">
        <v>38</v>
      </c>
      <c r="AN11" s="27" t="str">
        <f t="shared" si="3"/>
        <v/>
      </c>
      <c r="AP11" s="23">
        <v>1</v>
      </c>
      <c r="AQ11" s="4">
        <v>1001</v>
      </c>
      <c r="AR11" s="17">
        <f t="shared" ref="AR11:AR30" si="6">$J$5</f>
        <v>45930</v>
      </c>
      <c r="AS11" s="4" t="s">
        <v>3</v>
      </c>
      <c r="AT11" s="22">
        <f t="shared" ref="AT11:AT30" si="7">COUNTIF(J10:AN10,"P")</f>
        <v>26</v>
      </c>
      <c r="AU11" s="22">
        <f t="shared" ref="AU11:AU30" si="8">COUNTIF(J10:AN10,"A")</f>
        <v>0</v>
      </c>
      <c r="AV11" s="22">
        <f t="shared" ref="AV11:AV30" si="9">COUNTIF(J10:AN10,"L")</f>
        <v>0</v>
      </c>
      <c r="AW11" s="23">
        <f>$I$10</f>
        <v>4</v>
      </c>
      <c r="AX11" s="28">
        <f>(DATEDIF($G$5,$J$5,"D")+1)</f>
        <v>30</v>
      </c>
      <c r="AY11" s="28">
        <f>AX11-AU11</f>
        <v>30</v>
      </c>
      <c r="AZ11" s="29">
        <v>27000</v>
      </c>
      <c r="BA11" s="29">
        <f>AZ11/AY11</f>
        <v>900</v>
      </c>
      <c r="BB11" s="29">
        <f>BA11*AU11</f>
        <v>0</v>
      </c>
      <c r="BC11" s="29">
        <f>BA11*AY11-BB11</f>
        <v>27000</v>
      </c>
    </row>
    <row r="12" spans="6:55" ht="20.25" thickTop="1" thickBot="1" x14ac:dyDescent="0.3">
      <c r="F12" s="31">
        <v>3</v>
      </c>
      <c r="G12" s="31">
        <v>1003</v>
      </c>
      <c r="H12" s="31" t="s">
        <v>5</v>
      </c>
      <c r="I12" s="30">
        <f t="shared" si="4"/>
        <v>4</v>
      </c>
      <c r="J12" s="27" t="s">
        <v>38</v>
      </c>
      <c r="K12" s="27" t="s">
        <v>39</v>
      </c>
      <c r="L12" s="27" t="s">
        <v>38</v>
      </c>
      <c r="M12" s="27" t="s">
        <v>38</v>
      </c>
      <c r="N12" s="27" t="s">
        <v>39</v>
      </c>
      <c r="O12" s="27" t="s">
        <v>39</v>
      </c>
      <c r="P12" s="27" t="str">
        <f t="shared" si="2"/>
        <v>WO</v>
      </c>
      <c r="Q12" s="27" t="s">
        <v>38</v>
      </c>
      <c r="R12" s="27" t="s">
        <v>38</v>
      </c>
      <c r="S12" s="27" t="s">
        <v>38</v>
      </c>
      <c r="T12" s="27" t="s">
        <v>38</v>
      </c>
      <c r="U12" s="27" t="s">
        <v>38</v>
      </c>
      <c r="V12" s="27" t="s">
        <v>38</v>
      </c>
      <c r="W12" s="27" t="str">
        <f t="shared" si="2"/>
        <v>WO</v>
      </c>
      <c r="X12" s="27" t="s">
        <v>38</v>
      </c>
      <c r="Y12" s="27" t="s">
        <v>38</v>
      </c>
      <c r="Z12" s="27" t="s">
        <v>38</v>
      </c>
      <c r="AA12" s="27" t="s">
        <v>38</v>
      </c>
      <c r="AB12" s="27" t="s">
        <v>38</v>
      </c>
      <c r="AC12" s="27" t="s">
        <v>38</v>
      </c>
      <c r="AD12" s="27" t="str">
        <f t="shared" si="2"/>
        <v>WO</v>
      </c>
      <c r="AE12" s="27" t="s">
        <v>38</v>
      </c>
      <c r="AF12" s="27" t="s">
        <v>38</v>
      </c>
      <c r="AG12" s="27" t="s">
        <v>38</v>
      </c>
      <c r="AH12" s="27" t="s">
        <v>38</v>
      </c>
      <c r="AI12" s="27" t="s">
        <v>38</v>
      </c>
      <c r="AJ12" s="27" t="s">
        <v>38</v>
      </c>
      <c r="AK12" s="27" t="str">
        <f t="shared" si="2"/>
        <v>WO</v>
      </c>
      <c r="AL12" s="27" t="s">
        <v>38</v>
      </c>
      <c r="AM12" s="27" t="s">
        <v>38</v>
      </c>
      <c r="AN12" s="27" t="str">
        <f t="shared" si="3"/>
        <v/>
      </c>
      <c r="AP12" s="23">
        <v>2</v>
      </c>
      <c r="AQ12" s="4">
        <v>1002</v>
      </c>
      <c r="AR12" s="17">
        <f t="shared" si="6"/>
        <v>45930</v>
      </c>
      <c r="AS12" s="4" t="s">
        <v>4</v>
      </c>
      <c r="AT12" s="22">
        <f t="shared" si="7"/>
        <v>24</v>
      </c>
      <c r="AU12" s="22">
        <f t="shared" si="8"/>
        <v>0</v>
      </c>
      <c r="AV12" s="22">
        <f t="shared" si="9"/>
        <v>2</v>
      </c>
      <c r="AW12" s="23">
        <f t="shared" ref="AW12:AW30" si="10">$I$10</f>
        <v>4</v>
      </c>
      <c r="AX12" s="28">
        <f t="shared" ref="AX12:AX30" si="11">(DATEDIF($G$5,$J$5,"D")+1)</f>
        <v>30</v>
      </c>
      <c r="AY12" s="28">
        <f t="shared" ref="AY12:AY30" si="12">AX12-AU12</f>
        <v>30</v>
      </c>
      <c r="AZ12" s="29">
        <v>28000</v>
      </c>
      <c r="BA12" s="29">
        <f t="shared" ref="BA12:BA30" si="13">AZ12/AY12</f>
        <v>933.33333333333337</v>
      </c>
      <c r="BB12" s="29">
        <f t="shared" ref="BB12:BB30" si="14">BA12*AU12</f>
        <v>0</v>
      </c>
      <c r="BC12" s="29">
        <f t="shared" ref="BC12:BC29" si="15">BA12*AY12-BB12</f>
        <v>28000</v>
      </c>
    </row>
    <row r="13" spans="6:55" ht="20.25" thickTop="1" thickBot="1" x14ac:dyDescent="0.3">
      <c r="F13" s="31">
        <v>4</v>
      </c>
      <c r="G13" s="31">
        <v>1004</v>
      </c>
      <c r="H13" s="31" t="s">
        <v>6</v>
      </c>
      <c r="I13" s="30">
        <f t="shared" si="4"/>
        <v>4</v>
      </c>
      <c r="J13" s="27" t="s">
        <v>38</v>
      </c>
      <c r="K13" s="27" t="s">
        <v>38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tr">
        <f t="shared" si="2"/>
        <v>WO</v>
      </c>
      <c r="Q13" s="27" t="s">
        <v>38</v>
      </c>
      <c r="R13" s="27" t="s">
        <v>38</v>
      </c>
      <c r="S13" s="27" t="s">
        <v>38</v>
      </c>
      <c r="T13" s="27" t="s">
        <v>38</v>
      </c>
      <c r="U13" s="27" t="s">
        <v>39</v>
      </c>
      <c r="V13" s="27" t="s">
        <v>38</v>
      </c>
      <c r="W13" s="27" t="str">
        <f t="shared" si="2"/>
        <v>WO</v>
      </c>
      <c r="X13" s="27" t="s">
        <v>38</v>
      </c>
      <c r="Y13" s="27" t="s">
        <v>38</v>
      </c>
      <c r="Z13" s="27" t="s">
        <v>38</v>
      </c>
      <c r="AA13" s="27" t="s">
        <v>38</v>
      </c>
      <c r="AB13" s="27" t="s">
        <v>38</v>
      </c>
      <c r="AC13" s="27" t="s">
        <v>38</v>
      </c>
      <c r="AD13" s="27" t="str">
        <f t="shared" si="2"/>
        <v>WO</v>
      </c>
      <c r="AE13" s="27" t="s">
        <v>38</v>
      </c>
      <c r="AF13" s="27" t="s">
        <v>38</v>
      </c>
      <c r="AG13" s="27" t="s">
        <v>38</v>
      </c>
      <c r="AH13" s="27" t="s">
        <v>38</v>
      </c>
      <c r="AI13" s="27" t="s">
        <v>39</v>
      </c>
      <c r="AJ13" s="27" t="s">
        <v>38</v>
      </c>
      <c r="AK13" s="27" t="str">
        <f t="shared" si="2"/>
        <v>WO</v>
      </c>
      <c r="AL13" s="27" t="s">
        <v>38</v>
      </c>
      <c r="AM13" s="27" t="s">
        <v>38</v>
      </c>
      <c r="AN13" s="27" t="str">
        <f t="shared" si="3"/>
        <v/>
      </c>
      <c r="AP13" s="23">
        <v>3</v>
      </c>
      <c r="AQ13" s="4">
        <v>1003</v>
      </c>
      <c r="AR13" s="17">
        <f t="shared" si="6"/>
        <v>45930</v>
      </c>
      <c r="AS13" s="4" t="s">
        <v>5</v>
      </c>
      <c r="AT13" s="22">
        <f t="shared" si="7"/>
        <v>23</v>
      </c>
      <c r="AU13" s="22">
        <f t="shared" si="8"/>
        <v>0</v>
      </c>
      <c r="AV13" s="22">
        <f t="shared" si="9"/>
        <v>3</v>
      </c>
      <c r="AW13" s="23">
        <f t="shared" si="10"/>
        <v>4</v>
      </c>
      <c r="AX13" s="28">
        <f t="shared" si="11"/>
        <v>30</v>
      </c>
      <c r="AY13" s="28">
        <f t="shared" si="12"/>
        <v>30</v>
      </c>
      <c r="AZ13" s="29">
        <v>35000</v>
      </c>
      <c r="BA13" s="29">
        <f t="shared" si="13"/>
        <v>1166.6666666666667</v>
      </c>
      <c r="BB13" s="29">
        <f t="shared" si="14"/>
        <v>0</v>
      </c>
      <c r="BC13" s="29">
        <f t="shared" si="15"/>
        <v>35000</v>
      </c>
    </row>
    <row r="14" spans="6:55" ht="20.25" thickTop="1" thickBot="1" x14ac:dyDescent="0.3">
      <c r="F14" s="31">
        <v>5</v>
      </c>
      <c r="G14" s="31">
        <v>1005</v>
      </c>
      <c r="H14" s="31" t="s">
        <v>7</v>
      </c>
      <c r="I14" s="30">
        <f t="shared" si="4"/>
        <v>4</v>
      </c>
      <c r="J14" s="27" t="s">
        <v>38</v>
      </c>
      <c r="K14" s="27" t="s">
        <v>38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tr">
        <f t="shared" si="2"/>
        <v>WO</v>
      </c>
      <c r="Q14" s="27" t="s">
        <v>38</v>
      </c>
      <c r="R14" s="27" t="s">
        <v>38</v>
      </c>
      <c r="S14" s="27" t="s">
        <v>38</v>
      </c>
      <c r="T14" s="27" t="s">
        <v>38</v>
      </c>
      <c r="U14" s="27" t="s">
        <v>38</v>
      </c>
      <c r="V14" s="27" t="s">
        <v>38</v>
      </c>
      <c r="W14" s="27" t="str">
        <f t="shared" si="2"/>
        <v>WO</v>
      </c>
      <c r="X14" s="27" t="s">
        <v>38</v>
      </c>
      <c r="Y14" s="27" t="s">
        <v>38</v>
      </c>
      <c r="Z14" s="27" t="s">
        <v>38</v>
      </c>
      <c r="AA14" s="27" t="s">
        <v>38</v>
      </c>
      <c r="AB14" s="27" t="s">
        <v>38</v>
      </c>
      <c r="AC14" s="27" t="s">
        <v>38</v>
      </c>
      <c r="AD14" s="27" t="str">
        <f t="shared" si="2"/>
        <v>WO</v>
      </c>
      <c r="AE14" s="27" t="s">
        <v>38</v>
      </c>
      <c r="AF14" s="27" t="s">
        <v>38</v>
      </c>
      <c r="AG14" s="27" t="s">
        <v>38</v>
      </c>
      <c r="AH14" s="27" t="s">
        <v>38</v>
      </c>
      <c r="AI14" s="27" t="s">
        <v>38</v>
      </c>
      <c r="AJ14" s="27" t="s">
        <v>38</v>
      </c>
      <c r="AK14" s="27" t="str">
        <f t="shared" si="2"/>
        <v>WO</v>
      </c>
      <c r="AL14" s="27" t="s">
        <v>38</v>
      </c>
      <c r="AM14" s="27" t="s">
        <v>38</v>
      </c>
      <c r="AN14" s="27" t="str">
        <f t="shared" si="3"/>
        <v/>
      </c>
      <c r="AP14" s="23">
        <v>4</v>
      </c>
      <c r="AQ14" s="4">
        <v>1004</v>
      </c>
      <c r="AR14" s="17">
        <f t="shared" si="6"/>
        <v>45930</v>
      </c>
      <c r="AS14" s="4" t="s">
        <v>6</v>
      </c>
      <c r="AT14" s="22">
        <f t="shared" si="7"/>
        <v>24</v>
      </c>
      <c r="AU14" s="22">
        <f t="shared" si="8"/>
        <v>0</v>
      </c>
      <c r="AV14" s="22">
        <f t="shared" si="9"/>
        <v>2</v>
      </c>
      <c r="AW14" s="23">
        <f t="shared" si="10"/>
        <v>4</v>
      </c>
      <c r="AX14" s="28">
        <f t="shared" si="11"/>
        <v>30</v>
      </c>
      <c r="AY14" s="28">
        <f t="shared" si="12"/>
        <v>30</v>
      </c>
      <c r="AZ14" s="29">
        <v>45000</v>
      </c>
      <c r="BA14" s="29">
        <f t="shared" si="13"/>
        <v>1500</v>
      </c>
      <c r="BB14" s="29">
        <f t="shared" si="14"/>
        <v>0</v>
      </c>
      <c r="BC14" s="29">
        <f t="shared" si="15"/>
        <v>45000</v>
      </c>
    </row>
    <row r="15" spans="6:55" ht="20.25" thickTop="1" thickBot="1" x14ac:dyDescent="0.3">
      <c r="F15" s="31">
        <v>6</v>
      </c>
      <c r="G15" s="31">
        <v>1006</v>
      </c>
      <c r="H15" s="31" t="s">
        <v>8</v>
      </c>
      <c r="I15" s="30">
        <f t="shared" si="4"/>
        <v>4</v>
      </c>
      <c r="J15" s="27" t="s">
        <v>38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tr">
        <f t="shared" si="2"/>
        <v>WO</v>
      </c>
      <c r="Q15" s="27" t="s">
        <v>38</v>
      </c>
      <c r="R15" s="27" t="s">
        <v>38</v>
      </c>
      <c r="S15" s="27" t="s">
        <v>38</v>
      </c>
      <c r="T15" s="27" t="s">
        <v>38</v>
      </c>
      <c r="U15" s="27" t="s">
        <v>38</v>
      </c>
      <c r="V15" s="27" t="s">
        <v>38</v>
      </c>
      <c r="W15" s="27" t="str">
        <f t="shared" si="2"/>
        <v>WO</v>
      </c>
      <c r="X15" s="27" t="s">
        <v>40</v>
      </c>
      <c r="Y15" s="27" t="s">
        <v>38</v>
      </c>
      <c r="Z15" s="27" t="s">
        <v>38</v>
      </c>
      <c r="AA15" s="27" t="s">
        <v>38</v>
      </c>
      <c r="AB15" s="27" t="s">
        <v>38</v>
      </c>
      <c r="AC15" s="27" t="s">
        <v>38</v>
      </c>
      <c r="AD15" s="27" t="str">
        <f t="shared" si="2"/>
        <v>WO</v>
      </c>
      <c r="AE15" s="27" t="s">
        <v>38</v>
      </c>
      <c r="AF15" s="27" t="s">
        <v>38</v>
      </c>
      <c r="AG15" s="27" t="s">
        <v>38</v>
      </c>
      <c r="AH15" s="27" t="s">
        <v>38</v>
      </c>
      <c r="AI15" s="27" t="s">
        <v>38</v>
      </c>
      <c r="AJ15" s="27" t="s">
        <v>38</v>
      </c>
      <c r="AK15" s="27" t="str">
        <f t="shared" si="2"/>
        <v>WO</v>
      </c>
      <c r="AL15" s="27" t="s">
        <v>38</v>
      </c>
      <c r="AM15" s="27" t="s">
        <v>38</v>
      </c>
      <c r="AN15" s="27" t="str">
        <f t="shared" si="3"/>
        <v/>
      </c>
      <c r="AP15" s="23">
        <v>5</v>
      </c>
      <c r="AQ15" s="4">
        <v>1005</v>
      </c>
      <c r="AR15" s="17">
        <f t="shared" si="6"/>
        <v>45930</v>
      </c>
      <c r="AS15" s="4" t="s">
        <v>7</v>
      </c>
      <c r="AT15" s="22">
        <f t="shared" si="7"/>
        <v>26</v>
      </c>
      <c r="AU15" s="22">
        <f t="shared" si="8"/>
        <v>0</v>
      </c>
      <c r="AV15" s="22">
        <f t="shared" si="9"/>
        <v>0</v>
      </c>
      <c r="AW15" s="23">
        <f t="shared" si="10"/>
        <v>4</v>
      </c>
      <c r="AX15" s="28">
        <f t="shared" si="11"/>
        <v>30</v>
      </c>
      <c r="AY15" s="28">
        <f t="shared" si="12"/>
        <v>30</v>
      </c>
      <c r="AZ15" s="29">
        <v>65000</v>
      </c>
      <c r="BA15" s="29">
        <f t="shared" si="13"/>
        <v>2166.6666666666665</v>
      </c>
      <c r="BB15" s="29">
        <f t="shared" si="14"/>
        <v>0</v>
      </c>
      <c r="BC15" s="29">
        <f t="shared" si="15"/>
        <v>64999.999999999993</v>
      </c>
    </row>
    <row r="16" spans="6:55" ht="20.25" thickTop="1" thickBot="1" x14ac:dyDescent="0.3">
      <c r="F16" s="31">
        <v>7</v>
      </c>
      <c r="G16" s="31">
        <v>1007</v>
      </c>
      <c r="H16" s="31" t="s">
        <v>9</v>
      </c>
      <c r="I16" s="30">
        <f t="shared" si="4"/>
        <v>4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">
        <v>38</v>
      </c>
      <c r="O16" s="27" t="s">
        <v>38</v>
      </c>
      <c r="P16" s="27" t="str">
        <f t="shared" si="2"/>
        <v>WO</v>
      </c>
      <c r="Q16" s="27" t="s">
        <v>38</v>
      </c>
      <c r="R16" s="27" t="s">
        <v>38</v>
      </c>
      <c r="S16" s="27" t="s">
        <v>38</v>
      </c>
      <c r="T16" s="27" t="s">
        <v>39</v>
      </c>
      <c r="U16" s="27" t="s">
        <v>38</v>
      </c>
      <c r="V16" s="27" t="s">
        <v>38</v>
      </c>
      <c r="W16" s="27" t="str">
        <f t="shared" si="2"/>
        <v>WO</v>
      </c>
      <c r="X16" s="27" t="s">
        <v>38</v>
      </c>
      <c r="Y16" s="27" t="s">
        <v>38</v>
      </c>
      <c r="Z16" s="27" t="s">
        <v>38</v>
      </c>
      <c r="AA16" s="27" t="s">
        <v>38</v>
      </c>
      <c r="AB16" s="27" t="s">
        <v>39</v>
      </c>
      <c r="AC16" s="27" t="s">
        <v>38</v>
      </c>
      <c r="AD16" s="27" t="str">
        <f t="shared" si="2"/>
        <v>WO</v>
      </c>
      <c r="AE16" s="27" t="s">
        <v>38</v>
      </c>
      <c r="AF16" s="27" t="s">
        <v>38</v>
      </c>
      <c r="AG16" s="27" t="s">
        <v>38</v>
      </c>
      <c r="AH16" s="27" t="s">
        <v>38</v>
      </c>
      <c r="AI16" s="27" t="s">
        <v>38</v>
      </c>
      <c r="AJ16" s="27" t="s">
        <v>38</v>
      </c>
      <c r="AK16" s="27" t="str">
        <f t="shared" si="2"/>
        <v>WO</v>
      </c>
      <c r="AL16" s="27" t="s">
        <v>38</v>
      </c>
      <c r="AM16" s="27" t="s">
        <v>38</v>
      </c>
      <c r="AN16" s="27" t="str">
        <f t="shared" si="3"/>
        <v/>
      </c>
      <c r="AP16" s="23">
        <v>6</v>
      </c>
      <c r="AQ16" s="4">
        <v>1006</v>
      </c>
      <c r="AR16" s="17">
        <f t="shared" si="6"/>
        <v>45930</v>
      </c>
      <c r="AS16" s="4" t="s">
        <v>8</v>
      </c>
      <c r="AT16" s="22">
        <f t="shared" si="7"/>
        <v>25</v>
      </c>
      <c r="AU16" s="22">
        <f t="shared" si="8"/>
        <v>1</v>
      </c>
      <c r="AV16" s="22">
        <f t="shared" si="9"/>
        <v>0</v>
      </c>
      <c r="AW16" s="23">
        <f t="shared" si="10"/>
        <v>4</v>
      </c>
      <c r="AX16" s="28">
        <f t="shared" si="11"/>
        <v>30</v>
      </c>
      <c r="AY16" s="28">
        <f t="shared" si="12"/>
        <v>29</v>
      </c>
      <c r="AZ16" s="29">
        <v>27000</v>
      </c>
      <c r="BA16" s="29">
        <f t="shared" si="13"/>
        <v>931.0344827586207</v>
      </c>
      <c r="BB16" s="29">
        <f t="shared" si="14"/>
        <v>931.0344827586207</v>
      </c>
      <c r="BC16" s="29">
        <f t="shared" si="15"/>
        <v>26068.96551724138</v>
      </c>
    </row>
    <row r="17" spans="6:55" ht="20.25" thickTop="1" thickBot="1" x14ac:dyDescent="0.3">
      <c r="F17" s="31">
        <v>8</v>
      </c>
      <c r="G17" s="31">
        <v>1008</v>
      </c>
      <c r="H17" s="31" t="s">
        <v>10</v>
      </c>
      <c r="I17" s="30">
        <f t="shared" si="4"/>
        <v>4</v>
      </c>
      <c r="J17" s="27" t="s">
        <v>38</v>
      </c>
      <c r="K17" s="27" t="s">
        <v>38</v>
      </c>
      <c r="L17" s="27" t="s">
        <v>39</v>
      </c>
      <c r="M17" s="27" t="s">
        <v>38</v>
      </c>
      <c r="N17" s="27" t="s">
        <v>38</v>
      </c>
      <c r="O17" s="27" t="s">
        <v>38</v>
      </c>
      <c r="P17" s="27" t="str">
        <f t="shared" si="2"/>
        <v>WO</v>
      </c>
      <c r="Q17" s="27" t="s">
        <v>38</v>
      </c>
      <c r="R17" s="27" t="s">
        <v>38</v>
      </c>
      <c r="S17" s="27" t="s">
        <v>38</v>
      </c>
      <c r="T17" s="27" t="s">
        <v>38</v>
      </c>
      <c r="U17" s="27" t="s">
        <v>38</v>
      </c>
      <c r="V17" s="27" t="s">
        <v>38</v>
      </c>
      <c r="W17" s="27" t="str">
        <f t="shared" si="2"/>
        <v>WO</v>
      </c>
      <c r="X17" s="27" t="s">
        <v>38</v>
      </c>
      <c r="Y17" s="27" t="s">
        <v>38</v>
      </c>
      <c r="Z17" s="27" t="s">
        <v>38</v>
      </c>
      <c r="AA17" s="27" t="s">
        <v>38</v>
      </c>
      <c r="AB17" s="27" t="s">
        <v>38</v>
      </c>
      <c r="AC17" s="27" t="s">
        <v>38</v>
      </c>
      <c r="AD17" s="27" t="str">
        <f t="shared" si="2"/>
        <v>WO</v>
      </c>
      <c r="AE17" s="27" t="s">
        <v>38</v>
      </c>
      <c r="AF17" s="27" t="s">
        <v>38</v>
      </c>
      <c r="AG17" s="27" t="s">
        <v>38</v>
      </c>
      <c r="AH17" s="27" t="s">
        <v>38</v>
      </c>
      <c r="AI17" s="27" t="s">
        <v>38</v>
      </c>
      <c r="AJ17" s="27" t="s">
        <v>38</v>
      </c>
      <c r="AK17" s="27" t="str">
        <f t="shared" si="2"/>
        <v>WO</v>
      </c>
      <c r="AL17" s="27" t="s">
        <v>38</v>
      </c>
      <c r="AM17" s="27" t="s">
        <v>38</v>
      </c>
      <c r="AN17" s="27" t="str">
        <f t="shared" si="3"/>
        <v/>
      </c>
      <c r="AP17" s="23">
        <v>7</v>
      </c>
      <c r="AQ17" s="4">
        <v>1007</v>
      </c>
      <c r="AR17" s="17">
        <f t="shared" si="6"/>
        <v>45930</v>
      </c>
      <c r="AS17" s="4" t="s">
        <v>9</v>
      </c>
      <c r="AT17" s="22">
        <f t="shared" si="7"/>
        <v>24</v>
      </c>
      <c r="AU17" s="22">
        <f t="shared" si="8"/>
        <v>0</v>
      </c>
      <c r="AV17" s="22">
        <f t="shared" si="9"/>
        <v>2</v>
      </c>
      <c r="AW17" s="23">
        <f t="shared" si="10"/>
        <v>4</v>
      </c>
      <c r="AX17" s="28">
        <f t="shared" si="11"/>
        <v>30</v>
      </c>
      <c r="AY17" s="28">
        <f t="shared" si="12"/>
        <v>30</v>
      </c>
      <c r="AZ17" s="29">
        <v>45000</v>
      </c>
      <c r="BA17" s="29">
        <f t="shared" si="13"/>
        <v>1500</v>
      </c>
      <c r="BB17" s="29">
        <f t="shared" si="14"/>
        <v>0</v>
      </c>
      <c r="BC17" s="29">
        <f t="shared" si="15"/>
        <v>45000</v>
      </c>
    </row>
    <row r="18" spans="6:55" ht="20.25" thickTop="1" thickBot="1" x14ac:dyDescent="0.3">
      <c r="F18" s="31">
        <v>9</v>
      </c>
      <c r="G18" s="31">
        <v>1009</v>
      </c>
      <c r="H18" s="31" t="s">
        <v>11</v>
      </c>
      <c r="I18" s="30">
        <f t="shared" si="4"/>
        <v>4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">
        <v>38</v>
      </c>
      <c r="O18" s="27" t="s">
        <v>38</v>
      </c>
      <c r="P18" s="27" t="str">
        <f t="shared" si="2"/>
        <v>WO</v>
      </c>
      <c r="Q18" s="27" t="s">
        <v>38</v>
      </c>
      <c r="R18" s="27" t="s">
        <v>38</v>
      </c>
      <c r="S18" s="27" t="s">
        <v>38</v>
      </c>
      <c r="T18" s="27" t="s">
        <v>38</v>
      </c>
      <c r="U18" s="27" t="s">
        <v>38</v>
      </c>
      <c r="V18" s="27" t="s">
        <v>38</v>
      </c>
      <c r="W18" s="27" t="str">
        <f t="shared" si="2"/>
        <v>WO</v>
      </c>
      <c r="X18" s="27" t="s">
        <v>38</v>
      </c>
      <c r="Y18" s="27" t="s">
        <v>38</v>
      </c>
      <c r="Z18" s="27" t="s">
        <v>38</v>
      </c>
      <c r="AA18" s="27" t="s">
        <v>38</v>
      </c>
      <c r="AB18" s="27" t="s">
        <v>38</v>
      </c>
      <c r="AC18" s="27" t="s">
        <v>38</v>
      </c>
      <c r="AD18" s="27" t="str">
        <f t="shared" si="2"/>
        <v>WO</v>
      </c>
      <c r="AE18" s="27" t="s">
        <v>38</v>
      </c>
      <c r="AF18" s="27" t="s">
        <v>38</v>
      </c>
      <c r="AG18" s="27" t="s">
        <v>38</v>
      </c>
      <c r="AH18" s="27" t="s">
        <v>38</v>
      </c>
      <c r="AI18" s="27" t="s">
        <v>38</v>
      </c>
      <c r="AJ18" s="27" t="s">
        <v>38</v>
      </c>
      <c r="AK18" s="27" t="str">
        <f t="shared" si="2"/>
        <v>WO</v>
      </c>
      <c r="AL18" s="27" t="s">
        <v>38</v>
      </c>
      <c r="AM18" s="27" t="s">
        <v>38</v>
      </c>
      <c r="AN18" s="27" t="str">
        <f t="shared" si="3"/>
        <v/>
      </c>
      <c r="AP18" s="23">
        <v>8</v>
      </c>
      <c r="AQ18" s="4">
        <v>1008</v>
      </c>
      <c r="AR18" s="17">
        <f t="shared" si="6"/>
        <v>45930</v>
      </c>
      <c r="AS18" s="4" t="s">
        <v>10</v>
      </c>
      <c r="AT18" s="22">
        <f t="shared" si="7"/>
        <v>25</v>
      </c>
      <c r="AU18" s="22">
        <f t="shared" si="8"/>
        <v>0</v>
      </c>
      <c r="AV18" s="22">
        <f t="shared" si="9"/>
        <v>1</v>
      </c>
      <c r="AW18" s="23">
        <f t="shared" si="10"/>
        <v>4</v>
      </c>
      <c r="AX18" s="28">
        <f t="shared" si="11"/>
        <v>30</v>
      </c>
      <c r="AY18" s="28">
        <f t="shared" si="12"/>
        <v>30</v>
      </c>
      <c r="AZ18" s="29">
        <v>85000</v>
      </c>
      <c r="BA18" s="29">
        <f t="shared" si="13"/>
        <v>2833.3333333333335</v>
      </c>
      <c r="BB18" s="29">
        <f t="shared" si="14"/>
        <v>0</v>
      </c>
      <c r="BC18" s="29">
        <f t="shared" si="15"/>
        <v>85000</v>
      </c>
    </row>
    <row r="19" spans="6:55" ht="20.25" thickTop="1" thickBot="1" x14ac:dyDescent="0.3">
      <c r="F19" s="31">
        <v>10</v>
      </c>
      <c r="G19" s="31">
        <v>1010</v>
      </c>
      <c r="H19" s="31" t="s">
        <v>12</v>
      </c>
      <c r="I19" s="30">
        <f t="shared" si="4"/>
        <v>4</v>
      </c>
      <c r="J19" s="27" t="s">
        <v>38</v>
      </c>
      <c r="K19" s="27" t="s">
        <v>38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tr">
        <f t="shared" ref="P19:AK27" si="16">IF(P$8="SUNDAY","WO","")</f>
        <v>WO</v>
      </c>
      <c r="Q19" s="27" t="s">
        <v>38</v>
      </c>
      <c r="R19" s="27" t="s">
        <v>38</v>
      </c>
      <c r="S19" s="27" t="s">
        <v>38</v>
      </c>
      <c r="T19" s="27" t="s">
        <v>38</v>
      </c>
      <c r="U19" s="27" t="s">
        <v>39</v>
      </c>
      <c r="V19" s="27" t="s">
        <v>38</v>
      </c>
      <c r="W19" s="27" t="str">
        <f t="shared" si="16"/>
        <v>WO</v>
      </c>
      <c r="X19" s="27" t="s">
        <v>38</v>
      </c>
      <c r="Y19" s="27" t="s">
        <v>38</v>
      </c>
      <c r="Z19" s="27" t="s">
        <v>38</v>
      </c>
      <c r="AA19" s="27" t="s">
        <v>38</v>
      </c>
      <c r="AB19" s="27" t="s">
        <v>38</v>
      </c>
      <c r="AC19" s="27" t="s">
        <v>38</v>
      </c>
      <c r="AD19" s="27" t="str">
        <f t="shared" si="16"/>
        <v>WO</v>
      </c>
      <c r="AE19" s="27" t="s">
        <v>38</v>
      </c>
      <c r="AF19" s="27" t="s">
        <v>38</v>
      </c>
      <c r="AG19" s="27" t="s">
        <v>39</v>
      </c>
      <c r="AH19" s="27" t="s">
        <v>38</v>
      </c>
      <c r="AI19" s="27" t="s">
        <v>38</v>
      </c>
      <c r="AJ19" s="27" t="s">
        <v>38</v>
      </c>
      <c r="AK19" s="27" t="str">
        <f t="shared" si="16"/>
        <v>WO</v>
      </c>
      <c r="AL19" s="27" t="s">
        <v>39</v>
      </c>
      <c r="AM19" s="27" t="s">
        <v>38</v>
      </c>
      <c r="AN19" s="27" t="str">
        <f t="shared" si="3"/>
        <v/>
      </c>
      <c r="AP19" s="23">
        <v>9</v>
      </c>
      <c r="AQ19" s="4">
        <v>1009</v>
      </c>
      <c r="AR19" s="17">
        <f t="shared" si="6"/>
        <v>45930</v>
      </c>
      <c r="AS19" s="4" t="s">
        <v>11</v>
      </c>
      <c r="AT19" s="22">
        <f t="shared" si="7"/>
        <v>26</v>
      </c>
      <c r="AU19" s="22">
        <f t="shared" si="8"/>
        <v>0</v>
      </c>
      <c r="AV19" s="22">
        <f t="shared" si="9"/>
        <v>0</v>
      </c>
      <c r="AW19" s="23">
        <f t="shared" si="10"/>
        <v>4</v>
      </c>
      <c r="AX19" s="28">
        <f t="shared" si="11"/>
        <v>30</v>
      </c>
      <c r="AY19" s="28">
        <f t="shared" si="12"/>
        <v>30</v>
      </c>
      <c r="AZ19" s="29">
        <v>45000</v>
      </c>
      <c r="BA19" s="29">
        <f t="shared" si="13"/>
        <v>1500</v>
      </c>
      <c r="BB19" s="29">
        <f t="shared" si="14"/>
        <v>0</v>
      </c>
      <c r="BC19" s="29">
        <f t="shared" si="15"/>
        <v>45000</v>
      </c>
    </row>
    <row r="20" spans="6:55" ht="20.25" thickTop="1" thickBot="1" x14ac:dyDescent="0.3">
      <c r="F20" s="31">
        <v>11</v>
      </c>
      <c r="G20" s="31">
        <v>1011</v>
      </c>
      <c r="H20" s="31" t="s">
        <v>13</v>
      </c>
      <c r="I20" s="30">
        <f t="shared" si="4"/>
        <v>4</v>
      </c>
      <c r="J20" s="27" t="s">
        <v>38</v>
      </c>
      <c r="K20" s="27" t="s">
        <v>38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tr">
        <f t="shared" si="16"/>
        <v>WO</v>
      </c>
      <c r="Q20" s="27" t="s">
        <v>38</v>
      </c>
      <c r="R20" s="27" t="s">
        <v>40</v>
      </c>
      <c r="S20" s="27" t="s">
        <v>38</v>
      </c>
      <c r="T20" s="27" t="s">
        <v>38</v>
      </c>
      <c r="U20" s="27" t="s">
        <v>38</v>
      </c>
      <c r="V20" s="27" t="s">
        <v>38</v>
      </c>
      <c r="W20" s="27" t="str">
        <f t="shared" si="16"/>
        <v>WO</v>
      </c>
      <c r="X20" s="27" t="s">
        <v>38</v>
      </c>
      <c r="Y20" s="27" t="s">
        <v>38</v>
      </c>
      <c r="Z20" s="27" t="s">
        <v>39</v>
      </c>
      <c r="AA20" s="27" t="s">
        <v>38</v>
      </c>
      <c r="AB20" s="27" t="s">
        <v>38</v>
      </c>
      <c r="AC20" s="27" t="s">
        <v>38</v>
      </c>
      <c r="AD20" s="27" t="str">
        <f t="shared" si="16"/>
        <v>WO</v>
      </c>
      <c r="AE20" s="27" t="s">
        <v>38</v>
      </c>
      <c r="AF20" s="27" t="s">
        <v>38</v>
      </c>
      <c r="AG20" s="27" t="s">
        <v>38</v>
      </c>
      <c r="AH20" s="27" t="s">
        <v>38</v>
      </c>
      <c r="AI20" s="27" t="s">
        <v>38</v>
      </c>
      <c r="AJ20" s="27" t="s">
        <v>38</v>
      </c>
      <c r="AK20" s="27" t="str">
        <f t="shared" si="16"/>
        <v>WO</v>
      </c>
      <c r="AL20" s="27" t="s">
        <v>38</v>
      </c>
      <c r="AM20" s="27" t="s">
        <v>38</v>
      </c>
      <c r="AN20" s="27" t="str">
        <f t="shared" si="3"/>
        <v/>
      </c>
      <c r="AP20" s="23">
        <v>10</v>
      </c>
      <c r="AQ20" s="4">
        <v>1010</v>
      </c>
      <c r="AR20" s="17">
        <f t="shared" si="6"/>
        <v>45930</v>
      </c>
      <c r="AS20" s="4" t="s">
        <v>12</v>
      </c>
      <c r="AT20" s="22">
        <f t="shared" si="7"/>
        <v>23</v>
      </c>
      <c r="AU20" s="22">
        <f t="shared" si="8"/>
        <v>0</v>
      </c>
      <c r="AV20" s="22">
        <f t="shared" si="9"/>
        <v>3</v>
      </c>
      <c r="AW20" s="23">
        <f t="shared" si="10"/>
        <v>4</v>
      </c>
      <c r="AX20" s="28">
        <f t="shared" si="11"/>
        <v>30</v>
      </c>
      <c r="AY20" s="28">
        <f t="shared" si="12"/>
        <v>30</v>
      </c>
      <c r="AZ20" s="29">
        <v>65000</v>
      </c>
      <c r="BA20" s="29">
        <f t="shared" si="13"/>
        <v>2166.6666666666665</v>
      </c>
      <c r="BB20" s="29">
        <f t="shared" si="14"/>
        <v>0</v>
      </c>
      <c r="BC20" s="29">
        <f t="shared" si="15"/>
        <v>64999.999999999993</v>
      </c>
    </row>
    <row r="21" spans="6:55" ht="20.25" thickTop="1" thickBot="1" x14ac:dyDescent="0.3">
      <c r="F21" s="31">
        <v>12</v>
      </c>
      <c r="G21" s="31">
        <v>1012</v>
      </c>
      <c r="H21" s="31" t="s">
        <v>14</v>
      </c>
      <c r="I21" s="30">
        <f t="shared" si="4"/>
        <v>4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tr">
        <f t="shared" si="16"/>
        <v>WO</v>
      </c>
      <c r="Q21" s="27" t="s">
        <v>38</v>
      </c>
      <c r="R21" s="27" t="s">
        <v>38</v>
      </c>
      <c r="S21" s="27" t="s">
        <v>38</v>
      </c>
      <c r="T21" s="27" t="s">
        <v>38</v>
      </c>
      <c r="U21" s="27" t="s">
        <v>38</v>
      </c>
      <c r="V21" s="27" t="s">
        <v>38</v>
      </c>
      <c r="W21" s="27" t="str">
        <f t="shared" si="16"/>
        <v>WO</v>
      </c>
      <c r="X21" s="27" t="s">
        <v>38</v>
      </c>
      <c r="Y21" s="27" t="s">
        <v>38</v>
      </c>
      <c r="Z21" s="27" t="s">
        <v>38</v>
      </c>
      <c r="AA21" s="27" t="s">
        <v>38</v>
      </c>
      <c r="AB21" s="27" t="s">
        <v>38</v>
      </c>
      <c r="AC21" s="27" t="s">
        <v>38</v>
      </c>
      <c r="AD21" s="27" t="str">
        <f t="shared" si="16"/>
        <v>WO</v>
      </c>
      <c r="AE21" s="27" t="s">
        <v>38</v>
      </c>
      <c r="AF21" s="27" t="s">
        <v>38</v>
      </c>
      <c r="AG21" s="27" t="s">
        <v>38</v>
      </c>
      <c r="AH21" s="27" t="s">
        <v>38</v>
      </c>
      <c r="AI21" s="27" t="s">
        <v>38</v>
      </c>
      <c r="AJ21" s="27" t="s">
        <v>38</v>
      </c>
      <c r="AK21" s="27" t="str">
        <f t="shared" si="16"/>
        <v>WO</v>
      </c>
      <c r="AL21" s="27" t="s">
        <v>38</v>
      </c>
      <c r="AM21" s="27" t="s">
        <v>38</v>
      </c>
      <c r="AN21" s="27" t="str">
        <f t="shared" si="3"/>
        <v/>
      </c>
      <c r="AP21" s="23">
        <v>11</v>
      </c>
      <c r="AQ21" s="4">
        <v>1011</v>
      </c>
      <c r="AR21" s="17">
        <f t="shared" si="6"/>
        <v>45930</v>
      </c>
      <c r="AS21" s="4" t="s">
        <v>13</v>
      </c>
      <c r="AT21" s="22">
        <f t="shared" si="7"/>
        <v>24</v>
      </c>
      <c r="AU21" s="22">
        <f t="shared" si="8"/>
        <v>1</v>
      </c>
      <c r="AV21" s="22">
        <f t="shared" si="9"/>
        <v>1</v>
      </c>
      <c r="AW21" s="23">
        <f t="shared" si="10"/>
        <v>4</v>
      </c>
      <c r="AX21" s="28">
        <f t="shared" si="11"/>
        <v>30</v>
      </c>
      <c r="AY21" s="28">
        <f t="shared" si="12"/>
        <v>29</v>
      </c>
      <c r="AZ21" s="29">
        <v>27000</v>
      </c>
      <c r="BA21" s="29">
        <f t="shared" si="13"/>
        <v>931.0344827586207</v>
      </c>
      <c r="BB21" s="29">
        <f t="shared" si="14"/>
        <v>931.0344827586207</v>
      </c>
      <c r="BC21" s="29">
        <f t="shared" si="15"/>
        <v>26068.96551724138</v>
      </c>
    </row>
    <row r="22" spans="6:55" ht="20.25" thickTop="1" thickBot="1" x14ac:dyDescent="0.3">
      <c r="F22" s="31">
        <v>13</v>
      </c>
      <c r="G22" s="31">
        <v>1013</v>
      </c>
      <c r="H22" s="31" t="s">
        <v>15</v>
      </c>
      <c r="I22" s="30">
        <f t="shared" si="4"/>
        <v>4</v>
      </c>
      <c r="J22" s="27" t="s">
        <v>38</v>
      </c>
      <c r="K22" s="27" t="s">
        <v>38</v>
      </c>
      <c r="L22" s="27" t="s">
        <v>38</v>
      </c>
      <c r="M22" s="27" t="s">
        <v>40</v>
      </c>
      <c r="N22" s="27" t="s">
        <v>40</v>
      </c>
      <c r="O22" s="27" t="s">
        <v>38</v>
      </c>
      <c r="P22" s="27" t="str">
        <f t="shared" si="16"/>
        <v>WO</v>
      </c>
      <c r="Q22" s="27" t="s">
        <v>40</v>
      </c>
      <c r="R22" s="27" t="s">
        <v>38</v>
      </c>
      <c r="S22" s="27" t="s">
        <v>38</v>
      </c>
      <c r="T22" s="27" t="s">
        <v>38</v>
      </c>
      <c r="U22" s="27" t="s">
        <v>38</v>
      </c>
      <c r="V22" s="27" t="s">
        <v>38</v>
      </c>
      <c r="W22" s="27" t="str">
        <f t="shared" si="16"/>
        <v>WO</v>
      </c>
      <c r="X22" s="27" t="s">
        <v>38</v>
      </c>
      <c r="Y22" s="27" t="s">
        <v>38</v>
      </c>
      <c r="Z22" s="27" t="s">
        <v>38</v>
      </c>
      <c r="AA22" s="27" t="s">
        <v>38</v>
      </c>
      <c r="AB22" s="27" t="s">
        <v>38</v>
      </c>
      <c r="AC22" s="27" t="s">
        <v>38</v>
      </c>
      <c r="AD22" s="27" t="str">
        <f t="shared" si="16"/>
        <v>WO</v>
      </c>
      <c r="AE22" s="27" t="s">
        <v>38</v>
      </c>
      <c r="AF22" s="27" t="s">
        <v>38</v>
      </c>
      <c r="AG22" s="27" t="s">
        <v>38</v>
      </c>
      <c r="AH22" s="27" t="s">
        <v>38</v>
      </c>
      <c r="AI22" s="27" t="s">
        <v>38</v>
      </c>
      <c r="AJ22" s="27" t="s">
        <v>38</v>
      </c>
      <c r="AK22" s="27" t="str">
        <f t="shared" si="16"/>
        <v>WO</v>
      </c>
      <c r="AL22" s="27" t="s">
        <v>38</v>
      </c>
      <c r="AM22" s="27" t="s">
        <v>38</v>
      </c>
      <c r="AN22" s="27" t="str">
        <f t="shared" si="3"/>
        <v/>
      </c>
      <c r="AP22" s="23">
        <v>12</v>
      </c>
      <c r="AQ22" s="4">
        <v>1012</v>
      </c>
      <c r="AR22" s="17">
        <f t="shared" si="6"/>
        <v>45930</v>
      </c>
      <c r="AS22" s="4" t="s">
        <v>14</v>
      </c>
      <c r="AT22" s="22">
        <f t="shared" si="7"/>
        <v>26</v>
      </c>
      <c r="AU22" s="22">
        <f t="shared" si="8"/>
        <v>0</v>
      </c>
      <c r="AV22" s="22">
        <f t="shared" si="9"/>
        <v>0</v>
      </c>
      <c r="AW22" s="23">
        <f t="shared" si="10"/>
        <v>4</v>
      </c>
      <c r="AX22" s="28">
        <f t="shared" si="11"/>
        <v>30</v>
      </c>
      <c r="AY22" s="28">
        <f t="shared" si="12"/>
        <v>30</v>
      </c>
      <c r="AZ22" s="29">
        <v>25000</v>
      </c>
      <c r="BA22" s="29">
        <f t="shared" si="13"/>
        <v>833.33333333333337</v>
      </c>
      <c r="BB22" s="29">
        <f t="shared" si="14"/>
        <v>0</v>
      </c>
      <c r="BC22" s="29">
        <f t="shared" si="15"/>
        <v>25000</v>
      </c>
    </row>
    <row r="23" spans="6:55" ht="20.25" thickTop="1" thickBot="1" x14ac:dyDescent="0.3">
      <c r="F23" s="31">
        <v>14</v>
      </c>
      <c r="G23" s="31">
        <v>1014</v>
      </c>
      <c r="H23" s="31" t="s">
        <v>16</v>
      </c>
      <c r="I23" s="30">
        <f t="shared" si="4"/>
        <v>4</v>
      </c>
      <c r="J23" s="27" t="s">
        <v>38</v>
      </c>
      <c r="K23" s="27" t="s">
        <v>38</v>
      </c>
      <c r="L23" s="27" t="s">
        <v>38</v>
      </c>
      <c r="M23" s="27" t="s">
        <v>40</v>
      </c>
      <c r="N23" s="27" t="s">
        <v>40</v>
      </c>
      <c r="O23" s="27" t="s">
        <v>38</v>
      </c>
      <c r="P23" s="27" t="str">
        <f t="shared" si="16"/>
        <v>WO</v>
      </c>
      <c r="Q23" s="27" t="s">
        <v>38</v>
      </c>
      <c r="R23" s="27" t="s">
        <v>38</v>
      </c>
      <c r="S23" s="27" t="s">
        <v>38</v>
      </c>
      <c r="T23" s="27" t="s">
        <v>38</v>
      </c>
      <c r="U23" s="27" t="s">
        <v>38</v>
      </c>
      <c r="V23" s="27" t="s">
        <v>38</v>
      </c>
      <c r="W23" s="27" t="str">
        <f t="shared" si="16"/>
        <v>WO</v>
      </c>
      <c r="X23" s="27" t="s">
        <v>38</v>
      </c>
      <c r="Y23" s="27" t="s">
        <v>38</v>
      </c>
      <c r="Z23" s="27" t="s">
        <v>40</v>
      </c>
      <c r="AA23" s="27" t="s">
        <v>38</v>
      </c>
      <c r="AB23" s="27" t="s">
        <v>40</v>
      </c>
      <c r="AC23" s="27" t="s">
        <v>38</v>
      </c>
      <c r="AD23" s="27" t="str">
        <f t="shared" si="16"/>
        <v>WO</v>
      </c>
      <c r="AE23" s="27" t="s">
        <v>38</v>
      </c>
      <c r="AF23" s="27" t="s">
        <v>38</v>
      </c>
      <c r="AG23" s="27" t="s">
        <v>38</v>
      </c>
      <c r="AH23" s="27" t="s">
        <v>38</v>
      </c>
      <c r="AI23" s="27" t="s">
        <v>40</v>
      </c>
      <c r="AJ23" s="27" t="s">
        <v>38</v>
      </c>
      <c r="AK23" s="27" t="str">
        <f t="shared" si="16"/>
        <v>WO</v>
      </c>
      <c r="AL23" s="27" t="s">
        <v>38</v>
      </c>
      <c r="AM23" s="27" t="s">
        <v>38</v>
      </c>
      <c r="AN23" s="27" t="str">
        <f t="shared" si="3"/>
        <v/>
      </c>
      <c r="AP23" s="23">
        <v>13</v>
      </c>
      <c r="AQ23" s="4">
        <v>1013</v>
      </c>
      <c r="AR23" s="17">
        <f t="shared" si="6"/>
        <v>45930</v>
      </c>
      <c r="AS23" s="4" t="s">
        <v>15</v>
      </c>
      <c r="AT23" s="22">
        <f t="shared" si="7"/>
        <v>23</v>
      </c>
      <c r="AU23" s="22">
        <f t="shared" si="8"/>
        <v>3</v>
      </c>
      <c r="AV23" s="22">
        <f t="shared" si="9"/>
        <v>0</v>
      </c>
      <c r="AW23" s="23">
        <f t="shared" si="10"/>
        <v>4</v>
      </c>
      <c r="AX23" s="28">
        <f t="shared" si="11"/>
        <v>30</v>
      </c>
      <c r="AY23" s="28">
        <f t="shared" si="12"/>
        <v>27</v>
      </c>
      <c r="AZ23" s="29">
        <v>27000</v>
      </c>
      <c r="BA23" s="29">
        <f t="shared" si="13"/>
        <v>1000</v>
      </c>
      <c r="BB23" s="29">
        <f t="shared" si="14"/>
        <v>3000</v>
      </c>
      <c r="BC23" s="29">
        <f t="shared" si="15"/>
        <v>24000</v>
      </c>
    </row>
    <row r="24" spans="6:55" ht="20.25" thickTop="1" thickBot="1" x14ac:dyDescent="0.3">
      <c r="F24" s="31">
        <v>15</v>
      </c>
      <c r="G24" s="31">
        <v>1015</v>
      </c>
      <c r="H24" s="31" t="s">
        <v>17</v>
      </c>
      <c r="I24" s="30">
        <f t="shared" si="4"/>
        <v>4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">
        <v>38</v>
      </c>
      <c r="P24" s="27" t="str">
        <f t="shared" si="16"/>
        <v>WO</v>
      </c>
      <c r="Q24" s="27" t="s">
        <v>38</v>
      </c>
      <c r="R24" s="27" t="s">
        <v>39</v>
      </c>
      <c r="S24" s="27" t="s">
        <v>39</v>
      </c>
      <c r="T24" s="27" t="s">
        <v>38</v>
      </c>
      <c r="U24" s="27" t="s">
        <v>38</v>
      </c>
      <c r="V24" s="27" t="s">
        <v>38</v>
      </c>
      <c r="W24" s="27" t="str">
        <f t="shared" si="16"/>
        <v>WO</v>
      </c>
      <c r="X24" s="27" t="s">
        <v>38</v>
      </c>
      <c r="Y24" s="27" t="s">
        <v>38</v>
      </c>
      <c r="Z24" s="27" t="s">
        <v>38</v>
      </c>
      <c r="AA24" s="27" t="s">
        <v>38</v>
      </c>
      <c r="AB24" s="27" t="s">
        <v>38</v>
      </c>
      <c r="AC24" s="27" t="s">
        <v>38</v>
      </c>
      <c r="AD24" s="27" t="str">
        <f t="shared" si="16"/>
        <v>WO</v>
      </c>
      <c r="AE24" s="27" t="s">
        <v>38</v>
      </c>
      <c r="AF24" s="27" t="s">
        <v>38</v>
      </c>
      <c r="AG24" s="27" t="s">
        <v>38</v>
      </c>
      <c r="AH24" s="27" t="s">
        <v>38</v>
      </c>
      <c r="AI24" s="27" t="s">
        <v>38</v>
      </c>
      <c r="AJ24" s="27" t="s">
        <v>38</v>
      </c>
      <c r="AK24" s="27" t="str">
        <f t="shared" si="16"/>
        <v>WO</v>
      </c>
      <c r="AL24" s="27" t="s">
        <v>38</v>
      </c>
      <c r="AM24" s="27" t="s">
        <v>38</v>
      </c>
      <c r="AN24" s="27" t="str">
        <f t="shared" si="3"/>
        <v/>
      </c>
      <c r="AP24" s="23">
        <v>14</v>
      </c>
      <c r="AQ24" s="4">
        <v>1014</v>
      </c>
      <c r="AR24" s="17">
        <f t="shared" si="6"/>
        <v>45930</v>
      </c>
      <c r="AS24" s="4" t="s">
        <v>16</v>
      </c>
      <c r="AT24" s="22">
        <f t="shared" si="7"/>
        <v>21</v>
      </c>
      <c r="AU24" s="22">
        <f t="shared" si="8"/>
        <v>5</v>
      </c>
      <c r="AV24" s="22">
        <f t="shared" si="9"/>
        <v>0</v>
      </c>
      <c r="AW24" s="23">
        <f t="shared" si="10"/>
        <v>4</v>
      </c>
      <c r="AX24" s="28">
        <f t="shared" si="11"/>
        <v>30</v>
      </c>
      <c r="AY24" s="28">
        <f t="shared" si="12"/>
        <v>25</v>
      </c>
      <c r="AZ24" s="29">
        <v>15000</v>
      </c>
      <c r="BA24" s="29">
        <f t="shared" si="13"/>
        <v>600</v>
      </c>
      <c r="BB24" s="29">
        <f t="shared" si="14"/>
        <v>3000</v>
      </c>
      <c r="BC24" s="29">
        <f t="shared" si="15"/>
        <v>12000</v>
      </c>
    </row>
    <row r="25" spans="6:55" ht="20.25" thickTop="1" thickBot="1" x14ac:dyDescent="0.3">
      <c r="F25" s="31">
        <v>16</v>
      </c>
      <c r="G25" s="31">
        <v>1016</v>
      </c>
      <c r="H25" s="31" t="s">
        <v>18</v>
      </c>
      <c r="I25" s="30">
        <f t="shared" si="4"/>
        <v>4</v>
      </c>
      <c r="J25" s="27" t="s">
        <v>38</v>
      </c>
      <c r="K25" s="27" t="s">
        <v>38</v>
      </c>
      <c r="L25" s="27" t="s">
        <v>40</v>
      </c>
      <c r="M25" s="27" t="s">
        <v>38</v>
      </c>
      <c r="N25" s="27" t="s">
        <v>38</v>
      </c>
      <c r="O25" s="27" t="s">
        <v>38</v>
      </c>
      <c r="P25" s="27" t="str">
        <f t="shared" si="16"/>
        <v>WO</v>
      </c>
      <c r="Q25" s="27" t="s">
        <v>38</v>
      </c>
      <c r="R25" s="27" t="s">
        <v>39</v>
      </c>
      <c r="S25" s="27" t="s">
        <v>39</v>
      </c>
      <c r="T25" s="27" t="s">
        <v>38</v>
      </c>
      <c r="U25" s="27" t="s">
        <v>38</v>
      </c>
      <c r="V25" s="27" t="s">
        <v>38</v>
      </c>
      <c r="W25" s="27" t="str">
        <f t="shared" si="16"/>
        <v>WO</v>
      </c>
      <c r="X25" s="27" t="s">
        <v>38</v>
      </c>
      <c r="Y25" s="27" t="s">
        <v>38</v>
      </c>
      <c r="Z25" s="27" t="s">
        <v>38</v>
      </c>
      <c r="AA25" s="27" t="s">
        <v>38</v>
      </c>
      <c r="AB25" s="27" t="s">
        <v>38</v>
      </c>
      <c r="AC25" s="27" t="s">
        <v>38</v>
      </c>
      <c r="AD25" s="27" t="str">
        <f t="shared" si="16"/>
        <v>WO</v>
      </c>
      <c r="AE25" s="27" t="s">
        <v>38</v>
      </c>
      <c r="AF25" s="27" t="s">
        <v>38</v>
      </c>
      <c r="AG25" s="27" t="s">
        <v>38</v>
      </c>
      <c r="AH25" s="27" t="s">
        <v>38</v>
      </c>
      <c r="AI25" s="27" t="s">
        <v>38</v>
      </c>
      <c r="AJ25" s="27" t="s">
        <v>38</v>
      </c>
      <c r="AK25" s="27" t="str">
        <f t="shared" si="16"/>
        <v>WO</v>
      </c>
      <c r="AL25" s="27" t="s">
        <v>38</v>
      </c>
      <c r="AM25" s="27" t="s">
        <v>38</v>
      </c>
      <c r="AN25" s="27" t="str">
        <f t="shared" si="3"/>
        <v/>
      </c>
      <c r="AP25" s="23">
        <v>15</v>
      </c>
      <c r="AQ25" s="4">
        <v>1015</v>
      </c>
      <c r="AR25" s="17">
        <f t="shared" si="6"/>
        <v>45930</v>
      </c>
      <c r="AS25" s="4" t="s">
        <v>17</v>
      </c>
      <c r="AT25" s="22">
        <f t="shared" si="7"/>
        <v>24</v>
      </c>
      <c r="AU25" s="22">
        <f t="shared" si="8"/>
        <v>0</v>
      </c>
      <c r="AV25" s="22">
        <f t="shared" si="9"/>
        <v>2</v>
      </c>
      <c r="AW25" s="23">
        <f t="shared" si="10"/>
        <v>4</v>
      </c>
      <c r="AX25" s="28">
        <f t="shared" si="11"/>
        <v>30</v>
      </c>
      <c r="AY25" s="28">
        <f t="shared" si="12"/>
        <v>30</v>
      </c>
      <c r="AZ25" s="29">
        <v>35000</v>
      </c>
      <c r="BA25" s="29">
        <f t="shared" si="13"/>
        <v>1166.6666666666667</v>
      </c>
      <c r="BB25" s="29">
        <f t="shared" si="14"/>
        <v>0</v>
      </c>
      <c r="BC25" s="29">
        <f t="shared" si="15"/>
        <v>35000</v>
      </c>
    </row>
    <row r="26" spans="6:55" ht="20.25" thickTop="1" thickBot="1" x14ac:dyDescent="0.3">
      <c r="F26" s="31">
        <v>17</v>
      </c>
      <c r="G26" s="31">
        <v>1017</v>
      </c>
      <c r="H26" s="31" t="s">
        <v>19</v>
      </c>
      <c r="I26" s="30">
        <f t="shared" si="4"/>
        <v>4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tr">
        <f t="shared" si="16"/>
        <v>WO</v>
      </c>
      <c r="Q26" s="27" t="s">
        <v>38</v>
      </c>
      <c r="R26" s="27" t="s">
        <v>38</v>
      </c>
      <c r="S26" s="27" t="s">
        <v>38</v>
      </c>
      <c r="T26" s="27" t="s">
        <v>38</v>
      </c>
      <c r="U26" s="27" t="s">
        <v>38</v>
      </c>
      <c r="V26" s="27" t="s">
        <v>38</v>
      </c>
      <c r="W26" s="27" t="str">
        <f t="shared" si="16"/>
        <v>WO</v>
      </c>
      <c r="X26" s="27" t="s">
        <v>38</v>
      </c>
      <c r="Y26" s="27" t="s">
        <v>39</v>
      </c>
      <c r="Z26" s="27" t="s">
        <v>38</v>
      </c>
      <c r="AA26" s="27" t="s">
        <v>39</v>
      </c>
      <c r="AB26" s="27" t="s">
        <v>38</v>
      </c>
      <c r="AC26" s="27" t="s">
        <v>38</v>
      </c>
      <c r="AD26" s="27" t="str">
        <f t="shared" si="16"/>
        <v>WO</v>
      </c>
      <c r="AE26" s="27" t="s">
        <v>38</v>
      </c>
      <c r="AF26" s="27" t="s">
        <v>40</v>
      </c>
      <c r="AG26" s="27" t="s">
        <v>38</v>
      </c>
      <c r="AH26" s="27" t="s">
        <v>38</v>
      </c>
      <c r="AI26" s="27" t="s">
        <v>38</v>
      </c>
      <c r="AJ26" s="27" t="s">
        <v>38</v>
      </c>
      <c r="AK26" s="27" t="str">
        <f t="shared" si="16"/>
        <v>WO</v>
      </c>
      <c r="AL26" s="27" t="s">
        <v>38</v>
      </c>
      <c r="AM26" s="27" t="s">
        <v>40</v>
      </c>
      <c r="AN26" s="27" t="str">
        <f t="shared" si="3"/>
        <v/>
      </c>
      <c r="AP26" s="23">
        <v>16</v>
      </c>
      <c r="AQ26" s="4">
        <v>1016</v>
      </c>
      <c r="AR26" s="17">
        <f t="shared" si="6"/>
        <v>45930</v>
      </c>
      <c r="AS26" s="4" t="s">
        <v>18</v>
      </c>
      <c r="AT26" s="22">
        <f t="shared" si="7"/>
        <v>23</v>
      </c>
      <c r="AU26" s="22">
        <f t="shared" si="8"/>
        <v>1</v>
      </c>
      <c r="AV26" s="22">
        <f t="shared" si="9"/>
        <v>2</v>
      </c>
      <c r="AW26" s="23">
        <f t="shared" si="10"/>
        <v>4</v>
      </c>
      <c r="AX26" s="28">
        <f t="shared" si="11"/>
        <v>30</v>
      </c>
      <c r="AY26" s="28">
        <f t="shared" si="12"/>
        <v>29</v>
      </c>
      <c r="AZ26" s="29">
        <v>15000</v>
      </c>
      <c r="BA26" s="29">
        <f t="shared" si="13"/>
        <v>517.24137931034488</v>
      </c>
      <c r="BB26" s="29">
        <f t="shared" si="14"/>
        <v>517.24137931034488</v>
      </c>
      <c r="BC26" s="29">
        <f t="shared" si="15"/>
        <v>14482.758620689658</v>
      </c>
    </row>
    <row r="27" spans="6:55" ht="20.25" thickTop="1" thickBot="1" x14ac:dyDescent="0.3">
      <c r="F27" s="31">
        <v>18</v>
      </c>
      <c r="G27" s="31">
        <v>1018</v>
      </c>
      <c r="H27" s="31" t="s">
        <v>20</v>
      </c>
      <c r="I27" s="30">
        <f t="shared" si="4"/>
        <v>4</v>
      </c>
      <c r="J27" s="27" t="s">
        <v>38</v>
      </c>
      <c r="K27" s="27" t="s">
        <v>38</v>
      </c>
      <c r="L27" s="27" t="s">
        <v>39</v>
      </c>
      <c r="M27" s="27" t="s">
        <v>38</v>
      </c>
      <c r="N27" s="27" t="s">
        <v>38</v>
      </c>
      <c r="O27" s="27" t="s">
        <v>38</v>
      </c>
      <c r="P27" s="27" t="str">
        <f t="shared" si="16"/>
        <v>WO</v>
      </c>
      <c r="Q27" s="27" t="s">
        <v>38</v>
      </c>
      <c r="R27" s="27" t="s">
        <v>38</v>
      </c>
      <c r="S27" s="27" t="s">
        <v>38</v>
      </c>
      <c r="T27" s="27" t="s">
        <v>38</v>
      </c>
      <c r="U27" s="27" t="s">
        <v>40</v>
      </c>
      <c r="V27" s="27" t="s">
        <v>38</v>
      </c>
      <c r="W27" s="27" t="str">
        <f t="shared" si="16"/>
        <v>WO</v>
      </c>
      <c r="X27" s="27" t="s">
        <v>38</v>
      </c>
      <c r="Y27" s="27" t="s">
        <v>38</v>
      </c>
      <c r="Z27" s="27" t="s">
        <v>38</v>
      </c>
      <c r="AA27" s="27" t="s">
        <v>38</v>
      </c>
      <c r="AB27" s="27" t="s">
        <v>38</v>
      </c>
      <c r="AC27" s="27" t="s">
        <v>40</v>
      </c>
      <c r="AD27" s="27" t="str">
        <f t="shared" ref="P27:AK29" si="17">IF(AD$8="SUNDAY","WO","")</f>
        <v>WO</v>
      </c>
      <c r="AE27" s="27" t="s">
        <v>38</v>
      </c>
      <c r="AF27" s="27" t="s">
        <v>38</v>
      </c>
      <c r="AG27" s="27" t="s">
        <v>38</v>
      </c>
      <c r="AH27" s="27" t="s">
        <v>38</v>
      </c>
      <c r="AI27" s="27" t="s">
        <v>38</v>
      </c>
      <c r="AJ27" s="27" t="s">
        <v>38</v>
      </c>
      <c r="AK27" s="27" t="str">
        <f t="shared" si="17"/>
        <v>WO</v>
      </c>
      <c r="AL27" s="27" t="s">
        <v>40</v>
      </c>
      <c r="AM27" s="27" t="s">
        <v>38</v>
      </c>
      <c r="AN27" s="27" t="str">
        <f t="shared" si="3"/>
        <v/>
      </c>
      <c r="AP27" s="23">
        <v>17</v>
      </c>
      <c r="AQ27" s="4">
        <v>1017</v>
      </c>
      <c r="AR27" s="17">
        <f t="shared" si="6"/>
        <v>45930</v>
      </c>
      <c r="AS27" s="4" t="s">
        <v>19</v>
      </c>
      <c r="AT27" s="22">
        <f t="shared" si="7"/>
        <v>22</v>
      </c>
      <c r="AU27" s="22">
        <f t="shared" si="8"/>
        <v>2</v>
      </c>
      <c r="AV27" s="22">
        <f t="shared" si="9"/>
        <v>2</v>
      </c>
      <c r="AW27" s="23">
        <f t="shared" si="10"/>
        <v>4</v>
      </c>
      <c r="AX27" s="28">
        <f t="shared" si="11"/>
        <v>30</v>
      </c>
      <c r="AY27" s="28">
        <f t="shared" si="12"/>
        <v>28</v>
      </c>
      <c r="AZ27" s="29">
        <v>65000</v>
      </c>
      <c r="BA27" s="29">
        <f t="shared" si="13"/>
        <v>2321.4285714285716</v>
      </c>
      <c r="BB27" s="29">
        <f t="shared" si="14"/>
        <v>4642.8571428571431</v>
      </c>
      <c r="BC27" s="29">
        <f t="shared" si="15"/>
        <v>60357.142857142855</v>
      </c>
    </row>
    <row r="28" spans="6:55" ht="20.25" thickTop="1" thickBot="1" x14ac:dyDescent="0.3">
      <c r="F28" s="31">
        <v>19</v>
      </c>
      <c r="G28" s="31">
        <v>1019</v>
      </c>
      <c r="H28" s="31" t="s">
        <v>21</v>
      </c>
      <c r="I28" s="30">
        <f t="shared" si="4"/>
        <v>4</v>
      </c>
      <c r="J28" s="27" t="s">
        <v>38</v>
      </c>
      <c r="K28" s="27" t="s">
        <v>38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tr">
        <f t="shared" si="17"/>
        <v>WO</v>
      </c>
      <c r="Q28" s="27" t="s">
        <v>38</v>
      </c>
      <c r="R28" s="27" t="s">
        <v>40</v>
      </c>
      <c r="S28" s="27" t="s">
        <v>38</v>
      </c>
      <c r="T28" s="27" t="s">
        <v>38</v>
      </c>
      <c r="U28" s="27" t="s">
        <v>38</v>
      </c>
      <c r="V28" s="27" t="s">
        <v>38</v>
      </c>
      <c r="W28" s="27" t="str">
        <f t="shared" si="17"/>
        <v>WO</v>
      </c>
      <c r="X28" s="27" t="s">
        <v>38</v>
      </c>
      <c r="Y28" s="27" t="s">
        <v>38</v>
      </c>
      <c r="Z28" s="27" t="s">
        <v>38</v>
      </c>
      <c r="AA28" s="27" t="s">
        <v>38</v>
      </c>
      <c r="AB28" s="27" t="s">
        <v>38</v>
      </c>
      <c r="AC28" s="27" t="s">
        <v>38</v>
      </c>
      <c r="AD28" s="27" t="str">
        <f t="shared" si="17"/>
        <v>WO</v>
      </c>
      <c r="AE28" s="27" t="s">
        <v>38</v>
      </c>
      <c r="AF28" s="27" t="s">
        <v>38</v>
      </c>
      <c r="AG28" s="27" t="s">
        <v>38</v>
      </c>
      <c r="AH28" s="27" t="s">
        <v>38</v>
      </c>
      <c r="AI28" s="27" t="s">
        <v>39</v>
      </c>
      <c r="AJ28" s="27" t="s">
        <v>38</v>
      </c>
      <c r="AK28" s="27" t="str">
        <f t="shared" si="17"/>
        <v>WO</v>
      </c>
      <c r="AL28" s="27" t="s">
        <v>38</v>
      </c>
      <c r="AM28" s="27" t="s">
        <v>38</v>
      </c>
      <c r="AN28" s="27" t="str">
        <f t="shared" si="3"/>
        <v/>
      </c>
      <c r="AP28" s="23">
        <v>18</v>
      </c>
      <c r="AQ28" s="4">
        <v>1018</v>
      </c>
      <c r="AR28" s="17">
        <f t="shared" si="6"/>
        <v>45930</v>
      </c>
      <c r="AS28" s="4" t="s">
        <v>20</v>
      </c>
      <c r="AT28" s="22">
        <f t="shared" si="7"/>
        <v>22</v>
      </c>
      <c r="AU28" s="22">
        <f t="shared" si="8"/>
        <v>3</v>
      </c>
      <c r="AV28" s="22">
        <f t="shared" si="9"/>
        <v>1</v>
      </c>
      <c r="AW28" s="23">
        <f t="shared" si="10"/>
        <v>4</v>
      </c>
      <c r="AX28" s="28">
        <f t="shared" si="11"/>
        <v>30</v>
      </c>
      <c r="AY28" s="28">
        <f t="shared" si="12"/>
        <v>27</v>
      </c>
      <c r="AZ28" s="29">
        <v>27000</v>
      </c>
      <c r="BA28" s="29">
        <f t="shared" si="13"/>
        <v>1000</v>
      </c>
      <c r="BB28" s="29">
        <f t="shared" si="14"/>
        <v>3000</v>
      </c>
      <c r="BC28" s="29">
        <f t="shared" si="15"/>
        <v>24000</v>
      </c>
    </row>
    <row r="29" spans="6:55" ht="20.25" thickTop="1" thickBot="1" x14ac:dyDescent="0.3">
      <c r="F29" s="31">
        <v>20</v>
      </c>
      <c r="G29" s="31">
        <v>1020</v>
      </c>
      <c r="H29" s="31" t="s">
        <v>22</v>
      </c>
      <c r="I29" s="30">
        <f t="shared" si="4"/>
        <v>4</v>
      </c>
      <c r="J29" s="27" t="s">
        <v>38</v>
      </c>
      <c r="K29" s="27" t="s">
        <v>38</v>
      </c>
      <c r="L29" s="27" t="s">
        <v>38</v>
      </c>
      <c r="M29" s="27" t="s">
        <v>39</v>
      </c>
      <c r="N29" s="27" t="s">
        <v>39</v>
      </c>
      <c r="O29" s="27" t="s">
        <v>38</v>
      </c>
      <c r="P29" s="27" t="str">
        <f t="shared" si="17"/>
        <v>WO</v>
      </c>
      <c r="Q29" s="27" t="s">
        <v>38</v>
      </c>
      <c r="R29" s="27" t="s">
        <v>38</v>
      </c>
      <c r="S29" s="27" t="s">
        <v>38</v>
      </c>
      <c r="T29" s="27" t="s">
        <v>39</v>
      </c>
      <c r="U29" s="27" t="s">
        <v>38</v>
      </c>
      <c r="V29" s="27" t="s">
        <v>38</v>
      </c>
      <c r="W29" s="27" t="str">
        <f t="shared" si="17"/>
        <v>WO</v>
      </c>
      <c r="X29" s="27" t="s">
        <v>38</v>
      </c>
      <c r="Y29" s="27" t="s">
        <v>38</v>
      </c>
      <c r="Z29" s="27" t="s">
        <v>38</v>
      </c>
      <c r="AA29" s="27" t="s">
        <v>39</v>
      </c>
      <c r="AB29" s="27" t="s">
        <v>38</v>
      </c>
      <c r="AC29" s="27" t="s">
        <v>38</v>
      </c>
      <c r="AD29" s="27" t="str">
        <f t="shared" si="17"/>
        <v>WO</v>
      </c>
      <c r="AE29" s="27" t="s">
        <v>38</v>
      </c>
      <c r="AF29" s="27" t="s">
        <v>38</v>
      </c>
      <c r="AG29" s="27" t="s">
        <v>38</v>
      </c>
      <c r="AH29" s="27" t="s">
        <v>38</v>
      </c>
      <c r="AI29" s="27" t="s">
        <v>38</v>
      </c>
      <c r="AJ29" s="27" t="s">
        <v>38</v>
      </c>
      <c r="AK29" s="27" t="str">
        <f t="shared" si="17"/>
        <v>WO</v>
      </c>
      <c r="AL29" s="27" t="s">
        <v>38</v>
      </c>
      <c r="AM29" s="27" t="s">
        <v>38</v>
      </c>
      <c r="AN29" s="27" t="str">
        <f t="shared" si="3"/>
        <v/>
      </c>
      <c r="AP29" s="23">
        <v>19</v>
      </c>
      <c r="AQ29" s="4">
        <v>1019</v>
      </c>
      <c r="AR29" s="17">
        <f t="shared" si="6"/>
        <v>45930</v>
      </c>
      <c r="AS29" s="4" t="s">
        <v>21</v>
      </c>
      <c r="AT29" s="22">
        <f t="shared" si="7"/>
        <v>24</v>
      </c>
      <c r="AU29" s="22">
        <f t="shared" si="8"/>
        <v>1</v>
      </c>
      <c r="AV29" s="22">
        <f t="shared" si="9"/>
        <v>1</v>
      </c>
      <c r="AW29" s="23">
        <f t="shared" si="10"/>
        <v>4</v>
      </c>
      <c r="AX29" s="28">
        <f t="shared" si="11"/>
        <v>30</v>
      </c>
      <c r="AY29" s="28">
        <f t="shared" si="12"/>
        <v>29</v>
      </c>
      <c r="AZ29" s="29">
        <v>45000</v>
      </c>
      <c r="BA29" s="29">
        <f t="shared" si="13"/>
        <v>1551.7241379310344</v>
      </c>
      <c r="BB29" s="29">
        <f t="shared" si="14"/>
        <v>1551.7241379310344</v>
      </c>
      <c r="BC29" s="29">
        <f t="shared" si="15"/>
        <v>43448.275862068964</v>
      </c>
    </row>
    <row r="30" spans="6:55" ht="16.5" thickTop="1" thickBot="1" x14ac:dyDescent="0.3">
      <c r="AP30" s="5">
        <v>20</v>
      </c>
      <c r="AQ30" s="5">
        <v>1020</v>
      </c>
      <c r="AR30" s="18">
        <f t="shared" si="6"/>
        <v>45930</v>
      </c>
      <c r="AS30" s="5" t="s">
        <v>22</v>
      </c>
      <c r="AT30" s="22">
        <f t="shared" si="7"/>
        <v>22</v>
      </c>
      <c r="AU30" s="22">
        <f t="shared" si="8"/>
        <v>0</v>
      </c>
      <c r="AV30" s="22">
        <f t="shared" si="9"/>
        <v>4</v>
      </c>
      <c r="AW30" s="24">
        <f t="shared" si="10"/>
        <v>4</v>
      </c>
      <c r="AX30" s="25">
        <f t="shared" si="11"/>
        <v>30</v>
      </c>
      <c r="AY30" s="25">
        <f t="shared" si="12"/>
        <v>30</v>
      </c>
      <c r="AZ30" s="29">
        <v>27000</v>
      </c>
      <c r="BA30" s="29">
        <f t="shared" si="13"/>
        <v>900</v>
      </c>
      <c r="BB30" s="29">
        <f t="shared" si="14"/>
        <v>0</v>
      </c>
      <c r="BC30" s="29">
        <f>BA30*AY30-BB30</f>
        <v>27000</v>
      </c>
    </row>
    <row r="31" spans="6:55" ht="15.75" thickTop="1" x14ac:dyDescent="0.25"/>
  </sheetData>
  <mergeCells count="1">
    <mergeCell ref="F8:H8"/>
  </mergeCells>
  <conditionalFormatting sqref="P10:P29 W10:W29 AD10:AD29 AK10:AK29">
    <cfRule type="containsText" dxfId="98" priority="5" operator="containsText" text="L">
      <formula>NOT(ISERROR(SEARCH("L",P10)))</formula>
    </cfRule>
    <cfRule type="containsText" dxfId="97" priority="6" operator="containsText" text="A">
      <formula>NOT(ISERROR(SEARCH("A",P10)))</formula>
    </cfRule>
    <cfRule type="containsText" dxfId="96" priority="7" operator="containsText" text="P">
      <formula>NOT(ISERROR(SEARCH("P",P10)))</formula>
    </cfRule>
    <cfRule type="cellIs" dxfId="95" priority="8" operator="equal">
      <formula>"WO"</formula>
    </cfRule>
  </conditionalFormatting>
  <conditionalFormatting sqref="J10:O29 Q10:V29 X10:AC29 AE10:AJ29 AL10:AN29">
    <cfRule type="containsText" dxfId="94" priority="1" operator="containsText" text="L">
      <formula>NOT(ISERROR(SEARCH("L",J10)))</formula>
    </cfRule>
    <cfRule type="containsText" dxfId="93" priority="2" operator="containsText" text="A">
      <formula>NOT(ISERROR(SEARCH("A",J10)))</formula>
    </cfRule>
    <cfRule type="containsText" dxfId="92" priority="3" operator="containsText" text="P">
      <formula>NOT(ISERROR(SEARCH("P",J10)))</formula>
    </cfRule>
    <cfRule type="cellIs" dxfId="91" priority="4" operator="equal">
      <formula>"WO"</formula>
    </cfRule>
  </conditionalFormatting>
  <dataValidations count="1">
    <dataValidation type="list" allowBlank="1" showInputMessage="1" showErrorMessage="1" sqref="AE10:AJ29 J10:O29 Q10:V29 X10:AC29 AL10:AN29" xr:uid="{8A5C13E3-2AB9-4085-8E2F-344F491DD063}">
      <formula1>"P,L,A"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761A8-5616-441A-A154-DCCCD9DC9C95}">
          <x14:formula1>
            <xm:f>Sheet2!$A$1:$A$12</xm:f>
          </x14:formula1>
          <xm:sqref>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sahil kakkar</cp:lastModifiedBy>
  <dcterms:created xsi:type="dcterms:W3CDTF">2025-10-01T14:51:57Z</dcterms:created>
  <dcterms:modified xsi:type="dcterms:W3CDTF">2025-10-02T15:53:21Z</dcterms:modified>
</cp:coreProperties>
</file>