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AAAAAAA\"/>
    </mc:Choice>
  </mc:AlternateContent>
  <bookViews>
    <workbookView xWindow="-120" yWindow="-120" windowWidth="29040" windowHeight="15840" activeTab="4"/>
  </bookViews>
  <sheets>
    <sheet name="Sheet2" sheetId="2" r:id="rId1"/>
    <sheet name="Sheet3" sheetId="3" r:id="rId2"/>
    <sheet name="Sheet4" sheetId="4" r:id="rId3"/>
    <sheet name="Bonus" sheetId="5" r:id="rId4"/>
    <sheet name="Data Sheet" sheetId="1" r:id="rId5"/>
  </sheet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D10" i="5"/>
  <c r="D9" i="5"/>
  <c r="D8" i="5"/>
  <c r="D7" i="5"/>
  <c r="D6" i="5"/>
  <c r="D5" i="5"/>
  <c r="D11" i="5"/>
  <c r="C12" i="5"/>
  <c r="C11" i="5"/>
  <c r="C10" i="5"/>
  <c r="C9" i="5"/>
  <c r="C8" i="5"/>
  <c r="C7" i="5"/>
  <c r="C6" i="5"/>
  <c r="C5" i="5"/>
  <c r="D4" i="5"/>
  <c r="C4" i="5"/>
  <c r="B7" i="5"/>
  <c r="B8" i="5"/>
  <c r="B12" i="5"/>
  <c r="B11" i="5"/>
  <c r="B10" i="5"/>
  <c r="B9" i="5"/>
  <c r="B6" i="5"/>
  <c r="B5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<sst xmlns="http://schemas.openxmlformats.org/spreadsheetml/2006/main" count="24820" uniqueCount="8401">
  <si>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</si>
  <si>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</si>
  <si>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</si>
  <si>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</si>
  <si>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</si>
  <si>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</si>
  <si>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</si>
  <si>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</si>
  <si>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</si>
  <si>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</si>
  <si>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</si>
  <si>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</si>
  <si>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</si>
  <si>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</si>
  <si>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</si>
  <si>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</si>
  <si>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</si>
  <si>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</si>
  <si>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</si>
  <si>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</si>
  <si>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</si>
  <si>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</si>
  <si>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</si>
  <si>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</si>
  <si>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</si>
  <si>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</si>
  <si>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</si>
  <si>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</si>
  <si>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</si>
  <si>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</si>
  <si>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</si>
  <si>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</si>
  <si>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</si>
  <si>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</si>
  <si>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</si>
  <si>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</si>
  <si>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</si>
  <si>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</si>
  <si>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</si>
  <si>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</si>
  <si>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</si>
  <si>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</si>
  <si>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</si>
  <si>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</si>
  <si>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</si>
  <si>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</si>
  <si>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</si>
  <si>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</si>
  <si>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</si>
  <si>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</si>
  <si>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</si>
  <si>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</si>
  <si>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</si>
  <si>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</si>
  <si>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</si>
  <si>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</si>
  <si>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</si>
  <si>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</si>
  <si>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</si>
  <si>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</si>
  <si>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</si>
  <si>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</si>
  <si>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</si>
  <si>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</si>
  <si>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</si>
  <si>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</si>
  <si>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</si>
  <si>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</si>
  <si>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</si>
  <si>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</si>
  <si>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</si>
  <si>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</si>
  <si>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</si>
  <si>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</si>
  <si>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</si>
  <si>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</si>
  <si>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</si>
  <si>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</si>
  <si>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</si>
  <si>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</si>
  <si>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</si>
  <si>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</si>
  <si>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</si>
  <si>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</si>
  <si>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</si>
  <si>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</si>
  <si>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</si>
  <si>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</si>
  <si>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</si>
  <si>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</si>
  <si>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</si>
  <si>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</si>
  <si>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</si>
  <si>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</si>
  <si>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</si>
  <si>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</si>
  <si>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</si>
  <si>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</si>
  <si>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</si>
  <si>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</si>
  <si>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</si>
  <si>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</si>
  <si>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</si>
  <si>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</si>
  <si>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</si>
  <si>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</si>
  <si>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</si>
  <si>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</si>
  <si>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</si>
  <si>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</si>
  <si>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</si>
  <si>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</si>
  <si>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</si>
  <si>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</si>
  <si>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</si>
  <si>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</si>
  <si>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</si>
  <si>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</si>
  <si>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</si>
  <si>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</si>
  <si>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</si>
  <si>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</si>
  <si>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</si>
  <si>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</si>
  <si>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</si>
  <si>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</si>
  <si>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</si>
  <si>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</si>
  <si>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</si>
  <si>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</si>
  <si>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</si>
  <si>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</si>
  <si>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</si>
  <si>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</si>
  <si>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</si>
  <si>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</si>
  <si>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</si>
  <si>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</si>
  <si>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</si>
  <si>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</si>
  <si>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</si>
  <si>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</si>
  <si>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</si>
  <si>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</si>
  <si>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</si>
  <si>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</si>
  <si>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</si>
  <si>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</si>
  <si>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</si>
  <si>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</si>
  <si>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</si>
  <si>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</si>
  <si>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</si>
  <si>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</si>
  <si>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</si>
  <si>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</si>
  <si>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</si>
  <si>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</si>
  <si>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</si>
  <si>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</si>
  <si>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</si>
  <si>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</si>
  <si>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</si>
  <si>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</si>
  <si>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</si>
  <si>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</si>
  <si>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</si>
  <si>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</si>
  <si>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</si>
  <si>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</si>
  <si>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</si>
  <si>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</si>
  <si>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</si>
  <si>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</si>
  <si>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</si>
  <si>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</si>
  <si>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</si>
  <si>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</si>
  <si>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</si>
  <si>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</si>
  <si>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</si>
  <si>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</si>
  <si>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</si>
  <si>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</si>
  <si>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</si>
  <si>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</si>
  <si>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</si>
  <si>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</si>
  <si>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</si>
  <si>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</si>
  <si>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</si>
  <si>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</si>
  <si>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</si>
  <si>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</si>
  <si>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</si>
  <si>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</si>
  <si>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</si>
  <si>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</si>
  <si>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</si>
  <si>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</si>
  <si>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</si>
  <si>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</si>
  <si>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</si>
  <si>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</si>
  <si>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</si>
  <si>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</si>
  <si>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</si>
  <si>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</si>
  <si>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</si>
  <si>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</si>
  <si>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</si>
  <si>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</si>
  <si>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</si>
  <si>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</si>
  <si>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</si>
  <si>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</si>
  <si>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</si>
  <si>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</si>
  <si>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</si>
  <si>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</si>
  <si>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</si>
  <si>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</si>
  <si>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</si>
  <si>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</si>
  <si>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</si>
  <si>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</si>
  <si>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</si>
  <si>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</si>
  <si>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</si>
  <si>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</si>
  <si>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</si>
  <si>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</si>
  <si>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</si>
  <si>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</si>
  <si>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</si>
  <si>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</si>
  <si>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</si>
  <si>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</si>
  <si>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</si>
  <si>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</si>
  <si>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</si>
  <si>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</si>
  <si>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</si>
  <si>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</si>
  <si>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</si>
  <si>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</si>
  <si>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</si>
  <si>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</si>
  <si>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</si>
  <si>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</si>
  <si>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</si>
  <si>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</si>
  <si>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</si>
  <si>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</si>
  <si>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</si>
  <si>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</si>
  <si>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</si>
  <si>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</si>
  <si>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</si>
  <si>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</si>
  <si>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</si>
  <si>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</si>
  <si>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</si>
  <si>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</si>
  <si>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</si>
  <si>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</si>
  <si>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</si>
  <si>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</si>
  <si>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</si>
  <si>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</si>
  <si>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</si>
  <si>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</si>
  <si>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</si>
  <si>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</si>
  <si>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</si>
  <si>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</si>
  <si>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</si>
  <si>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</si>
  <si>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</si>
  <si>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</si>
  <si>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</si>
  <si>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</si>
  <si>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</si>
  <si>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</si>
  <si>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</si>
  <si>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</si>
  <si>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</si>
  <si>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</si>
  <si>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</si>
  <si>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</si>
  <si>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</si>
  <si>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</si>
  <si>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</si>
  <si>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</si>
  <si>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</si>
  <si>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</si>
  <si>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</si>
  <si>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</si>
  <si>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</si>
  <si>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</si>
  <si>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</si>
  <si>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</si>
  <si>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</si>
  <si>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</si>
  <si>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</si>
  <si>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</si>
  <si>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</si>
  <si>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</si>
  <si>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</si>
  <si>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</si>
  <si>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</si>
  <si>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</si>
  <si>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</si>
  <si>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</si>
  <si>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</si>
  <si>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</si>
  <si>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</si>
  <si>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</si>
  <si>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</si>
  <si>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</si>
  <si>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</si>
  <si>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</si>
  <si>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</si>
  <si>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</si>
  <si>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</si>
  <si>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</si>
  <si>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</si>
  <si>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</si>
  <si>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</si>
  <si>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</si>
  <si>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</si>
  <si>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</si>
  <si>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</si>
  <si>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</si>
  <si>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</si>
  <si>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</si>
  <si>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</si>
  <si>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</si>
  <si>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</si>
  <si>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</si>
  <si>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</si>
  <si>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</si>
  <si>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</si>
  <si>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</si>
  <si>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</si>
  <si>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</si>
  <si>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</si>
  <si>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</si>
  <si>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</si>
  <si>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</si>
  <si>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</si>
  <si>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</si>
  <si>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</si>
  <si>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</si>
  <si>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</si>
  <si>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</si>
  <si>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</si>
  <si>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</si>
  <si>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</si>
  <si>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</si>
  <si>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</si>
  <si>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</si>
  <si>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</si>
  <si>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</si>
  <si>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</si>
  <si>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</si>
  <si>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</si>
  <si>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</si>
  <si>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</si>
  <si>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</si>
  <si>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</si>
  <si>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</si>
  <si>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</si>
  <si>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</si>
  <si>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</si>
  <si>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</si>
  <si>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</si>
  <si>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</si>
  <si>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</si>
  <si>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</si>
  <si>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</si>
  <si>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</si>
  <si>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</si>
  <si>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</si>
  <si>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</si>
  <si>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</si>
  <si>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</si>
  <si>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</si>
  <si>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</si>
  <si>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</si>
  <si>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</si>
  <si>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</si>
  <si>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</si>
  <si>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</si>
  <si>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</si>
  <si>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</si>
  <si>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</si>
  <si>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</si>
  <si>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</si>
  <si>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</si>
  <si>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</si>
  <si>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</si>
  <si>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</si>
  <si>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</si>
  <si>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</si>
  <si>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</si>
  <si>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</si>
  <si>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</si>
  <si>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</si>
  <si>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</si>
  <si>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</si>
  <si>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</si>
  <si>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</si>
  <si>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</si>
  <si>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</si>
  <si>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</si>
  <si>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</si>
  <si>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</si>
  <si>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</si>
  <si>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</si>
  <si>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</si>
  <si>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</si>
  <si>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</si>
  <si>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</si>
  <si>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</si>
  <si>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</si>
  <si>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</si>
  <si>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</si>
  <si>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</si>
  <si>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</si>
  <si>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</si>
  <si>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</si>
  <si>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</si>
  <si>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</si>
  <si>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</si>
  <si>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</si>
  <si>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</si>
  <si>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</si>
  <si>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</si>
  <si>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</si>
  <si>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</si>
  <si>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</si>
  <si>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</si>
  <si>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</si>
  <si>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</si>
  <si>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</si>
  <si>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</si>
  <si>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</si>
  <si>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</si>
  <si>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</si>
  <si>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</si>
  <si>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</si>
  <si>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</si>
  <si>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</si>
  <si>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</si>
  <si>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</si>
  <si>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</si>
  <si>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</si>
  <si>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</si>
  <si>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</si>
  <si>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</si>
  <si>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</si>
  <si>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</si>
  <si>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</si>
  <si>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</si>
  <si>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</si>
  <si>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</si>
  <si>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</si>
  <si>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</si>
  <si>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</si>
  <si>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</si>
  <si>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</si>
  <si>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</si>
  <si>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</si>
  <si>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</si>
  <si>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</si>
  <si>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</si>
  <si>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</si>
  <si>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</si>
  <si>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</si>
  <si>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</si>
  <si>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</si>
  <si>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</si>
  <si>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</si>
  <si>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</si>
  <si>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</si>
  <si>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</si>
  <si>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</si>
  <si>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</si>
  <si>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</si>
  <si>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</si>
  <si>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</si>
  <si>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</si>
  <si>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</si>
  <si>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</si>
  <si>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</si>
  <si>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</si>
  <si>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</si>
  <si>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</si>
  <si>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</si>
  <si>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</si>
  <si>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</si>
  <si>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</si>
  <si>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</si>
  <si>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</si>
  <si>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</si>
  <si>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</si>
  <si>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</si>
  <si>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</si>
  <si>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</si>
  <si>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</si>
  <si>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</si>
  <si>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</si>
  <si>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</si>
  <si>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</si>
  <si>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</si>
  <si>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</si>
  <si>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</si>
  <si>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</si>
  <si>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</si>
  <si>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</si>
  <si>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</si>
  <si>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</si>
  <si>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</si>
  <si>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</si>
  <si>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</si>
  <si>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</si>
  <si>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</si>
  <si>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</si>
  <si>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</si>
  <si>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</si>
  <si>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</si>
  <si>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</si>
  <si>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</si>
  <si>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</si>
  <si>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</si>
  <si>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</si>
  <si>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</si>
  <si>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</si>
  <si>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</si>
  <si>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</si>
  <si>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</si>
  <si>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</si>
  <si>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</si>
  <si>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</si>
  <si>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</si>
  <si>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</si>
  <si>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</si>
  <si>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</si>
  <si>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</si>
  <si>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</si>
  <si>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</si>
  <si>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</si>
  <si>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</si>
  <si>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</si>
  <si>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</si>
  <si>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</si>
  <si>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</si>
  <si>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</si>
  <si>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</si>
  <si>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</si>
  <si>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</si>
  <si>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</si>
  <si>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</si>
  <si>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</si>
  <si>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</si>
  <si>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</si>
  <si>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</si>
  <si>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</si>
  <si>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</si>
  <si>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</si>
  <si>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</si>
  <si>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</si>
  <si>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</si>
  <si>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</si>
  <si>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</si>
  <si>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</si>
  <si>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</si>
  <si>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</si>
  <si>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</si>
  <si>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</si>
  <si>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</si>
  <si>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</si>
  <si>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</si>
  <si>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</si>
  <si>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</si>
  <si>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</si>
  <si>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</si>
  <si>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</si>
  <si>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</si>
  <si>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</si>
  <si>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</si>
  <si>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</si>
  <si>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</si>
  <si>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</si>
  <si>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</si>
  <si>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</si>
  <si>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</si>
  <si>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</si>
  <si>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</si>
  <si>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</si>
  <si>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</si>
  <si>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</si>
  <si>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</si>
  <si>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</si>
  <si>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</si>
  <si>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</si>
  <si>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</si>
  <si>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</si>
  <si>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</si>
  <si>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</si>
  <si>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</si>
  <si>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</si>
  <si>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</si>
  <si>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</si>
  <si>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</si>
  <si>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</si>
  <si>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</si>
  <si>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</si>
  <si>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</si>
  <si>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</si>
  <si>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</si>
  <si>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</si>
  <si>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</si>
  <si>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</si>
  <si>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</si>
  <si>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</si>
  <si>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</si>
  <si>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</si>
  <si>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</si>
  <si>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</si>
  <si>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</si>
  <si>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</si>
  <si>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</si>
  <si>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</si>
  <si>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</si>
  <si>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</si>
  <si>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</si>
  <si>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</si>
  <si>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</si>
  <si>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</si>
  <si>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</si>
  <si>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</si>
  <si>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</si>
  <si>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</si>
  <si>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</si>
  <si>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</si>
  <si>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</si>
  <si>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</si>
  <si>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</si>
  <si>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</si>
  <si>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</si>
  <si>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</si>
  <si>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</si>
  <si>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</si>
  <si>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</si>
  <si>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</si>
  <si>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</si>
  <si>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</si>
  <si>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</si>
  <si>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</si>
  <si>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</si>
  <si>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</si>
  <si>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</si>
  <si>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</si>
  <si>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</si>
  <si>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</si>
  <si>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</si>
  <si>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</si>
  <si>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</si>
  <si>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</si>
  <si>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</si>
  <si>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</si>
  <si>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</si>
  <si>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</si>
  <si>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</si>
  <si>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</si>
  <si>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</si>
  <si>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</si>
  <si>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</si>
  <si>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</si>
  <si>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</si>
  <si>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</si>
  <si>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</si>
  <si>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</si>
  <si>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</si>
  <si>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</si>
  <si>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</si>
  <si>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</si>
  <si>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</si>
  <si>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</si>
  <si>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</si>
  <si>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</si>
  <si>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</si>
  <si>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</si>
  <si>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</si>
  <si>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</si>
  <si>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</si>
  <si>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</si>
  <si>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</si>
  <si>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</si>
  <si>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</si>
  <si>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</si>
  <si>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</si>
  <si>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</si>
  <si>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</si>
  <si>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</si>
  <si>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</si>
  <si>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</si>
  <si>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</si>
  <si>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</si>
  <si>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</si>
  <si>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</si>
  <si>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</si>
  <si>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</si>
  <si>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</si>
  <si>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</si>
  <si>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</si>
  <si>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</si>
  <si>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</si>
  <si>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</si>
  <si>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</si>
  <si>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</si>
  <si>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</si>
  <si>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</si>
  <si>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</si>
  <si>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</si>
  <si>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</si>
  <si>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</si>
  <si>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</si>
  <si>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</si>
  <si>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</si>
  <si>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</si>
  <si>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</si>
  <si>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</si>
  <si>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</si>
  <si>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</si>
  <si>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</si>
  <si>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</si>
  <si>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</si>
  <si>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</si>
  <si>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</si>
  <si>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</si>
  <si>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</si>
  <si>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</si>
  <si>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</si>
  <si>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</si>
  <si>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</si>
  <si>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</si>
  <si>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</si>
  <si>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</si>
  <si>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</si>
  <si>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</si>
  <si>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</si>
  <si>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</si>
  <si>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</si>
  <si>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</si>
  <si>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</si>
  <si>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</si>
  <si>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</si>
  <si>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</si>
  <si>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</si>
  <si>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</si>
  <si>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</si>
  <si>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</si>
  <si>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</si>
  <si>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</si>
  <si>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</si>
  <si>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</si>
  <si>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</si>
  <si>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</si>
  <si>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</si>
  <si>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</si>
  <si>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</si>
  <si>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</si>
  <si>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</si>
  <si>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</si>
  <si>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</si>
  <si>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</si>
  <si>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</si>
  <si>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</si>
  <si>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</si>
  <si>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</si>
  <si>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</si>
  <si>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</si>
  <si>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</si>
  <si>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</si>
  <si>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</si>
  <si>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</si>
  <si>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</si>
  <si>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</si>
  <si>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</si>
  <si>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</si>
  <si>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</si>
  <si>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</si>
  <si>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</si>
  <si>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</si>
  <si>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</si>
  <si>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</si>
  <si>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</si>
  <si>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</si>
  <si>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</si>
  <si>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</si>
  <si>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</si>
  <si>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</si>
  <si>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</si>
  <si>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</si>
  <si>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</si>
  <si>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</si>
  <si>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</si>
  <si>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</si>
  <si>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</si>
  <si>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</si>
  <si>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</si>
  <si>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</si>
  <si>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</si>
  <si>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</si>
  <si>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</si>
  <si>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</si>
  <si>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</si>
  <si>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</si>
  <si>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</si>
  <si>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</si>
  <si>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</si>
  <si>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</si>
  <si>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</si>
  <si>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</si>
  <si>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</si>
  <si>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</si>
  <si>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</si>
  <si>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</si>
  <si>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</si>
  <si>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</si>
  <si>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</si>
  <si>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</si>
  <si>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</si>
  <si>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</si>
  <si>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</si>
  <si>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</si>
  <si>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</si>
  <si>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</si>
  <si>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</si>
  <si>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</si>
  <si>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</si>
  <si>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</si>
  <si>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</si>
  <si>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</si>
  <si>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</si>
  <si>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</si>
  <si>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</si>
  <si>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</si>
  <si>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</si>
  <si>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</si>
  <si>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</si>
  <si>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</si>
  <si>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</si>
  <si>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</si>
  <si>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</si>
  <si>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</si>
  <si>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</si>
  <si>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</si>
  <si>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</si>
  <si>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</si>
  <si>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</si>
  <si>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</si>
  <si>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</si>
  <si>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</si>
  <si>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</si>
  <si>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</si>
  <si>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</si>
  <si>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</si>
  <si>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</si>
  <si>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</si>
  <si>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</si>
  <si>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</si>
  <si>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</si>
  <si>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</si>
  <si>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</si>
  <si>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</si>
  <si>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</si>
  <si>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</si>
  <si>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</si>
  <si>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</si>
  <si>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</si>
  <si>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</si>
  <si>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</si>
  <si>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</si>
  <si>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</si>
  <si>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</si>
  <si>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</si>
  <si>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</si>
  <si>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</si>
  <si>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</si>
  <si>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</si>
  <si>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</si>
  <si>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</si>
  <si>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</si>
  <si>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</si>
  <si>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</si>
  <si>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</si>
  <si>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</si>
  <si>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</si>
  <si>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</si>
  <si>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</si>
  <si>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</si>
  <si>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</si>
  <si>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</si>
  <si>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</si>
  <si>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</si>
  <si>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</si>
  <si>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</si>
  <si>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</si>
  <si>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</si>
  <si>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</si>
  <si>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</si>
  <si>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</si>
  <si>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</si>
  <si>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</si>
  <si>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</si>
  <si>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</si>
  <si>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</si>
  <si>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</si>
  <si>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</si>
  <si>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</si>
  <si>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</si>
  <si>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</si>
  <si>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</si>
  <si>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</si>
  <si>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</si>
  <si>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</si>
  <si>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</si>
  <si>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</si>
  <si>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</si>
  <si>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</si>
  <si>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</si>
  <si>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</si>
  <si>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</si>
  <si>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</si>
  <si>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</si>
  <si>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</si>
  <si>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</si>
  <si>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</si>
  <si>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</si>
  <si>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</si>
  <si>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</si>
  <si>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</si>
  <si>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</si>
  <si>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</si>
  <si>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</si>
  <si>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</si>
  <si>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</si>
  <si>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</si>
  <si>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</si>
  <si>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</si>
  <si>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</si>
  <si>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</si>
  <si>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</si>
  <si>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</si>
  <si>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</si>
  <si>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</si>
  <si>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</si>
  <si>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</si>
  <si>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</si>
  <si>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</si>
  <si>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</si>
  <si>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</si>
  <si>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</si>
  <si>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</si>
  <si>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</si>
  <si>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</si>
  <si>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</si>
  <si>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</si>
  <si>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</si>
  <si>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</si>
  <si>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</si>
  <si>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</si>
  <si>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</si>
  <si>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</si>
  <si>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</si>
  <si>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</si>
  <si>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</si>
  <si>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</si>
  <si>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</si>
  <si>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</si>
  <si>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</si>
  <si>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</si>
  <si>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</si>
  <si>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</si>
  <si>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</si>
  <si>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</si>
  <si>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</si>
  <si>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</si>
  <si>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</si>
  <si>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</si>
  <si>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</si>
  <si>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</si>
  <si>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</si>
  <si>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</si>
  <si>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</si>
  <si>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</si>
  <si>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</si>
  <si>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</si>
  <si>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</si>
  <si>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</si>
  <si>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</si>
  <si>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</si>
  <si>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</si>
  <si>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</si>
  <si>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</si>
  <si>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</si>
  <si>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</si>
  <si>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</si>
  <si>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</si>
  <si>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</si>
  <si>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</si>
  <si>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</si>
  <si>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</si>
  <si>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</si>
  <si>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</si>
  <si>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</si>
  <si>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</si>
  <si>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</si>
  <si>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</si>
  <si>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</si>
  <si>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</si>
  <si>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</si>
  <si>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</si>
  <si>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</si>
  <si>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</si>
  <si>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</si>
  <si>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</si>
  <si>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</si>
  <si>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</si>
  <si>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</si>
  <si>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</si>
  <si>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</si>
  <si>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</si>
  <si>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</si>
  <si>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</si>
  <si>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</si>
  <si>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</si>
  <si>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</si>
  <si>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</si>
  <si>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</si>
  <si>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</si>
  <si>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</si>
  <si>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</si>
  <si>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</si>
  <si>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</si>
  <si>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</si>
  <si>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</si>
  <si>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</si>
  <si>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</si>
  <si>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</si>
  <si>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</si>
  <si>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</si>
  <si>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</si>
  <si>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</si>
  <si>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</si>
  <si>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</si>
  <si>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</si>
  <si>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</si>
  <si>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</si>
  <si>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</si>
  <si>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</si>
  <si>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</si>
  <si>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</si>
  <si>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</si>
  <si>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</si>
  <si>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</si>
  <si>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</si>
  <si>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</si>
  <si>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</si>
  <si>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</si>
  <si>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</si>
  <si>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</si>
  <si>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</si>
  <si>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</si>
  <si>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</si>
  <si>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</si>
  <si>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</si>
  <si>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</si>
  <si>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</si>
  <si>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</si>
  <si>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</si>
  <si>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</si>
  <si>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</si>
  <si>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</si>
  <si>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</si>
  <si>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</si>
  <si>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</si>
  <si>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</si>
  <si>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</si>
  <si>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</si>
  <si>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</si>
  <si>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</si>
  <si>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</si>
  <si>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</si>
  <si>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</si>
  <si>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</si>
  <si>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</si>
  <si>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</si>
  <si>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</si>
  <si>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</si>
  <si>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</si>
  <si>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</si>
  <si>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</si>
  <si>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</si>
  <si>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</si>
  <si>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</si>
  <si>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</si>
  <si>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</si>
  <si>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</si>
  <si>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</si>
  <si>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</si>
  <si>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</si>
  <si>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</si>
  <si>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</si>
  <si>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</si>
  <si>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</si>
  <si>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</si>
  <si>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</si>
  <si>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</si>
  <si>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</si>
  <si>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</si>
  <si>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</si>
  <si>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</si>
  <si>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</si>
  <si>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</si>
  <si>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</si>
  <si>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</si>
  <si>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</si>
  <si>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</si>
  <si>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</si>
  <si>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</si>
  <si>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</si>
  <si>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</si>
  <si>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</si>
  <si>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</si>
  <si>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</si>
  <si>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</si>
  <si>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</si>
  <si>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</si>
  <si>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</si>
  <si>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</si>
  <si>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</si>
  <si>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</si>
  <si>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</si>
  <si>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</si>
  <si>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</si>
  <si>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</si>
  <si>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</si>
  <si>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</si>
  <si>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</si>
  <si>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</si>
  <si>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</si>
  <si>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</si>
  <si>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</si>
  <si>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</si>
  <si>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</si>
  <si>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</si>
  <si>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</si>
  <si>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</si>
  <si>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</si>
  <si>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</si>
  <si>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</si>
  <si>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</si>
  <si>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</si>
  <si>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</si>
  <si>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</si>
  <si>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</si>
  <si>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</si>
  <si>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</si>
  <si>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</si>
  <si>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</si>
  <si>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</si>
  <si>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</si>
  <si>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</si>
  <si>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</si>
  <si>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</si>
  <si>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</si>
  <si>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</si>
  <si>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</si>
  <si>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</si>
  <si>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</si>
  <si>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</si>
  <si>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</si>
  <si>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</si>
  <si>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</si>
  <si>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</si>
  <si>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</si>
  <si>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</si>
  <si>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</si>
  <si>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</si>
  <si>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</si>
  <si>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</si>
  <si>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</si>
  <si>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</si>
  <si>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</si>
  <si>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</si>
  <si>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</si>
  <si>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</si>
  <si>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</si>
  <si>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</si>
  <si>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</si>
  <si>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</si>
  <si>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</si>
  <si>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</si>
  <si>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</si>
  <si>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</si>
  <si>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</si>
  <si>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</si>
  <si>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</si>
  <si>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</si>
  <si>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</si>
  <si>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</si>
  <si>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</si>
  <si>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</si>
  <si>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</si>
  <si>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</si>
  <si>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</si>
  <si>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</si>
  <si>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</si>
  <si>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</si>
  <si>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</si>
  <si>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</si>
  <si>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</si>
  <si>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</si>
  <si>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</si>
  <si>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</si>
  <si>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</si>
  <si>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</si>
  <si>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</si>
  <si>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</si>
  <si>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</si>
  <si>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</si>
  <si>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</si>
  <si>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</si>
  <si>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</si>
  <si>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</si>
  <si>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</si>
  <si>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</si>
  <si>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</si>
  <si>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</si>
  <si>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</si>
  <si>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</si>
  <si>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</si>
  <si>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</si>
  <si>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</si>
  <si>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</si>
  <si>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</si>
  <si>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</si>
  <si>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</si>
  <si>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</si>
  <si>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</si>
  <si>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</si>
  <si>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</si>
  <si>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</si>
  <si>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</si>
  <si>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</si>
  <si>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</si>
  <si>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</si>
  <si>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</si>
  <si>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</si>
  <si>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</si>
  <si>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</si>
  <si>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</si>
  <si>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</si>
  <si>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</si>
  <si>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</si>
  <si>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</si>
  <si>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</si>
  <si>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</si>
  <si>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</si>
  <si>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</si>
  <si>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</si>
  <si>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</si>
  <si>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</si>
  <si>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</si>
  <si>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</si>
  <si>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</si>
  <si>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</si>
  <si>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</si>
  <si>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</si>
  <si>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</si>
  <si>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</si>
  <si>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</si>
  <si>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</si>
  <si>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</si>
  <si>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</si>
  <si>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</si>
  <si>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</si>
  <si>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</si>
  <si>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</si>
  <si>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</si>
  <si>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</si>
  <si>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</si>
  <si>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</si>
  <si>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</si>
  <si>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</si>
  <si>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</si>
  <si>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</si>
  <si>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</si>
  <si>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</si>
  <si>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</si>
  <si>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</si>
  <si>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</si>
  <si>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</si>
  <si>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</si>
  <si>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</si>
  <si>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</si>
  <si>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</si>
  <si>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</si>
  <si>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</si>
  <si>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</si>
  <si>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</si>
  <si>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</si>
  <si>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</si>
  <si>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</si>
  <si>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</si>
  <si>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</si>
  <si>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</si>
  <si>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</si>
  <si>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</si>
  <si>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</si>
  <si>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</si>
  <si>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</si>
  <si>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</si>
  <si>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</si>
  <si>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</si>
  <si>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</si>
  <si>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</si>
  <si>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</si>
  <si>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</si>
  <si>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</si>
  <si>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</si>
  <si>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</si>
  <si>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</si>
  <si>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</si>
  <si>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</si>
  <si>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</si>
  <si>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</si>
  <si>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</si>
  <si>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</si>
  <si>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</si>
  <si>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</si>
  <si>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</si>
  <si>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</si>
  <si>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</si>
  <si>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</si>
  <si>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</si>
  <si>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</si>
  <si>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</si>
  <si>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</si>
  <si>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</si>
  <si>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</si>
  <si>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</si>
  <si>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</si>
  <si>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</si>
  <si>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</si>
  <si>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</si>
  <si>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</si>
  <si>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</si>
  <si>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</si>
  <si>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</si>
  <si>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</si>
  <si>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</si>
  <si>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</si>
  <si>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</si>
  <si>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</si>
  <si>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</si>
  <si>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</si>
  <si>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</si>
  <si>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</si>
  <si>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</si>
  <si>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</si>
  <si>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</si>
  <si>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</si>
  <si>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</si>
  <si>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</si>
  <si>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</si>
  <si>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</si>
  <si>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</si>
  <si>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</si>
  <si>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</si>
  <si>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</si>
  <si>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</si>
  <si>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</si>
  <si>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</si>
  <si>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</si>
  <si>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</si>
  <si>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</si>
  <si>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</si>
  <si>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</si>
  <si>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</si>
  <si>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</si>
  <si>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</si>
  <si>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</si>
  <si>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</si>
  <si>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</si>
  <si>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</si>
  <si>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</si>
  <si>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</si>
  <si>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</si>
  <si>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</si>
  <si>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</si>
  <si>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</si>
  <si>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</si>
  <si>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</si>
  <si>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</si>
  <si>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</si>
  <si>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</si>
  <si>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</si>
  <si>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</si>
  <si>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</si>
  <si>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</si>
  <si>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</si>
  <si>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</si>
  <si>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</si>
  <si>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</si>
  <si>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</si>
  <si>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</si>
  <si>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</si>
  <si>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</si>
  <si>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</si>
  <si>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</si>
  <si>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</si>
  <si>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</si>
  <si>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</si>
  <si>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</si>
  <si>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</si>
  <si>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</si>
  <si>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</si>
  <si>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</si>
  <si>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</si>
  <si>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</si>
  <si>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</si>
  <si>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</si>
  <si>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</si>
  <si>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</si>
  <si>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</si>
  <si>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</si>
  <si>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</si>
  <si>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</si>
  <si>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</si>
  <si>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</si>
  <si>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</si>
  <si>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</si>
  <si>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</si>
  <si>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</si>
  <si>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</si>
  <si>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</si>
  <si>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</si>
  <si>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</si>
  <si>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</si>
  <si>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</si>
  <si>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</si>
  <si>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</si>
  <si>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</si>
  <si>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</si>
  <si>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</si>
  <si>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</si>
  <si>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</si>
  <si>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</si>
  <si>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</si>
  <si>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</si>
  <si>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</si>
  <si>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</si>
  <si>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</si>
  <si>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</si>
  <si>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</si>
  <si>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</si>
  <si>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</si>
  <si>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</si>
  <si>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</si>
  <si>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</si>
  <si>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</si>
  <si>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</si>
  <si>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</si>
  <si>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</si>
  <si>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</si>
  <si>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</si>
  <si>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</si>
  <si>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</si>
  <si>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</si>
  <si>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</si>
  <si>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</si>
  <si>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</si>
  <si>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</si>
  <si>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</si>
  <si>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</si>
  <si>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</si>
  <si>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</si>
  <si>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</si>
  <si>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</si>
  <si>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</si>
  <si>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</si>
  <si>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</si>
  <si>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</si>
  <si>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</si>
  <si>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</si>
  <si>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</si>
  <si>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</si>
  <si>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</si>
  <si>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</si>
  <si>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</si>
  <si>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</si>
  <si>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</si>
  <si>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</si>
  <si>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</si>
  <si>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</si>
  <si>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</si>
  <si>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</si>
  <si>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</si>
  <si>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</si>
  <si>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</si>
  <si>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</si>
  <si>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</si>
  <si>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</si>
  <si>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</si>
  <si>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</si>
  <si>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</si>
  <si>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</si>
  <si>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</si>
  <si>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</si>
  <si>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</si>
  <si>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</si>
  <si>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</si>
  <si>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</si>
  <si>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</si>
  <si>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</si>
  <si>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</si>
  <si>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</si>
  <si>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</si>
  <si>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</si>
  <si>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</si>
  <si>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</si>
  <si>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</si>
  <si>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</si>
  <si>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</si>
  <si>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</si>
  <si>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</si>
  <si>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</si>
  <si>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</si>
  <si>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</si>
  <si>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</si>
  <si>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</si>
  <si>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</si>
  <si>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</si>
  <si>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</si>
  <si>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</si>
  <si>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</si>
  <si>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</si>
  <si>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</si>
  <si>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</si>
  <si>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</si>
  <si>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</si>
  <si>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</si>
  <si>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</si>
  <si>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</si>
  <si>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</si>
  <si>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</si>
  <si>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</si>
  <si>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</si>
  <si>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</si>
  <si>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</si>
  <si>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</si>
  <si>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</si>
  <si>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</si>
  <si>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</si>
  <si>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</si>
  <si>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</si>
  <si>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</si>
  <si>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</si>
  <si>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</si>
  <si>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</si>
  <si>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</si>
  <si>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</si>
  <si>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</si>
  <si>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</si>
  <si>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</si>
  <si>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</si>
  <si>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</si>
  <si>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</si>
  <si>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</si>
  <si>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</si>
  <si>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</si>
  <si>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</si>
  <si>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</si>
  <si>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</si>
  <si>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</si>
  <si>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</si>
  <si>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</si>
  <si>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</si>
  <si>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</si>
  <si>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</si>
  <si>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</si>
  <si>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</si>
  <si>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</si>
  <si>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</si>
  <si>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</si>
  <si>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</si>
  <si>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</si>
  <si>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</si>
  <si>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</si>
  <si>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</si>
  <si>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</si>
  <si>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</si>
  <si>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</si>
  <si>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</si>
  <si>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</si>
  <si>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</si>
  <si>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</si>
  <si>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</si>
  <si>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</si>
  <si>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</si>
  <si>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</si>
  <si>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</si>
  <si>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</si>
  <si>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</si>
  <si>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</si>
  <si>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</si>
  <si>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</si>
  <si>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</si>
  <si>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</si>
  <si>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</si>
  <si>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</si>
  <si>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</si>
  <si>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</si>
  <si>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</si>
  <si>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</si>
  <si>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</si>
  <si>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</si>
  <si>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</si>
  <si>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</si>
  <si>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</si>
  <si>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</si>
  <si>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</si>
  <si>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</si>
  <si>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</si>
  <si>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</si>
  <si>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</si>
  <si>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</si>
  <si>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</si>
  <si>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</si>
  <si>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</si>
  <si>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</si>
  <si>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</si>
  <si>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</si>
  <si>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</si>
  <si>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</si>
  <si>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</si>
  <si>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</si>
  <si>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</si>
  <si>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</si>
  <si>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</si>
  <si>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</si>
  <si>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</si>
  <si>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</si>
  <si>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</si>
  <si>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</si>
  <si>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</si>
  <si>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</si>
  <si>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</si>
  <si>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</si>
  <si>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</si>
  <si>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</si>
  <si>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</si>
  <si>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</si>
  <si>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</si>
  <si>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</si>
  <si>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</si>
  <si>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</si>
  <si>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</si>
  <si>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</si>
  <si>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</si>
  <si>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</si>
  <si>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</si>
  <si>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</si>
  <si>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</si>
  <si>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</si>
  <si>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</si>
  <si>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</si>
  <si>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</si>
  <si>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</si>
  <si>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</si>
  <si>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</si>
  <si>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</si>
  <si>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</si>
  <si>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</si>
  <si>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</si>
  <si>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</si>
  <si>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</si>
  <si>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</si>
  <si>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</si>
  <si>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</si>
  <si>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</si>
  <si>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</si>
  <si>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</si>
  <si>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</si>
  <si>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</si>
  <si>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</si>
  <si>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</si>
  <si>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</si>
  <si>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</si>
  <si>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</si>
  <si>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</si>
  <si>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</si>
  <si>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</si>
  <si>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</si>
  <si>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</si>
  <si>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</si>
  <si>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</si>
  <si>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</si>
  <si>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</si>
  <si>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</si>
  <si>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</si>
  <si>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</si>
  <si>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</si>
  <si>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</si>
  <si>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</si>
  <si>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</si>
  <si>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</si>
  <si>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</si>
  <si>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</si>
  <si>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</si>
  <si>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</si>
  <si>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</si>
  <si>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</si>
  <si>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</si>
  <si>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</si>
  <si>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</si>
  <si>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</si>
  <si>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</si>
  <si>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</si>
  <si>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</si>
  <si>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</si>
  <si>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</si>
  <si>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</si>
  <si>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</si>
  <si>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</si>
  <si>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</si>
  <si>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</si>
  <si>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</si>
  <si>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</si>
  <si>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</si>
  <si>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</si>
  <si>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</si>
  <si>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</si>
  <si>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</si>
  <si>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</si>
  <si>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</si>
  <si>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</si>
  <si>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</si>
  <si>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</si>
  <si>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</si>
  <si>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</si>
  <si>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</si>
  <si>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</si>
  <si>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</si>
  <si>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</si>
  <si>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</si>
  <si>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</si>
  <si>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</si>
  <si>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</si>
  <si>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</si>
  <si>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</si>
  <si>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</si>
  <si>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</si>
  <si>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</si>
  <si>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</si>
  <si>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</si>
  <si>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</si>
  <si>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</si>
  <si>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</si>
  <si>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</si>
  <si>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</si>
  <si>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</si>
  <si>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</si>
  <si>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</si>
  <si>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</si>
  <si>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</si>
  <si>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</si>
  <si>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</si>
  <si>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</si>
  <si>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</si>
  <si>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</si>
  <si>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</si>
  <si>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</si>
  <si>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</si>
  <si>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</si>
  <si>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</si>
  <si>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</si>
  <si>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</si>
  <si>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</si>
  <si>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</si>
  <si>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</si>
  <si>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</si>
  <si>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</si>
  <si>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</si>
  <si>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</si>
  <si>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</si>
  <si>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</si>
  <si>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</si>
  <si>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</si>
  <si>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</si>
  <si>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</si>
  <si>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</si>
  <si>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</si>
  <si>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</si>
  <si>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</si>
  <si>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</si>
  <si>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</si>
  <si>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</si>
  <si>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</si>
  <si>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</si>
  <si>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</si>
  <si>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</si>
  <si>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</si>
  <si>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</si>
  <si>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</si>
  <si>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</si>
  <si>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</si>
  <si>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</si>
  <si>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</si>
  <si>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</si>
  <si>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</si>
  <si>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</si>
  <si>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</si>
  <si>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</si>
  <si>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</si>
  <si>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</si>
  <si>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</si>
  <si>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</si>
  <si>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</si>
  <si>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</si>
  <si>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</si>
  <si>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</si>
  <si>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</si>
  <si>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</si>
  <si>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</si>
  <si>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</si>
  <si>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</si>
  <si>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</si>
  <si>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</si>
  <si>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</si>
  <si>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</si>
  <si>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</si>
  <si>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</si>
  <si>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</si>
  <si>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</si>
  <si>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</si>
  <si>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</si>
  <si>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</si>
  <si>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</si>
  <si>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</si>
  <si>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</si>
  <si>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</si>
  <si>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</si>
  <si>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</si>
  <si>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</si>
  <si>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</si>
  <si>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</si>
  <si>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</si>
  <si>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</si>
  <si>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</si>
  <si>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</si>
  <si>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</si>
  <si>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</si>
  <si>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</si>
  <si>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</si>
  <si>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</si>
  <si>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</si>
  <si>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</si>
  <si>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</si>
  <si>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</si>
  <si>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</si>
  <si>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</si>
  <si>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</si>
  <si>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</si>
  <si>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</si>
  <si>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</si>
  <si>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</si>
  <si>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</si>
  <si>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</si>
  <si>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</si>
  <si>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</si>
  <si>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</si>
  <si>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</si>
  <si>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</si>
  <si>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</si>
  <si>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</si>
  <si>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</si>
  <si>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</si>
  <si>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</si>
  <si>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</si>
  <si>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</si>
  <si>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</si>
  <si>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</si>
  <si>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</si>
  <si>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</si>
  <si>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</si>
  <si>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</si>
  <si>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</si>
  <si>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</si>
  <si>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</si>
  <si>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</si>
  <si>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</si>
  <si>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</si>
  <si>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</si>
  <si>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</si>
  <si>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</si>
  <si>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</si>
  <si>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</si>
  <si>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</si>
  <si>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</si>
  <si>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</si>
  <si>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</si>
  <si>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</si>
  <si>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</si>
  <si>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</si>
  <si>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</si>
  <si>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</si>
  <si>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</si>
  <si>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</si>
  <si>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</si>
  <si>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</si>
  <si>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</si>
  <si>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</si>
  <si>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</si>
  <si>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</si>
  <si>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</si>
  <si>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</si>
  <si>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</si>
  <si>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</si>
  <si>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</si>
  <si>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</si>
  <si>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</si>
  <si>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</si>
  <si>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</si>
  <si>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</si>
  <si>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</si>
  <si>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</si>
  <si>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</si>
  <si>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</si>
  <si>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</si>
  <si>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</si>
  <si>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</si>
  <si>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</si>
  <si>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</si>
  <si>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</si>
  <si>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</si>
  <si>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</si>
  <si>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</si>
  <si>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</si>
  <si>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</si>
  <si>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</si>
  <si>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</si>
  <si>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</si>
  <si>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</si>
  <si>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</si>
  <si>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</si>
  <si>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</si>
  <si>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</si>
  <si>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</si>
  <si>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</si>
  <si>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</si>
  <si>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</si>
  <si>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</si>
  <si>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</si>
  <si>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</si>
  <si>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</si>
  <si>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</si>
  <si>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</si>
  <si>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</si>
  <si>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</si>
  <si>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</si>
  <si>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</si>
  <si>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</si>
  <si>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</si>
  <si>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</si>
  <si>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</si>
  <si>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</si>
  <si>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</si>
  <si>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</si>
  <si>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</si>
  <si>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</si>
  <si>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</si>
  <si>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</si>
  <si>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</si>
  <si>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</si>
  <si>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</si>
  <si>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</si>
  <si>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</si>
  <si>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</si>
  <si>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</si>
  <si>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</si>
  <si>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</si>
  <si>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</si>
  <si>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</si>
  <si>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</si>
  <si>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</si>
  <si>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</si>
  <si>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</si>
  <si>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</si>
  <si>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</si>
  <si>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</si>
  <si>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</si>
  <si>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</si>
  <si>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</si>
  <si>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</si>
  <si>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</si>
  <si>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</si>
  <si>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</si>
  <si>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</si>
  <si>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</si>
  <si>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</si>
  <si>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</si>
  <si>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</si>
  <si>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</si>
  <si>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</si>
  <si>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</si>
  <si>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</si>
  <si>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</si>
  <si>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</si>
  <si>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</si>
  <si>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</si>
  <si>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</si>
  <si>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</si>
  <si>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</si>
  <si>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</si>
  <si>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</si>
  <si>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</si>
  <si>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</si>
  <si>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</si>
  <si>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</si>
  <si>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</si>
  <si>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</si>
  <si>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</si>
  <si>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</si>
  <si>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</si>
  <si>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</si>
  <si>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</si>
  <si>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</si>
  <si>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</si>
  <si>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</si>
  <si>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</si>
  <si>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</si>
  <si>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</si>
  <si>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</si>
  <si>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</si>
  <si>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</si>
  <si>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</si>
  <si>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</si>
  <si>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</si>
  <si>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</si>
  <si>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</si>
  <si>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</si>
  <si>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</si>
  <si>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</si>
  <si>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</si>
  <si>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</si>
  <si>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</si>
  <si>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</si>
  <si>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</si>
  <si>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</si>
  <si>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</si>
  <si>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</si>
  <si>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</si>
  <si>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</si>
  <si>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</si>
  <si>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</si>
  <si>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</si>
  <si>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</si>
  <si>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</si>
  <si>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</si>
  <si>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</si>
  <si>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</si>
  <si>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</si>
  <si>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</si>
  <si>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</si>
  <si>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</si>
  <si>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</si>
  <si>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</si>
  <si>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</si>
  <si>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</si>
  <si>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</si>
  <si>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</si>
  <si>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</si>
  <si>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</si>
  <si>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</si>
  <si>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</si>
  <si>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</si>
  <si>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</si>
  <si>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</si>
  <si>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</si>
  <si>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</si>
  <si>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</si>
  <si>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</si>
  <si>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</si>
  <si>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</si>
  <si>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</si>
  <si>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</si>
  <si>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</si>
  <si>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</si>
  <si>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</si>
  <si>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</si>
  <si>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</si>
  <si>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</si>
  <si>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</si>
  <si>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</si>
  <si>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</si>
  <si>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</si>
  <si>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</si>
  <si>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</si>
  <si>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</si>
  <si>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</si>
  <si>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</si>
  <si>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</si>
  <si>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</si>
  <si>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</si>
  <si>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</si>
  <si>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</si>
  <si>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</si>
  <si>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</si>
  <si>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</si>
  <si>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</si>
  <si>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</si>
  <si>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</si>
  <si>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</si>
  <si>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</si>
  <si>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</si>
  <si>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</si>
  <si>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</si>
  <si>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</si>
  <si>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</si>
  <si>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</si>
  <si>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</si>
  <si>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</si>
  <si>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</si>
  <si>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</si>
  <si>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</si>
  <si>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</si>
  <si>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</si>
  <si>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</si>
  <si>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</si>
  <si>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</si>
  <si>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</si>
  <si>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</si>
  <si>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</si>
  <si>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</si>
  <si>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</si>
  <si>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</si>
  <si>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</si>
  <si>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</si>
  <si>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</si>
  <si>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</si>
  <si>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</si>
  <si>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</si>
  <si>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</si>
  <si>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</si>
  <si>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</si>
  <si>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</si>
  <si>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</si>
  <si>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</si>
  <si>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</si>
  <si>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</si>
  <si>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</si>
  <si>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</si>
  <si>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</si>
  <si>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</si>
  <si>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</si>
  <si>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</si>
  <si>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</si>
  <si>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</si>
  <si>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</si>
  <si>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</si>
  <si>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</si>
  <si>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</si>
  <si>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</si>
  <si>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</si>
  <si>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</si>
  <si>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</si>
  <si>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</si>
  <si>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</si>
  <si>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</si>
  <si>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</si>
  <si>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</si>
  <si>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</si>
  <si>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</si>
  <si>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</si>
  <si>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</si>
  <si>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</si>
  <si>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</si>
  <si>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</si>
  <si>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</si>
  <si>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</si>
  <si>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</si>
  <si>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</si>
  <si>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</si>
  <si>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</si>
  <si>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</si>
  <si>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</si>
  <si>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</si>
  <si>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</si>
  <si>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</si>
  <si>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</si>
  <si>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</si>
  <si>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</si>
  <si>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</si>
  <si>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</si>
  <si>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</si>
  <si>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</si>
  <si>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</si>
  <si>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</si>
  <si>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</si>
  <si>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</si>
  <si>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</si>
  <si>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</si>
  <si>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</si>
  <si>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</si>
  <si>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</si>
  <si>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</si>
  <si>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</si>
  <si>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</si>
  <si>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</si>
  <si>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</si>
  <si>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</si>
  <si>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</si>
  <si>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</si>
  <si>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</si>
  <si>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</si>
  <si>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</si>
  <si>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</si>
  <si>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</si>
  <si>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</si>
  <si>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</si>
  <si>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</si>
  <si>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</si>
  <si>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</si>
  <si>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</si>
  <si>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</si>
  <si>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</si>
  <si>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</si>
  <si>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</si>
  <si>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</si>
  <si>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</si>
  <si>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</si>
  <si>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</si>
  <si>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</si>
  <si>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</si>
  <si>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</si>
  <si>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</si>
  <si>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</si>
  <si>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</si>
  <si>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</si>
  <si>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</si>
  <si>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</si>
  <si>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</si>
  <si>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</si>
  <si>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</si>
  <si>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</si>
  <si>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</si>
  <si>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</si>
  <si>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</si>
  <si>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</si>
  <si>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</si>
  <si>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</si>
  <si>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</si>
  <si>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</si>
  <si>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</si>
  <si>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</si>
  <si>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</si>
  <si>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</si>
  <si>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</si>
  <si>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</si>
  <si>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</si>
  <si>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</si>
  <si>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</si>
  <si>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</si>
  <si>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</si>
  <si>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</si>
  <si>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</si>
  <si>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</si>
  <si>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</si>
  <si>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</si>
  <si>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</si>
  <si>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</si>
  <si>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</si>
  <si>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</si>
  <si>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</si>
  <si>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</si>
  <si>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</si>
  <si>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</si>
  <si>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</si>
  <si>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</si>
  <si>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</si>
  <si>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</si>
  <si>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</si>
  <si>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</si>
  <si>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</si>
  <si>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</si>
  <si>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</si>
  <si>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</si>
  <si>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</si>
  <si>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</si>
  <si>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</si>
  <si>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</si>
  <si>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</si>
  <si>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</si>
  <si>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</si>
  <si>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</si>
  <si>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</si>
  <si>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</si>
  <si>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</si>
  <si>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</si>
  <si>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</si>
  <si>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</si>
  <si>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</si>
  <si>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</si>
  <si>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</si>
  <si>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</si>
  <si>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</si>
  <si>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</si>
  <si>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</si>
  <si>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</si>
  <si>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</si>
  <si>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</si>
  <si>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</si>
  <si>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</si>
  <si>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</si>
  <si>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</si>
  <si>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</si>
  <si>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</si>
  <si>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</si>
  <si>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</si>
  <si>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</si>
  <si>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</si>
  <si>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</si>
  <si>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</si>
  <si>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</si>
  <si>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</si>
  <si>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</si>
  <si>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</si>
  <si>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</si>
  <si>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</si>
  <si>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</si>
  <si>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</si>
  <si>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</si>
  <si>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</si>
  <si>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</si>
  <si>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</si>
  <si>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</si>
  <si>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</si>
  <si>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</si>
  <si>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</si>
  <si>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</si>
  <si>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</si>
  <si>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</si>
  <si>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</si>
  <si>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</si>
  <si>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</si>
  <si>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</si>
  <si>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</si>
  <si>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</si>
  <si>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</si>
  <si>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</si>
  <si>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</si>
  <si>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</si>
  <si>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</si>
  <si>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</si>
  <si>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</si>
  <si>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</si>
  <si>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</si>
  <si>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</si>
  <si>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</si>
  <si>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</si>
  <si>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</si>
  <si>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</si>
  <si>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</si>
  <si>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</si>
  <si>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</si>
  <si>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</si>
  <si>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</si>
  <si>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</si>
  <si>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</si>
  <si>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</si>
  <si>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</si>
  <si>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</si>
  <si>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</si>
  <si>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</si>
  <si>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</si>
  <si>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</si>
  <si>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</si>
  <si>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</si>
  <si>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</si>
  <si>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</si>
  <si>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</si>
  <si>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</si>
  <si>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</si>
  <si>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</si>
  <si>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</si>
  <si>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</si>
  <si>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</si>
  <si>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</si>
  <si>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</si>
  <si>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</si>
  <si>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</si>
  <si>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</si>
  <si>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</si>
  <si>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</si>
  <si>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</si>
  <si>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</si>
  <si>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</si>
  <si>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</si>
  <si>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</si>
  <si>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</si>
  <si>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</si>
  <si>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</si>
  <si>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</si>
  <si>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</si>
  <si>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</si>
  <si>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</si>
  <si>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</si>
  <si>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</si>
  <si>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</si>
  <si>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</si>
  <si>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</si>
  <si>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</si>
  <si>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</si>
  <si>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</si>
  <si>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</si>
  <si>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</si>
  <si>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</si>
  <si>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</si>
  <si>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</si>
  <si>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</si>
  <si>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</si>
  <si>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</si>
  <si>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</si>
  <si>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</si>
  <si>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</si>
  <si>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</si>
  <si>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</si>
  <si>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</si>
  <si>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</si>
  <si>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</si>
  <si>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</si>
  <si>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</si>
  <si>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</si>
  <si>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</si>
  <si>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</si>
  <si>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</si>
  <si>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</si>
  <si>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</si>
  <si>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</si>
  <si>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</si>
  <si>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</si>
  <si>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</si>
  <si>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</si>
  <si>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</si>
  <si>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</si>
  <si>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</si>
  <si>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</si>
  <si>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</si>
  <si>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</si>
  <si>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</si>
  <si>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</si>
  <si>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</si>
  <si>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</si>
  <si>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</si>
  <si>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</si>
  <si>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</si>
  <si>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</si>
  <si>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</si>
  <si>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</si>
  <si>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</si>
  <si>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</si>
  <si>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</si>
  <si>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</si>
  <si>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</si>
  <si>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</si>
  <si>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</si>
  <si>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</si>
  <si>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</si>
  <si>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</si>
  <si>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</si>
  <si>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</si>
  <si>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</si>
  <si>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</si>
  <si>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</si>
  <si>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</si>
  <si>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</si>
  <si>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</si>
  <si>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</si>
  <si>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</si>
  <si>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</si>
  <si>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</si>
  <si>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</si>
  <si>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</si>
  <si>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</si>
  <si>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</si>
  <si>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</si>
  <si>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</si>
  <si>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</si>
  <si>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</si>
  <si>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</si>
  <si>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</si>
  <si>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</si>
  <si>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</si>
  <si>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</si>
  <si>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</si>
  <si>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</si>
  <si>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</si>
  <si>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</si>
  <si>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</si>
  <si>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</si>
  <si>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</si>
  <si>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</si>
  <si>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</si>
  <si>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</si>
  <si>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</si>
  <si>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</si>
  <si>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</si>
  <si>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</si>
  <si>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</si>
  <si>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</si>
  <si>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</si>
  <si>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</si>
  <si>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</si>
  <si>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</si>
  <si>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</si>
  <si>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</si>
  <si>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</si>
  <si>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</si>
  <si>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</si>
  <si>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</si>
  <si>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</si>
  <si>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</si>
  <si>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</si>
  <si>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</si>
  <si>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</si>
  <si>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</si>
  <si>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</si>
  <si>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</si>
  <si>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</si>
  <si>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</si>
  <si>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</si>
  <si>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</si>
  <si>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</si>
  <si>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</si>
  <si>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</si>
  <si>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</si>
  <si>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</si>
  <si>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</si>
  <si>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</si>
  <si>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</si>
  <si>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</si>
  <si>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</si>
  <si>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</si>
  <si>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</si>
  <si>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</si>
  <si>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</si>
  <si>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</si>
  <si>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</si>
  <si>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</si>
  <si>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</si>
  <si>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</si>
  <si>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</si>
  <si>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</si>
  <si>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</si>
  <si>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</si>
  <si>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</si>
  <si>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</si>
  <si>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</si>
  <si>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</si>
  <si>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</si>
  <si>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</si>
  <si>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</si>
  <si>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</si>
  <si>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</si>
  <si>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</si>
  <si>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</si>
  <si>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</si>
  <si>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</si>
  <si>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</si>
  <si>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</si>
  <si>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</si>
  <si>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</si>
  <si>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</si>
  <si>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</si>
  <si>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</si>
  <si>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</si>
  <si>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</si>
  <si>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</si>
  <si>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</si>
  <si>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</si>
  <si>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</si>
  <si>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</si>
  <si>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</si>
  <si>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</si>
  <si>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</si>
  <si>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</si>
  <si>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</si>
  <si>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</si>
  <si>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</si>
  <si>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</si>
  <si>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</si>
  <si>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</si>
  <si>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</si>
  <si>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</si>
  <si>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</si>
  <si>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</si>
  <si>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</si>
  <si>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</si>
  <si>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</si>
  <si>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</si>
  <si>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</si>
  <si>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</si>
  <si>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</si>
  <si>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</si>
  <si>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</si>
  <si>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</si>
  <si>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</si>
  <si>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</si>
  <si>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</si>
  <si>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</si>
  <si>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</si>
  <si>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</si>
  <si>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</si>
  <si>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</si>
  <si>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</si>
  <si>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</si>
  <si>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</si>
  <si>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</si>
  <si>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</si>
  <si>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</si>
  <si>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</si>
  <si>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</si>
  <si>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</si>
  <si>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</si>
  <si>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</si>
  <si>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</si>
  <si>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</si>
  <si>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</si>
  <si>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</si>
  <si>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</si>
  <si>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</si>
  <si>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</si>
  <si>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</si>
  <si>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</si>
  <si>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</si>
  <si>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</si>
  <si>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</si>
  <si>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</si>
  <si>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</si>
  <si>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</si>
  <si>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</si>
  <si>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</si>
  <si>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</si>
  <si>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</si>
  <si>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</si>
  <si>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</si>
  <si>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</si>
  <si>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</si>
  <si>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</si>
  <si>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</si>
  <si>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</si>
  <si>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</si>
  <si>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</si>
  <si>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</si>
  <si>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</si>
  <si>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</si>
  <si>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</si>
  <si>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</si>
  <si>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</si>
  <si>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</si>
  <si>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</si>
  <si>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</si>
  <si>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</si>
  <si>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</si>
  <si>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</si>
  <si>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</si>
  <si>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</si>
  <si>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</si>
  <si>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</si>
  <si>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</si>
  <si>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</si>
  <si>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</si>
  <si>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</si>
  <si>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</si>
  <si>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</si>
  <si>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</si>
  <si>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</si>
  <si>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</si>
  <si>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</si>
  <si>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</si>
  <si>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</si>
  <si>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</si>
  <si>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</si>
  <si>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</si>
  <si>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</si>
  <si>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</si>
  <si>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</si>
  <si>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</si>
  <si>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</si>
  <si>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</si>
  <si>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</si>
  <si>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</si>
  <si>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</si>
  <si>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</si>
  <si>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</si>
  <si>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</si>
  <si>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</si>
  <si>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</si>
  <si>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</si>
  <si>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</si>
  <si>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</si>
  <si>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</si>
  <si>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</si>
  <si>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</si>
  <si>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</si>
  <si>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</si>
  <si>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</si>
  <si>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</si>
  <si>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</si>
  <si>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</si>
  <si>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</si>
  <si>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</si>
  <si>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</si>
  <si>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</si>
  <si>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</si>
  <si>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</si>
  <si>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</si>
  <si>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</si>
  <si>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</si>
  <si>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</si>
  <si>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</si>
  <si>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</si>
  <si>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</si>
  <si>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</si>
  <si>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</si>
  <si>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</si>
  <si>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</si>
  <si>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</si>
  <si>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</si>
  <si>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</si>
  <si>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</si>
  <si>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</si>
  <si>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</si>
  <si>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</si>
  <si>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</si>
  <si>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</si>
  <si>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</si>
  <si>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</si>
  <si>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</si>
  <si>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</si>
  <si>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</si>
  <si>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</si>
  <si>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</si>
  <si>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</si>
  <si>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</si>
  <si>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</si>
  <si>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</si>
  <si>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</si>
  <si>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</si>
  <si>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</si>
  <si>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</si>
  <si>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</si>
  <si>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</si>
  <si>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</si>
  <si>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</si>
  <si>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</si>
  <si>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</si>
  <si>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</si>
  <si>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</si>
  <si>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</si>
  <si>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</si>
  <si>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</si>
  <si>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</si>
  <si>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</si>
  <si>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</si>
  <si>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</si>
  <si>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</si>
  <si>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</si>
  <si>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</si>
  <si>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</si>
  <si>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</si>
  <si>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</si>
  <si>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</si>
  <si>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</si>
  <si>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</si>
  <si>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</si>
  <si>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</si>
  <si>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</si>
  <si>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</si>
  <si>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</si>
  <si>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</si>
  <si>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</si>
  <si>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</si>
  <si>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</si>
  <si>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</si>
  <si>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</si>
  <si>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</si>
  <si>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</si>
  <si>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</si>
  <si>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</si>
  <si>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</si>
  <si>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</si>
  <si>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</si>
  <si>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</si>
  <si>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</si>
  <si>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</si>
  <si>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</si>
  <si>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</si>
  <si>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</si>
  <si>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</si>
  <si>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</si>
  <si>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</si>
  <si>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</si>
  <si>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</si>
  <si>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</si>
  <si>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</si>
  <si>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</si>
  <si>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</si>
  <si>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</si>
  <si>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</si>
  <si>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</si>
  <si>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</si>
  <si>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</si>
  <si>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</si>
  <si>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</si>
  <si>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</si>
  <si>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</si>
  <si>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</si>
  <si>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</si>
  <si>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</si>
  <si>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</si>
  <si>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</si>
  <si>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</si>
  <si>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</si>
  <si>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</si>
  <si>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</si>
  <si>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</si>
  <si>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</si>
  <si>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</si>
  <si>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</si>
  <si>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</si>
  <si>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</si>
  <si>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</si>
  <si>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</si>
  <si>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</si>
  <si>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</si>
  <si>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</si>
  <si>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</si>
  <si>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</si>
  <si>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</si>
  <si>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</si>
  <si>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</si>
  <si>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</si>
  <si>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</si>
  <si>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</si>
  <si>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</si>
  <si>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</si>
  <si>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</si>
  <si>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</si>
  <si>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</si>
  <si>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</si>
  <si>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</si>
  <si>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</si>
  <si>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</si>
  <si>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</si>
  <si>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</si>
  <si>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</si>
  <si>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</si>
  <si>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</si>
  <si>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</si>
  <si>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</si>
  <si>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</si>
  <si>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</si>
  <si>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</si>
  <si>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</si>
  <si>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</si>
  <si>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</si>
  <si>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</si>
  <si>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</si>
  <si>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</si>
  <si>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</si>
  <si>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</si>
  <si>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</si>
  <si>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</si>
  <si>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</si>
  <si>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</si>
  <si>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</si>
  <si>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</si>
  <si>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</si>
  <si>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</si>
  <si>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</si>
  <si>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</si>
  <si>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</si>
  <si>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</si>
  <si>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</si>
  <si>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</si>
  <si>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</si>
  <si>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</si>
  <si>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</si>
  <si>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</si>
  <si>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</si>
  <si>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</si>
  <si>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</si>
  <si>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</si>
  <si>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</si>
  <si>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</si>
  <si>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</si>
  <si>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</si>
  <si>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</si>
  <si>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</si>
  <si>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</si>
  <si>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</si>
  <si>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</si>
  <si>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</si>
  <si>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</si>
  <si>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</si>
  <si>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</si>
  <si>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</si>
  <si>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</si>
  <si>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</si>
  <si>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</si>
  <si>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</si>
  <si>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</si>
  <si>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</si>
  <si>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</si>
  <si>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</si>
  <si>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</si>
  <si>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</si>
  <si>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</si>
  <si>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</si>
  <si>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</si>
  <si>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</si>
  <si>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</si>
  <si>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</si>
  <si>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</si>
  <si>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</si>
  <si>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</si>
  <si>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</si>
  <si>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</si>
  <si>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</si>
  <si>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</si>
  <si>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</si>
  <si>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</si>
  <si>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</si>
  <si>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</si>
  <si>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</si>
  <si>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</si>
  <si>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</si>
  <si>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</si>
  <si>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</si>
  <si>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</si>
  <si>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</si>
  <si>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</si>
  <si>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</si>
  <si>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</si>
  <si>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</si>
  <si>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</si>
  <si>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</si>
  <si>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</si>
  <si>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</si>
  <si>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</si>
  <si>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</si>
  <si>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</si>
  <si>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</si>
  <si>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</si>
  <si>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</si>
  <si>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</si>
  <si>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</si>
  <si>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</si>
  <si>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</si>
  <si>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</si>
  <si>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</si>
  <si>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</si>
  <si>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</si>
  <si>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</si>
  <si>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</si>
  <si>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</si>
  <si>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</si>
  <si>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</si>
  <si>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</si>
  <si>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</si>
  <si>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</si>
  <si>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</si>
  <si>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</si>
  <si>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</si>
  <si>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</si>
  <si>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</si>
  <si>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</si>
  <si>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</si>
  <si>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</si>
  <si>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</si>
  <si>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</si>
  <si>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</si>
  <si>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</si>
  <si>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</si>
  <si>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</si>
  <si>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</si>
  <si>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</si>
  <si>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</si>
  <si>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</si>
  <si>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</si>
  <si>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</si>
  <si>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</si>
  <si>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</si>
  <si>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</si>
  <si>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</si>
  <si>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</si>
  <si>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</si>
  <si>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</si>
  <si>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</si>
  <si>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</si>
  <si>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</si>
  <si>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</si>
  <si>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</si>
  <si>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</si>
  <si>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</si>
  <si>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</si>
  <si>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</si>
  <si>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</si>
  <si>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</si>
  <si>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</si>
  <si>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</si>
  <si>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</si>
  <si>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</si>
  <si>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</si>
  <si>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</si>
  <si>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</si>
  <si>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</si>
  <si>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</si>
  <si>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</si>
  <si>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</si>
  <si>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</si>
  <si>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</si>
  <si>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</si>
  <si>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</si>
  <si>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</si>
  <si>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</si>
  <si>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</si>
  <si>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</si>
  <si>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</si>
  <si>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</si>
  <si>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</si>
  <si>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</si>
  <si>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</si>
  <si>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</si>
  <si>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</si>
  <si>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</si>
  <si>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</si>
  <si>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</si>
  <si>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</si>
  <si>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</si>
  <si>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</si>
  <si>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</si>
  <si>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</si>
  <si>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</si>
  <si>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</si>
  <si>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</si>
  <si>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</si>
  <si>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</si>
  <si>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</si>
  <si>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</si>
  <si>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</si>
  <si>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</si>
  <si>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</si>
  <si>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</si>
  <si>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</si>
  <si>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</si>
  <si>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</si>
  <si>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</si>
  <si>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</si>
  <si>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</si>
  <si>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</si>
  <si>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</si>
  <si>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</si>
  <si>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</si>
  <si>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</si>
  <si>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</si>
  <si>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</si>
  <si>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</si>
  <si>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</si>
  <si>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</si>
  <si>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</si>
  <si>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</si>
  <si>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</si>
  <si>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</si>
  <si>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</si>
  <si>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</si>
  <si>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</si>
  <si>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</si>
  <si>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</si>
  <si>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</si>
  <si>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</si>
  <si>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</si>
  <si>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</si>
  <si>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</si>
  <si>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</si>
  <si>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</si>
  <si>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</si>
  <si>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</si>
  <si>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</si>
  <si>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</si>
  <si>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</si>
  <si>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</si>
  <si>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</si>
  <si>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</si>
  <si>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</si>
  <si>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</si>
  <si>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</si>
  <si>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</si>
  <si>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</si>
  <si>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</si>
  <si>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</si>
  <si>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</si>
  <si>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</si>
  <si>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</si>
  <si>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</si>
  <si>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</si>
  <si>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</si>
  <si>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</si>
  <si>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</si>
  <si>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</si>
  <si>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</si>
  <si>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</si>
  <si>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</si>
  <si>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</si>
  <si>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</si>
  <si>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</si>
  <si>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</si>
  <si>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</si>
  <si>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</si>
  <si>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</si>
  <si>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</si>
  <si>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</si>
  <si>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</si>
  <si>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</si>
  <si>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</si>
  <si>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</si>
  <si>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</si>
  <si>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</si>
  <si>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</si>
  <si>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</si>
  <si>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</si>
  <si>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</si>
  <si>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</si>
  <si>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</si>
  <si>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</si>
  <si>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</si>
  <si>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</si>
  <si>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</si>
  <si>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</si>
  <si>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</si>
  <si>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</si>
  <si>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</si>
  <si>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</si>
  <si>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</si>
  <si>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</si>
  <si>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</si>
  <si>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</si>
  <si>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</si>
  <si>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</si>
  <si>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</si>
  <si>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</si>
  <si>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</si>
  <si>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</si>
  <si>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</si>
  <si>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</si>
  <si>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</si>
  <si>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</si>
  <si>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</si>
  <si>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</si>
  <si>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</si>
  <si>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</si>
  <si>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</si>
  <si>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</si>
  <si>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</si>
  <si>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</si>
  <si>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</si>
  <si>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</si>
  <si>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</si>
  <si>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</si>
  <si>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</si>
  <si>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</si>
  <si>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</si>
  <si>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</si>
  <si>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</si>
  <si>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</si>
  <si>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</si>
  <si>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</si>
  <si>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</si>
  <si>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</si>
  <si>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</si>
  <si>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</si>
  <si>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</si>
  <si>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</si>
  <si>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</si>
  <si>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</si>
  <si>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</si>
  <si>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</si>
  <si>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</si>
  <si>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</si>
  <si>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</si>
  <si>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</si>
  <si>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</si>
  <si>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</si>
  <si>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</si>
  <si>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</si>
  <si>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</si>
  <si>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</si>
  <si>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</si>
  <si>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</si>
  <si>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</si>
  <si>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</si>
  <si>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</si>
  <si>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</si>
  <si>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</si>
  <si>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</si>
  <si>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</si>
  <si>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</si>
  <si>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</si>
  <si>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</si>
  <si>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</si>
  <si>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</si>
  <si>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</si>
  <si>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</si>
  <si>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</si>
  <si>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</si>
  <si>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</si>
  <si>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</si>
  <si>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</si>
  <si>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</si>
  <si>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</si>
  <si>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</si>
  <si>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</si>
  <si>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</si>
  <si>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</si>
  <si>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</si>
  <si>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</si>
  <si>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</si>
  <si>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</si>
  <si>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</si>
  <si>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</si>
  <si>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</si>
  <si>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</si>
  <si>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</si>
  <si>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</si>
  <si>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</si>
  <si>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</si>
  <si>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</si>
  <si>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</si>
  <si>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</si>
  <si>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</si>
  <si>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</si>
  <si>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</si>
  <si>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</si>
  <si>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</si>
  <si>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</si>
  <si>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</si>
  <si>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</si>
  <si>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</si>
  <si>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</si>
  <si>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</si>
  <si>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</si>
  <si>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</si>
  <si>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</si>
  <si>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</si>
  <si>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</si>
  <si>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</si>
  <si>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</si>
  <si>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</si>
  <si>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</si>
  <si>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</si>
  <si>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</si>
  <si>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</si>
  <si>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</si>
  <si>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</si>
  <si>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</si>
  <si>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</si>
  <si>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</si>
  <si>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</si>
  <si>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</si>
  <si>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</si>
  <si>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</si>
  <si>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</si>
  <si>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</si>
  <si>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</si>
  <si>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</si>
  <si>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</si>
  <si>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</si>
  <si>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</si>
  <si>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</si>
  <si>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</si>
  <si>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</si>
  <si>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</si>
  <si>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</si>
  <si>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</si>
  <si>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</si>
  <si>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</si>
  <si>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</si>
  <si>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</si>
  <si>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</si>
  <si>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</si>
  <si>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</si>
  <si>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</si>
  <si>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</si>
  <si>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</si>
  <si>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</si>
  <si>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</si>
  <si>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</si>
  <si>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</si>
  <si>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</si>
  <si>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</si>
  <si>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</si>
  <si>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</si>
  <si>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</si>
  <si>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</si>
  <si>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</si>
  <si>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</si>
  <si>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</si>
  <si>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</si>
  <si>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</si>
  <si>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</si>
  <si>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</si>
  <si>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</si>
  <si>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</si>
  <si>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</si>
  <si>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</si>
  <si>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</si>
  <si>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</si>
  <si>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</si>
  <si>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</si>
  <si>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</si>
  <si>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</si>
  <si>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</si>
  <si>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</si>
  <si>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</si>
  <si>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</si>
  <si>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</si>
  <si>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</si>
  <si>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</si>
  <si>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</si>
  <si>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</si>
  <si>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</si>
  <si>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</si>
  <si>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</si>
  <si>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</si>
  <si>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</si>
  <si>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</si>
  <si>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</si>
  <si>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</si>
  <si>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</si>
  <si>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</si>
  <si>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</si>
  <si>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</si>
  <si>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</si>
  <si>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</si>
  <si>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</si>
  <si>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</si>
  <si>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</si>
  <si>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</si>
  <si>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</si>
  <si>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</si>
  <si>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</si>
  <si>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</si>
  <si>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</si>
  <si>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</si>
  <si>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</si>
  <si>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</si>
  <si>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</si>
  <si>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</si>
  <si>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</si>
  <si>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</si>
  <si>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</si>
  <si>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</si>
  <si>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</si>
  <si>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</si>
  <si>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</si>
  <si>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</si>
  <si>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</si>
  <si>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</si>
  <si>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</si>
  <si>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</si>
  <si>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</si>
  <si>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</si>
  <si>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</si>
  <si>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</si>
  <si>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</si>
  <si>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</si>
  <si>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</si>
  <si>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</si>
  <si>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</si>
  <si>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</si>
  <si>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</si>
  <si>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</si>
  <si>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</si>
  <si>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</si>
  <si>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</si>
  <si>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</si>
  <si>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</si>
  <si>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</si>
  <si>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</si>
  <si>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</si>
  <si>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</si>
  <si>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</si>
  <si>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</si>
  <si>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</si>
  <si>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</si>
  <si>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</si>
  <si>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</si>
  <si>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</si>
  <si>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</si>
  <si>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</si>
  <si>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</si>
  <si>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</si>
  <si>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</si>
  <si>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</si>
  <si>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</si>
  <si>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</si>
  <si>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</si>
  <si>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</si>
  <si>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</si>
  <si>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</si>
  <si>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</si>
  <si>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</si>
  <si>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</si>
  <si>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</si>
  <si>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</si>
  <si>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</si>
  <si>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</si>
  <si>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</si>
  <si>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</si>
  <si>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</si>
  <si>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</si>
  <si>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</si>
  <si>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</si>
  <si>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</si>
  <si>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</si>
  <si>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</si>
  <si>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</si>
  <si>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</si>
  <si>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</si>
  <si>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</si>
  <si>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</si>
  <si>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</si>
  <si>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</si>
  <si>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</si>
  <si>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</si>
  <si>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</si>
  <si>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</si>
  <si>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</si>
  <si>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</si>
  <si>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</si>
  <si>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</si>
  <si>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</si>
  <si>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</si>
  <si>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</si>
  <si>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</si>
  <si>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</si>
  <si>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</si>
  <si>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</si>
  <si>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</si>
  <si>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</si>
  <si>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</si>
  <si>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</si>
  <si>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</si>
  <si>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</si>
  <si>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</si>
  <si>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</si>
  <si>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</si>
  <si>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</si>
  <si>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</si>
  <si>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</si>
  <si>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</si>
  <si>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</si>
  <si>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</si>
  <si>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</si>
  <si>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</si>
  <si>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</si>
  <si>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</si>
  <si>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</si>
  <si>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</si>
  <si>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</si>
  <si>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</si>
  <si>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</si>
  <si>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</si>
  <si>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</si>
  <si>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</si>
  <si>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</si>
  <si>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</si>
  <si>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</si>
  <si>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</si>
  <si>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</si>
  <si>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</si>
  <si>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</si>
  <si>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</si>
  <si>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</si>
  <si>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</si>
  <si>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</si>
  <si>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</si>
  <si>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</si>
  <si>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</si>
  <si>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</si>
  <si>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</si>
  <si>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</si>
  <si>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</si>
  <si>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</si>
  <si>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</si>
  <si>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</si>
  <si>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</si>
  <si>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</si>
  <si>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</si>
  <si>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</si>
  <si>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</si>
  <si>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</si>
  <si>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</si>
  <si>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</si>
  <si>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</si>
  <si>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</si>
  <si>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</si>
  <si>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</si>
  <si>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</si>
  <si>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</si>
  <si>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</si>
  <si>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</si>
  <si>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</si>
  <si>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</si>
  <si>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</si>
  <si>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</si>
  <si>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</si>
  <si>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</si>
  <si>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</si>
  <si>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</si>
  <si>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</si>
  <si>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</si>
  <si>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</si>
  <si>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</si>
  <si>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</si>
  <si>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</si>
  <si>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</si>
  <si>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</si>
  <si>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</si>
  <si>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</si>
  <si>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</si>
  <si>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</si>
  <si>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</si>
  <si>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</si>
  <si>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</si>
  <si>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</si>
  <si>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</si>
  <si>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</si>
  <si>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</si>
  <si>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</si>
  <si>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</si>
  <si>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</si>
  <si>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</si>
  <si>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</si>
  <si>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</si>
  <si>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</si>
  <si>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</si>
  <si>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</si>
  <si>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</si>
  <si>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</si>
  <si>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</si>
  <si>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</si>
  <si>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</si>
  <si>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</si>
  <si>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</si>
  <si>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</si>
  <si>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</si>
  <si>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</si>
  <si>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</si>
  <si>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</si>
  <si>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</si>
  <si>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</si>
  <si>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</si>
  <si>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</si>
  <si>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</si>
  <si>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</si>
  <si>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</si>
  <si>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</si>
  <si>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</si>
  <si>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</si>
  <si>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</si>
  <si>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</si>
  <si>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</si>
  <si>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</si>
  <si>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</si>
  <si>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</si>
  <si>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</si>
  <si>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</si>
  <si>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</si>
  <si>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</si>
  <si>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</si>
  <si>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</si>
  <si>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</si>
  <si>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</si>
  <si>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</si>
  <si>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</si>
  <si>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</si>
  <si>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</si>
  <si>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</si>
  <si>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</si>
  <si>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</si>
  <si>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</si>
  <si>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</si>
  <si>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</si>
  <si>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</si>
  <si>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</si>
  <si>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</si>
  <si>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</si>
  <si>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</si>
  <si>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</si>
  <si>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</si>
  <si>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</si>
  <si>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</si>
  <si>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</si>
  <si>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</si>
  <si>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</si>
  <si>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</si>
  <si>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</si>
  <si>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</si>
  <si>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</si>
  <si>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</si>
  <si>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</si>
  <si>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</si>
  <si>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</si>
  <si>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</si>
  <si>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</si>
  <si>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</si>
  <si>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</si>
  <si>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</si>
  <si>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</si>
  <si>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</si>
  <si>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</si>
  <si>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</si>
  <si>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</si>
  <si>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</si>
  <si>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</si>
  <si>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</si>
  <si>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</si>
  <si>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</si>
  <si>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</si>
  <si>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</si>
  <si>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</si>
  <si>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</si>
  <si>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</si>
  <si>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</si>
  <si>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</si>
  <si>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</si>
  <si>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</si>
  <si>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</si>
  <si>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</si>
  <si>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</si>
  <si>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</si>
  <si>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</si>
  <si>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</si>
  <si>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</si>
  <si>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</si>
  <si>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</si>
  <si>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</si>
  <si>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</si>
  <si>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</si>
  <si>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</si>
  <si>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</si>
  <si>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</si>
  <si>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</si>
  <si>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</si>
  <si>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</si>
  <si>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</si>
  <si>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</si>
  <si>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</si>
  <si>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</si>
  <si>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</si>
  <si>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</si>
  <si>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</si>
  <si>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</si>
  <si>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</si>
  <si>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</si>
  <si>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</si>
  <si>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</si>
  <si>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</si>
  <si>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</si>
  <si>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</si>
  <si>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</si>
  <si>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</si>
  <si>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</si>
  <si>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</si>
  <si>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</si>
  <si>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</si>
  <si>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</si>
  <si>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</si>
  <si>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</si>
  <si>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</si>
  <si>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</si>
  <si>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</si>
  <si>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</si>
  <si>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</si>
  <si>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</si>
  <si>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</si>
  <si>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</si>
  <si>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</si>
  <si>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</si>
  <si>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</si>
  <si>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</si>
  <si>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</si>
  <si>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</si>
  <si>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</si>
  <si>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</si>
  <si>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</si>
  <si>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</si>
  <si>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</si>
  <si>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</si>
  <si>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</si>
  <si>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</si>
  <si>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</si>
  <si>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</si>
  <si>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</si>
  <si>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</si>
  <si>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</si>
  <si>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</si>
  <si>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</si>
  <si>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</si>
  <si>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</si>
  <si>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</si>
  <si>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</si>
  <si>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</si>
  <si>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</si>
  <si>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</si>
  <si>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</si>
  <si>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</si>
  <si>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</si>
  <si>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</si>
  <si>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</si>
  <si>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</si>
  <si>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</si>
  <si>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</si>
  <si>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</si>
  <si>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</si>
  <si>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</si>
  <si>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</si>
  <si>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</si>
  <si>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</si>
  <si>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</si>
  <si>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</si>
  <si>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</si>
  <si>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</si>
  <si>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</si>
  <si>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</si>
  <si>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</si>
  <si>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</si>
  <si>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</si>
  <si>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</si>
  <si>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</si>
  <si>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</si>
  <si>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</si>
  <si>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</si>
  <si>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</si>
  <si>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</si>
  <si>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</si>
  <si>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</si>
  <si>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</si>
  <si>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</si>
  <si>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</si>
  <si>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</si>
  <si>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</si>
  <si>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</si>
  <si>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</si>
  <si>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</si>
  <si>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</si>
  <si>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</si>
  <si>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</si>
  <si>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</si>
  <si>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</si>
  <si>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</si>
  <si>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</si>
  <si>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</si>
  <si>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</si>
  <si>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</si>
  <si>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</si>
  <si>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</si>
  <si>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</si>
  <si>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</si>
  <si>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</si>
  <si>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</si>
  <si>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</si>
  <si>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</si>
  <si>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</si>
  <si>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</si>
  <si>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</si>
  <si>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</si>
  <si>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</si>
  <si>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</si>
  <si>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</si>
  <si>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</si>
  <si>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</si>
  <si>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</si>
  <si>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</si>
  <si>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</si>
  <si>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</si>
  <si>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</si>
  <si>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</si>
  <si>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</si>
  <si>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</si>
  <si>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</si>
  <si>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</si>
  <si>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</si>
  <si>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</si>
  <si>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</si>
  <si>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</si>
  <si>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</si>
  <si>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</si>
  <si>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</si>
  <si>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</si>
  <si>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</si>
  <si>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</si>
  <si>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</si>
  <si>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</si>
  <si>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</si>
  <si>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</si>
  <si>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</si>
  <si>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</si>
  <si>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</si>
  <si>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</si>
  <si>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</si>
  <si>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</si>
  <si>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</si>
  <si>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</si>
  <si>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</si>
  <si>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</si>
  <si>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</si>
  <si>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</si>
  <si>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</si>
  <si>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</si>
  <si>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</si>
  <si>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</si>
  <si>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</si>
  <si>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</si>
  <si>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</si>
  <si>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</si>
  <si>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</si>
  <si>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</si>
  <si>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</si>
  <si>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</si>
  <si>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</si>
  <si>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</si>
  <si>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</si>
  <si>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</si>
  <si>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</si>
  <si>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</si>
  <si>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</si>
  <si>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</si>
  <si>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</si>
  <si>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</si>
  <si>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</si>
  <si>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</si>
  <si>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</si>
  <si>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</si>
  <si>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</si>
  <si>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</si>
  <si>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</si>
  <si>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</si>
  <si>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</si>
  <si>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</si>
  <si>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</si>
  <si>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</si>
  <si>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</si>
  <si>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</si>
  <si>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</si>
  <si>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</si>
  <si>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</si>
  <si>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</si>
  <si>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</si>
  <si>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</si>
  <si>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</si>
  <si>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</si>
  <si>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</si>
  <si>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</si>
  <si>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</si>
  <si>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</si>
  <si>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</si>
  <si>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</si>
  <si>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</si>
  <si>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</si>
  <si>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</si>
  <si>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</si>
  <si>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</si>
  <si>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</si>
  <si>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</si>
  <si>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</si>
  <si>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</si>
  <si>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</si>
  <si>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</si>
  <si>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</si>
  <si>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</si>
  <si>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</si>
  <si>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</si>
  <si>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</si>
  <si>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</si>
  <si>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</si>
  <si>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</si>
  <si>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</si>
  <si>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</si>
  <si>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</si>
  <si>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</si>
  <si>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</si>
  <si>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</si>
  <si>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</si>
  <si>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</si>
  <si>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</si>
  <si>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</si>
  <si>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</si>
  <si>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</si>
  <si>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</si>
  <si>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</si>
  <si>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</si>
  <si>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</si>
  <si>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</si>
  <si>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</si>
  <si>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</si>
  <si>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</si>
  <si>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</si>
  <si>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</si>
  <si>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</si>
  <si>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</si>
  <si>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</si>
  <si>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</si>
  <si>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</si>
  <si>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</si>
  <si>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</si>
  <si>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</si>
  <si>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</si>
  <si>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</si>
  <si>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</si>
  <si>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</si>
  <si>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</si>
  <si>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</si>
  <si>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</si>
  <si>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</si>
  <si>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</si>
  <si>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</si>
  <si>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</si>
  <si>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</si>
  <si>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</si>
  <si>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</si>
  <si>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</si>
  <si>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</si>
  <si>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</si>
  <si>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</si>
  <si>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</si>
  <si>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</si>
  <si>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</si>
  <si>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</si>
  <si>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</si>
  <si>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</si>
  <si>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</si>
  <si>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</si>
  <si>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</si>
  <si>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</si>
  <si>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</si>
  <si>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</si>
  <si>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</si>
  <si>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</si>
  <si>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</si>
  <si>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</si>
  <si>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</si>
  <si>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</si>
  <si>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</si>
  <si>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</si>
  <si>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</si>
  <si>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</si>
  <si>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</si>
  <si>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</si>
  <si>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</si>
  <si>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</si>
  <si>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</si>
  <si>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</si>
  <si>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</si>
  <si>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</si>
  <si>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</si>
  <si>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</si>
  <si>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</si>
  <si>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</si>
  <si>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</si>
  <si>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</si>
  <si>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</si>
  <si>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</si>
  <si>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</si>
  <si>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</si>
  <si>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</si>
  <si>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</si>
  <si>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</si>
  <si>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</si>
  <si>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</si>
  <si>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</si>
  <si>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</si>
  <si>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</si>
  <si>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</si>
  <si>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</si>
  <si>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</si>
  <si>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</si>
  <si>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</si>
  <si>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</si>
  <si>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</si>
  <si>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</si>
  <si>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</si>
  <si>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</si>
  <si>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</si>
  <si>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</si>
  <si>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</si>
  <si>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</si>
  <si>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</si>
  <si>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</si>
  <si>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</si>
  <si>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</si>
  <si>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</si>
  <si>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</si>
  <si>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</si>
  <si>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</si>
  <si>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</si>
  <si>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</si>
  <si>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</si>
  <si>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</si>
  <si>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</si>
  <si>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</si>
  <si>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</si>
  <si>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</si>
  <si>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</si>
  <si>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</si>
  <si>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</si>
  <si>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</si>
  <si>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</si>
  <si>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</si>
  <si>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</si>
  <si>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</si>
  <si>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</si>
  <si>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</si>
  <si>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</si>
  <si>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</si>
  <si>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</si>
  <si>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</si>
  <si>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</si>
  <si>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</si>
  <si>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</si>
  <si>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</si>
  <si>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</si>
  <si>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</si>
  <si>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</si>
  <si>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</si>
  <si>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</si>
  <si>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</si>
  <si>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</si>
  <si>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</si>
  <si>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</si>
  <si>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</si>
  <si>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</si>
  <si>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</si>
  <si>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</si>
  <si>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</si>
  <si>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</si>
  <si>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</si>
  <si>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</si>
  <si>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</si>
  <si>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</si>
  <si>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</si>
  <si>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</si>
  <si>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</si>
  <si>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</si>
  <si>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</si>
  <si>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</si>
  <si>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</si>
  <si>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</si>
  <si>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</si>
  <si>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</si>
  <si>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</si>
  <si>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</si>
  <si>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</si>
  <si>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</si>
  <si>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</si>
  <si>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</si>
  <si>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</si>
  <si>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</si>
  <si>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</si>
  <si>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</si>
  <si>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</si>
  <si>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</si>
  <si>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</si>
  <si>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</si>
  <si>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</si>
  <si>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</si>
  <si>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</si>
  <si>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</si>
  <si>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</si>
  <si>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</si>
  <si>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</si>
  <si>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</si>
  <si>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</si>
  <si>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</si>
  <si>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</si>
  <si>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</si>
  <si>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</si>
  <si>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</si>
  <si>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</si>
  <si>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</si>
  <si>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</si>
  <si>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</si>
  <si>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</si>
  <si>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</si>
  <si>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</si>
  <si>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</si>
  <si>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</si>
  <si>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</si>
  <si>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</si>
  <si>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</si>
  <si>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</si>
  <si>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</si>
  <si>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</si>
  <si>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</si>
  <si>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</si>
  <si>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</si>
  <si>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</si>
  <si>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</si>
  <si>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</si>
  <si>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</si>
  <si>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</si>
  <si>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</si>
  <si>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</si>
  <si>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</si>
  <si>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</si>
  <si>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</si>
  <si>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</si>
  <si>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</si>
  <si>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</si>
  <si>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</si>
  <si>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</si>
  <si>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</si>
  <si>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</si>
  <si>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</si>
  <si>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</si>
  <si>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</si>
  <si>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</si>
  <si>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</si>
  <si>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</si>
  <si>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</si>
  <si>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</si>
  <si>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</si>
  <si>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</si>
  <si>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</si>
  <si>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</si>
  <si>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</si>
  <si>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</si>
  <si>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</si>
  <si>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</si>
  <si>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</si>
  <si>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</si>
  <si>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</si>
  <si>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</si>
  <si>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</si>
  <si>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</si>
  <si>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</si>
  <si>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</si>
  <si>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</si>
  <si>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</si>
  <si>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</si>
  <si>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</si>
  <si>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</si>
  <si>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</si>
  <si>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</si>
  <si>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</si>
  <si>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</si>
  <si>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</si>
  <si>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</si>
  <si>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</si>
  <si>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</si>
  <si>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</si>
  <si>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</si>
  <si>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</si>
  <si>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</si>
  <si>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</si>
  <si>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</si>
  <si>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</si>
  <si>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</si>
  <si>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</si>
  <si>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</si>
  <si>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</si>
  <si>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</si>
  <si>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</si>
  <si>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</si>
  <si>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</si>
  <si>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</si>
  <si>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</si>
  <si>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</si>
  <si>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</si>
  <si>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</si>
  <si>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</si>
  <si>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</si>
  <si>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</si>
  <si>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</si>
  <si>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</si>
  <si>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</si>
  <si>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</si>
  <si>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</si>
  <si>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</si>
  <si>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</si>
  <si>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</si>
  <si>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</si>
  <si>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</si>
  <si>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</si>
  <si>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</si>
  <si>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</si>
  <si>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</si>
  <si>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</si>
  <si>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</si>
  <si>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</si>
  <si>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</si>
  <si>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</si>
  <si>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</si>
  <si>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</si>
  <si>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</si>
  <si>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</si>
  <si>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</si>
  <si>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</si>
  <si>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</si>
  <si>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</si>
  <si>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</si>
  <si>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</si>
  <si>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</si>
  <si>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</si>
  <si>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</si>
  <si>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</si>
  <si>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</si>
  <si>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</si>
  <si>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</si>
  <si>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</si>
  <si>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</si>
  <si>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</si>
  <si>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</si>
  <si>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</si>
  <si>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</si>
  <si>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</si>
  <si>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</si>
  <si>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</si>
  <si>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</si>
  <si>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</si>
  <si>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</si>
  <si>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</si>
  <si>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</si>
  <si>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</si>
  <si>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</si>
  <si>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</si>
  <si>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</si>
  <si>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</si>
  <si>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</si>
  <si>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</si>
  <si>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</si>
  <si>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</si>
  <si>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</si>
  <si>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</si>
  <si>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</si>
  <si>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</si>
  <si>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</si>
  <si>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</si>
  <si>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</si>
  <si>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</si>
  <si>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</si>
  <si>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</si>
  <si>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</si>
  <si>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</si>
  <si>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</si>
  <si>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</si>
  <si>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</si>
  <si>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</si>
  <si>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</si>
  <si>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</si>
  <si>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</si>
  <si>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</si>
  <si>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</si>
  <si>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</si>
  <si>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</si>
  <si>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</si>
  <si>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</si>
  <si>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</si>
  <si>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</si>
  <si>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</si>
  <si>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</si>
  <si>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</si>
  <si>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</si>
  <si>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</si>
  <si>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</si>
  <si>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</si>
  <si>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</si>
  <si>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</si>
  <si>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</si>
  <si>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</si>
  <si>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</si>
  <si>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</si>
  <si>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</si>
  <si>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</si>
  <si>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</si>
  <si>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</si>
  <si>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</si>
  <si>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</si>
  <si>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</si>
  <si>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</si>
  <si>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</si>
  <si>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</si>
  <si>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</si>
  <si>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</si>
  <si>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</si>
  <si>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</si>
  <si>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</si>
  <si>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</si>
  <si>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</si>
  <si>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</si>
  <si>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</si>
  <si>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</si>
  <si>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</si>
  <si>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</si>
  <si>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</si>
  <si>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</si>
  <si>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</si>
  <si>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</si>
  <si>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</si>
  <si>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</si>
  <si>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</si>
  <si>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</si>
  <si>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</si>
  <si>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</si>
  <si>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</si>
  <si>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</si>
  <si>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</si>
  <si>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</si>
  <si>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</si>
  <si>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</si>
  <si>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</si>
  <si>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</si>
  <si>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</si>
  <si>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</si>
  <si>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</si>
  <si>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</si>
  <si>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</si>
  <si>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</si>
  <si>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</si>
  <si>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</si>
  <si>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</si>
  <si>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</si>
  <si>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</si>
  <si>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</si>
  <si>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</si>
  <si>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</si>
  <si>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</si>
  <si>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</si>
  <si>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</si>
  <si>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</si>
  <si>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</si>
  <si>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</si>
  <si>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</si>
  <si>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</si>
  <si>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</si>
  <si>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</si>
  <si>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</si>
  <si>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</si>
  <si>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</si>
  <si>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</si>
  <si>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</si>
  <si>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</si>
  <si>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</si>
  <si>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</si>
  <si>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</si>
  <si>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</si>
  <si>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</si>
  <si>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</si>
  <si>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</si>
  <si>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</si>
  <si>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</si>
  <si>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</si>
  <si>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</si>
  <si>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</si>
  <si>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</si>
  <si>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</si>
  <si>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</si>
  <si>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</si>
  <si>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</si>
  <si>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</si>
  <si>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</si>
  <si>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</si>
  <si>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</si>
  <si>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</si>
  <si>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</si>
  <si>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</si>
  <si>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</si>
  <si>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</si>
  <si>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</si>
  <si>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</si>
  <si>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</si>
  <si>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</si>
  <si>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</si>
  <si>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</si>
  <si>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</si>
  <si>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</si>
  <si>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</si>
  <si>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</si>
  <si>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</si>
  <si>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</si>
  <si>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</si>
  <si>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</si>
  <si>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</si>
  <si>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</si>
  <si>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</si>
  <si>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</si>
  <si>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</si>
  <si>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</si>
  <si>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</si>
  <si>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</si>
  <si>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</si>
  <si>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</si>
  <si>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</si>
  <si>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</si>
  <si>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</si>
  <si>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</si>
  <si>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</si>
  <si>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</si>
  <si>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</si>
  <si>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</si>
  <si>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</si>
  <si>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</si>
  <si>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</si>
  <si>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</si>
  <si>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</si>
  <si>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</si>
  <si>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</si>
  <si>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</si>
  <si>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</si>
  <si>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</si>
  <si>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</si>
  <si>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</si>
  <si>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</si>
  <si>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</si>
  <si>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</si>
  <si>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</si>
  <si>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</si>
  <si>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</si>
  <si>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</si>
  <si>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</si>
  <si>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</si>
  <si>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</si>
  <si>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</si>
  <si>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</si>
  <si>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</si>
  <si>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</si>
  <si>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</si>
  <si>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</si>
  <si>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</si>
  <si>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</si>
  <si>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</si>
  <si>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</si>
  <si>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</si>
  <si>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</si>
  <si>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</si>
  <si>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</si>
  <si>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</si>
  <si>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</si>
  <si>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</si>
  <si>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</si>
  <si>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</si>
  <si>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</si>
  <si>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</si>
  <si>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</si>
  <si>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</si>
  <si>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</si>
  <si>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</si>
  <si>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</si>
  <si>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</si>
  <si>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</si>
  <si>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</si>
  <si>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</si>
  <si>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</si>
  <si>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</si>
  <si>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</si>
  <si>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</si>
  <si>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</si>
  <si>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</si>
  <si>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</si>
  <si>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</si>
  <si>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</si>
  <si>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</si>
  <si>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</si>
  <si>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</si>
  <si>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</si>
  <si>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</si>
  <si>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</si>
  <si>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</si>
  <si>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</si>
  <si>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</si>
  <si>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</si>
  <si>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</si>
  <si>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</si>
  <si>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</si>
  <si>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</si>
  <si>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</si>
  <si>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</si>
  <si>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</si>
  <si>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</si>
  <si>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</si>
  <si>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</si>
  <si>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</si>
  <si>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</si>
  <si>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</si>
  <si>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</si>
  <si>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</si>
  <si>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</si>
  <si>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</si>
  <si>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</si>
  <si>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</si>
  <si>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</si>
  <si>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</si>
  <si>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</si>
  <si>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</si>
  <si>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</si>
  <si>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</si>
  <si>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</si>
  <si>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</si>
  <si>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</si>
  <si>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</si>
  <si>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</si>
  <si>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</si>
  <si>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</si>
  <si>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</si>
  <si>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</si>
  <si>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</si>
  <si>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</si>
  <si>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</si>
  <si>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</si>
  <si>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</si>
  <si>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</si>
  <si>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</si>
  <si>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</si>
  <si>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</si>
  <si>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</si>
  <si>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</si>
  <si>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</si>
  <si>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</si>
  <si>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</si>
  <si>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</si>
  <si>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</si>
  <si>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</si>
  <si>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</si>
  <si>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</si>
  <si>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</si>
  <si>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</si>
  <si>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</si>
  <si>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</si>
  <si>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</si>
  <si>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</si>
  <si>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</si>
  <si>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</si>
  <si>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</si>
  <si>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</si>
  <si>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</si>
  <si>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</si>
  <si>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</si>
  <si>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</si>
  <si>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</si>
  <si>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</si>
  <si>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</si>
  <si>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</si>
  <si>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</si>
  <si>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</si>
  <si>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</si>
  <si>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</si>
  <si>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</si>
  <si>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</si>
  <si>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</si>
  <si>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</si>
  <si>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</si>
  <si>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</si>
  <si>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</si>
  <si>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</si>
  <si>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</si>
  <si>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</si>
  <si>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</si>
  <si>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</si>
  <si>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</si>
  <si>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</si>
  <si>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</si>
  <si>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</si>
  <si>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</si>
  <si>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</si>
  <si>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</si>
  <si>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</si>
  <si>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</si>
  <si>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</si>
  <si>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</si>
  <si>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</si>
  <si>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</si>
  <si>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</si>
  <si>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</si>
  <si>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</si>
  <si>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</si>
  <si>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</si>
  <si>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</si>
  <si>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</si>
  <si>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</si>
  <si>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</si>
  <si>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</si>
  <si>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</si>
  <si>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</si>
  <si>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</si>
  <si>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</si>
  <si>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</si>
  <si>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</si>
  <si>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</si>
  <si>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</si>
  <si>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</si>
  <si>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</si>
  <si>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</si>
  <si>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</si>
  <si>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</si>
  <si>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</si>
  <si>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</si>
  <si>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</si>
  <si>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</si>
  <si>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</si>
  <si>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</si>
  <si>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</si>
  <si>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</si>
  <si>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</si>
  <si>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</si>
  <si>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</si>
  <si>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</si>
  <si>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</si>
  <si>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</si>
  <si>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</si>
  <si>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</si>
  <si>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</si>
  <si>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</si>
  <si>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</si>
  <si>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</si>
  <si>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</si>
  <si>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</si>
  <si>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</si>
  <si>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</si>
  <si>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</si>
  <si>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</si>
  <si>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</si>
  <si>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</si>
  <si>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</si>
  <si>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</si>
  <si>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</si>
  <si>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</si>
  <si>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</si>
  <si>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</si>
  <si>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</si>
  <si>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</si>
  <si>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</si>
  <si>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</si>
  <si>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</si>
  <si>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</si>
  <si>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</si>
  <si>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</si>
  <si>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</si>
  <si>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</si>
  <si>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</si>
  <si>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</si>
  <si>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</si>
  <si>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</si>
  <si>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</si>
  <si>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</si>
  <si>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</si>
  <si>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</si>
  <si>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</si>
  <si>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</si>
  <si>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</si>
  <si>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</si>
  <si>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</si>
  <si>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</si>
  <si>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</si>
  <si>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</si>
  <si>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</si>
  <si>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</si>
  <si>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</si>
  <si>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</si>
  <si>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</si>
  <si>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</si>
  <si>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</si>
  <si>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</si>
  <si>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</si>
  <si>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</si>
  <si>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</si>
  <si>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</si>
  <si>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</si>
  <si>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</si>
  <si>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</si>
  <si>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</si>
  <si>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</si>
  <si>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</si>
  <si>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</si>
  <si>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</si>
  <si>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</si>
  <si>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</si>
  <si>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</si>
  <si>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</si>
  <si>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</si>
  <si>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</si>
  <si>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</si>
  <si>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</si>
  <si>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</si>
  <si>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</si>
  <si>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</si>
  <si>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</si>
  <si>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</si>
  <si>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</si>
  <si>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</si>
  <si>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</si>
  <si>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</si>
  <si>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</si>
  <si>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</si>
  <si>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</si>
  <si>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</si>
  <si>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</si>
  <si>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</si>
  <si>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</si>
  <si>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</si>
  <si>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</si>
  <si>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</si>
  <si>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</si>
  <si>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</si>
  <si>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</si>
  <si>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</si>
  <si>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</si>
  <si>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</si>
  <si>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</si>
  <si>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</si>
  <si>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</si>
  <si>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</si>
  <si>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</si>
  <si>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</si>
  <si>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</si>
  <si>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</si>
  <si>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</si>
  <si>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</si>
  <si>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</si>
  <si>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</si>
  <si>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</si>
  <si>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</si>
  <si>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</si>
  <si>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</si>
  <si>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</si>
  <si>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</si>
  <si>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</si>
  <si>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</si>
  <si>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</si>
  <si>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</si>
  <si>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</si>
  <si>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</si>
  <si>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</si>
  <si>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</si>
  <si>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</si>
  <si>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</si>
  <si>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</si>
  <si>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</si>
  <si>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</si>
  <si>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</si>
  <si>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</si>
  <si>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</si>
  <si>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</si>
  <si>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</si>
  <si>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</si>
  <si>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</si>
  <si>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</si>
  <si>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</si>
  <si>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</si>
  <si>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</si>
  <si>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</si>
  <si>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</si>
  <si>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</si>
  <si>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</si>
  <si>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</si>
  <si>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</si>
  <si>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</si>
  <si>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</si>
  <si>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</si>
  <si>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</si>
  <si>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</si>
  <si>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</si>
  <si>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</si>
  <si>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</si>
  <si>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</si>
  <si>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</si>
  <si>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</si>
  <si>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</si>
  <si>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</si>
  <si>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</si>
  <si>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</si>
  <si>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</si>
  <si>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</si>
  <si>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</si>
  <si>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</si>
  <si>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</si>
  <si>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</si>
  <si>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</si>
  <si>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</si>
  <si>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</si>
  <si>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</si>
  <si>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</si>
  <si>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</si>
  <si>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</si>
  <si>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</si>
  <si>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</si>
  <si>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</si>
  <si>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</si>
  <si>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</si>
  <si>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</si>
  <si>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</si>
  <si>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</si>
  <si>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</si>
  <si>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</si>
  <si>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</si>
  <si>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</si>
  <si>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</si>
  <si>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</si>
  <si>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</si>
  <si>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</si>
  <si>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</si>
  <si>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</si>
  <si>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</si>
  <si>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</si>
  <si>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</si>
  <si>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</si>
  <si>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</si>
  <si>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</si>
  <si>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</si>
  <si>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</si>
  <si>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</si>
  <si>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</si>
  <si>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</si>
  <si>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</si>
  <si>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</si>
  <si>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</si>
  <si>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</si>
  <si>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</si>
  <si>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</si>
  <si>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</si>
  <si>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</si>
  <si>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</si>
  <si>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</si>
  <si>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</si>
  <si>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</si>
  <si>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</si>
  <si>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</si>
  <si>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</si>
  <si>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</si>
  <si>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</si>
  <si>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</si>
  <si>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</si>
  <si>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</si>
  <si>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</si>
  <si>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</si>
  <si>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</si>
  <si>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</si>
  <si>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</si>
  <si>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</si>
  <si>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</si>
  <si>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</si>
  <si>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</si>
  <si>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</si>
  <si>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</si>
  <si>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</si>
  <si>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</si>
  <si>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</si>
  <si>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</si>
  <si>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</si>
  <si>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</si>
  <si>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</si>
  <si>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</si>
  <si>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</si>
  <si>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</si>
  <si>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</si>
  <si>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</si>
  <si>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</si>
  <si>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</si>
  <si>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</si>
  <si>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</si>
  <si>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</si>
  <si>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</si>
  <si>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</si>
  <si>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</si>
  <si>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</si>
  <si>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</si>
  <si>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</si>
  <si>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</si>
  <si>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</si>
  <si>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</si>
  <si>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</si>
  <si>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</si>
  <si>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</si>
  <si>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</si>
  <si>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</si>
  <si>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</si>
  <si>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</si>
  <si>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</si>
  <si>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</si>
  <si>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</si>
  <si>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</si>
  <si>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</si>
  <si>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</si>
  <si>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</si>
  <si>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</si>
  <si>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</si>
  <si>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</si>
  <si>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</si>
  <si>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</si>
  <si>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</si>
  <si>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</si>
  <si>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</si>
  <si>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</si>
  <si>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</si>
  <si>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</si>
  <si>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</si>
  <si>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</si>
  <si>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</si>
  <si>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</si>
  <si>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</si>
  <si>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</si>
  <si>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</si>
  <si>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</si>
  <si>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</si>
  <si>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</si>
  <si>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</si>
  <si>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</si>
  <si>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</si>
  <si>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</si>
  <si>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</si>
  <si>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</si>
  <si>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</si>
  <si>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</si>
  <si>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</si>
  <si>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</si>
  <si>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</si>
  <si>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</si>
  <si>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</si>
  <si>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</si>
  <si>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</si>
  <si>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</si>
  <si>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</si>
  <si>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</si>
  <si>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</si>
  <si>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</si>
  <si>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</si>
  <si>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</si>
  <si>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</si>
  <si>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</si>
  <si>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</si>
  <si>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</si>
  <si>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</si>
  <si>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</si>
  <si>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</si>
  <si>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</si>
  <si>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</si>
  <si>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</si>
  <si>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</si>
  <si>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</si>
  <si>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</si>
  <si>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</si>
  <si>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</si>
  <si>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</si>
  <si>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</si>
  <si>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</si>
  <si>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</si>
  <si>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</si>
  <si>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</si>
  <si>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</si>
  <si>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</si>
  <si>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</si>
  <si>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</si>
  <si>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</si>
  <si>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</si>
  <si>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</si>
  <si>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</si>
  <si>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</si>
  <si>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</si>
  <si>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</si>
  <si>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</si>
  <si>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</si>
  <si>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</si>
  <si>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</si>
  <si>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</si>
  <si>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</si>
  <si>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</si>
  <si>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</si>
  <si>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</si>
  <si>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</si>
  <si>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</si>
  <si>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</si>
  <si>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</si>
  <si>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</si>
  <si>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</si>
  <si>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</si>
  <si>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</si>
  <si>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</si>
  <si>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</si>
  <si>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</si>
  <si>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</si>
  <si>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</si>
  <si>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</si>
  <si>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</si>
  <si>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</si>
  <si>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</si>
  <si>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</si>
  <si>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</si>
  <si>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</si>
  <si>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</si>
  <si>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</si>
  <si>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</si>
  <si>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</si>
  <si>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</si>
  <si>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</si>
  <si>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</si>
  <si>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</si>
  <si>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</si>
  <si>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</si>
  <si>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</si>
  <si>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</si>
  <si>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</si>
  <si>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</si>
  <si>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</si>
  <si>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</si>
  <si>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</si>
  <si>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</si>
  <si>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</si>
  <si>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</si>
  <si>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</si>
  <si>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</si>
  <si>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</si>
  <si>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</si>
  <si>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</si>
  <si>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</si>
  <si>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</si>
  <si>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</si>
  <si>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</si>
  <si>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</si>
  <si>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</si>
  <si>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</si>
  <si>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</si>
  <si>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</si>
  <si>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</si>
  <si>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</si>
  <si>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</si>
  <si>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</si>
  <si>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</si>
  <si>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</si>
  <si>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</si>
  <si>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</si>
  <si>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</si>
  <si>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</si>
  <si>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</si>
  <si>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</si>
  <si>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</si>
  <si>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</si>
  <si>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</si>
  <si>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</si>
  <si>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</si>
  <si>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</si>
  <si>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</si>
  <si>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</si>
  <si>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</si>
  <si>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</si>
  <si>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</si>
  <si>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</si>
  <si>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</si>
  <si>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</si>
  <si>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</si>
  <si>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</si>
  <si>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</si>
  <si>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</si>
  <si>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</si>
  <si>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</si>
  <si>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</si>
  <si>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</si>
  <si>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</si>
  <si>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</si>
  <si>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</si>
  <si>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</si>
  <si>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</si>
  <si>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</si>
  <si>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</si>
  <si>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</si>
  <si>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</si>
  <si>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</si>
  <si>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</si>
  <si>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</si>
  <si>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</si>
  <si>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</si>
  <si>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</si>
  <si>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</si>
  <si>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</si>
  <si>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</si>
  <si>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</si>
  <si>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</si>
  <si>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</si>
  <si>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</si>
  <si>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</si>
  <si>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</si>
  <si>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</si>
  <si>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</si>
  <si>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</si>
  <si>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</si>
  <si>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</si>
  <si>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</si>
  <si>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</si>
  <si>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</si>
  <si>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</si>
  <si>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</si>
  <si>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</si>
  <si>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</si>
  <si>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</si>
  <si>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</si>
  <si>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</si>
  <si>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</si>
  <si>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</si>
  <si>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</si>
  <si>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</si>
  <si>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</si>
  <si>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</si>
  <si>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</si>
  <si>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</si>
  <si>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</si>
  <si>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</si>
  <si>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</si>
  <si>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</si>
  <si>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</si>
  <si>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</si>
  <si>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</si>
  <si>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</si>
  <si>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</si>
  <si>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</si>
  <si>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</si>
  <si>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</si>
  <si>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</si>
  <si>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</si>
  <si>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</si>
  <si>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</si>
  <si>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</si>
  <si>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</si>
  <si>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</si>
  <si>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</si>
  <si>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</si>
  <si>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</si>
  <si>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</si>
  <si>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</si>
  <si>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</si>
  <si>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</si>
  <si>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</si>
  <si>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</si>
  <si>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</si>
  <si>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</si>
  <si>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</si>
  <si>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</si>
  <si>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</si>
  <si>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</si>
  <si>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</si>
  <si>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</si>
  <si>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</si>
  <si>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</si>
  <si>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</si>
  <si>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</si>
  <si>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</si>
  <si>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</si>
  <si>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</si>
  <si>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</si>
  <si>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</si>
  <si>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</si>
  <si>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</si>
  <si>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</si>
  <si>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</si>
  <si>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</si>
  <si>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</si>
  <si>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</si>
  <si>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</si>
  <si>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</si>
  <si>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</si>
  <si>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</si>
  <si>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</si>
  <si>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</si>
  <si>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</si>
  <si>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</si>
  <si>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</si>
  <si>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</si>
  <si>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</si>
  <si>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</si>
  <si>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</si>
  <si>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</si>
  <si>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</si>
  <si>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</si>
  <si>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</si>
  <si>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</si>
  <si>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</si>
  <si>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</si>
  <si>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</si>
  <si>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</si>
  <si>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</si>
  <si>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</si>
  <si>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</si>
  <si>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</si>
  <si>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</si>
  <si>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</si>
  <si>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</si>
  <si>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</si>
  <si>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</si>
  <si>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</si>
  <si>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</si>
  <si>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</si>
  <si>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</si>
  <si>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</si>
  <si>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</si>
  <si>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</si>
  <si>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</si>
  <si>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</si>
  <si>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</si>
  <si>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</si>
  <si>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</si>
  <si>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</si>
  <si>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</si>
  <si>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</si>
  <si>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</si>
  <si>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</si>
  <si>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</si>
  <si>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</si>
  <si>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</si>
  <si>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</si>
  <si>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</si>
  <si>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</si>
  <si>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</si>
  <si>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</si>
  <si>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</si>
  <si>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</si>
  <si>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</si>
  <si>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</si>
  <si>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</si>
  <si>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</si>
  <si>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</si>
  <si>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</si>
  <si>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</si>
  <si>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</si>
  <si>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</si>
  <si>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</si>
  <si>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</si>
  <si>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</si>
  <si>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</si>
  <si>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</si>
  <si>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</si>
  <si>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</si>
  <si>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</si>
  <si>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</si>
  <si>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</si>
  <si>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</si>
  <si>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</si>
  <si>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</si>
  <si>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</si>
  <si>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</si>
  <si>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</si>
  <si>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</si>
  <si>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</si>
  <si>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</si>
  <si>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</si>
  <si>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</si>
  <si>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</si>
  <si>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</si>
  <si>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</si>
  <si>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</si>
  <si>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</si>
  <si>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</si>
  <si>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</si>
  <si>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</si>
  <si>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</si>
  <si>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</si>
  <si>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</si>
  <si>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</si>
  <si>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</si>
  <si>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</si>
  <si>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</si>
  <si>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</si>
  <si>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</si>
  <si>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</si>
  <si>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</si>
  <si>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</si>
  <si>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</si>
  <si>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</si>
  <si>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</si>
  <si>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</si>
  <si>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</si>
  <si>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</si>
  <si>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</si>
  <si>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</si>
  <si>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</si>
  <si>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</si>
  <si>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</si>
  <si>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</si>
  <si>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</si>
  <si>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</si>
  <si>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</si>
  <si>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</si>
  <si>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</si>
  <si>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</si>
  <si>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</si>
  <si>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</si>
  <si>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</si>
  <si>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</si>
  <si>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</si>
  <si>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</si>
  <si>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</si>
  <si>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</si>
  <si>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</si>
  <si>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</si>
  <si>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</si>
  <si>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</si>
  <si>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</si>
  <si>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</si>
  <si>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</si>
  <si>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</si>
  <si>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</si>
  <si>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</si>
  <si>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</si>
  <si>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</si>
  <si>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</si>
  <si>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</si>
  <si>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</si>
  <si>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</si>
  <si>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</si>
  <si>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</si>
  <si>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</si>
  <si>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</si>
  <si>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</si>
  <si>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</si>
  <si>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</si>
  <si>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</si>
  <si>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</si>
  <si>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</si>
  <si>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</si>
  <si>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</si>
  <si>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</si>
  <si>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</si>
  <si>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</si>
  <si>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</si>
  <si>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</si>
  <si>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</si>
  <si>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</si>
  <si>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</si>
  <si>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</si>
  <si>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</si>
  <si>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</si>
  <si>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</si>
  <si>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</si>
  <si>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</si>
  <si>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</si>
  <si>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</si>
  <si>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</si>
  <si>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</si>
  <si>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</si>
  <si>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</si>
  <si>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</si>
  <si>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</si>
  <si>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</si>
  <si>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</si>
  <si>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</si>
  <si>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</si>
  <si>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</si>
  <si>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</si>
  <si>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</si>
  <si>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</si>
  <si>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</si>
  <si>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</si>
  <si>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</si>
  <si>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</si>
  <si>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</si>
  <si>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</si>
  <si>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</si>
  <si>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</si>
  <si>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</si>
  <si>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</si>
  <si>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</si>
  <si>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</si>
  <si>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</si>
  <si>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</si>
  <si>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</si>
  <si>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</si>
  <si>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</si>
  <si>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</si>
  <si>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</si>
  <si>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</si>
  <si>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</si>
  <si>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</si>
  <si>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</si>
  <si>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</si>
  <si>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</si>
  <si>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</si>
  <si>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</si>
  <si>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</si>
  <si>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</si>
  <si>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</si>
  <si>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</si>
  <si>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</si>
  <si>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</si>
  <si>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</si>
  <si>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</si>
  <si>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</si>
  <si>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</si>
  <si>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</si>
  <si>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</si>
  <si>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</si>
  <si>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</si>
  <si>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</si>
  <si>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</si>
  <si>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</si>
  <si>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</si>
  <si>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</si>
  <si>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</si>
  <si>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</si>
  <si>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</si>
  <si>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</si>
  <si>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</si>
  <si>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</si>
  <si>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</si>
  <si>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</si>
  <si>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</si>
  <si>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</si>
  <si>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</si>
  <si>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</si>
  <si>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</si>
  <si>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</si>
  <si>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</si>
  <si>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</si>
  <si>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</si>
  <si>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</si>
  <si>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</si>
  <si>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</si>
  <si>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</si>
  <si>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</si>
  <si>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</si>
  <si>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</si>
  <si>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</si>
  <si>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</si>
  <si>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</si>
  <si>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</si>
  <si>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</si>
  <si>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</si>
  <si>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</si>
  <si>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</si>
  <si>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</si>
  <si>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</si>
  <si>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</si>
  <si>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</si>
  <si>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</si>
  <si>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</si>
  <si>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</si>
  <si>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</si>
  <si>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</si>
  <si>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</si>
  <si>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</si>
  <si>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</si>
  <si>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</si>
  <si>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</si>
  <si>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</si>
  <si>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</si>
  <si>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</si>
  <si>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</si>
  <si>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</si>
  <si>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</si>
  <si>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</si>
  <si>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</si>
  <si>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</si>
  <si>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</si>
  <si>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</si>
  <si>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</si>
  <si>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</si>
  <si>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</si>
  <si>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</si>
  <si>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</si>
  <si>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</si>
  <si>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</si>
  <si>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</si>
  <si>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</si>
  <si>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</si>
  <si>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</si>
  <si>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</si>
  <si>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</si>
  <si>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</si>
  <si>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</si>
  <si>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</si>
  <si>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</si>
  <si>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</si>
  <si>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</si>
  <si>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</si>
  <si>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</si>
  <si>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</si>
  <si>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</si>
  <si>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</si>
  <si>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</si>
  <si>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</si>
  <si>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</si>
  <si>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</si>
  <si>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</si>
  <si>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</si>
  <si>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</si>
  <si>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</si>
  <si>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</si>
  <si>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</si>
  <si>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</si>
  <si>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</si>
  <si>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</si>
  <si>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</si>
  <si>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</si>
  <si>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</si>
  <si>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</si>
  <si>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</si>
  <si>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</si>
  <si>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</si>
  <si>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</si>
  <si>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</si>
  <si>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</si>
  <si>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</si>
  <si>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</si>
  <si>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</si>
  <si>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</si>
  <si>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</si>
  <si>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</si>
  <si>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</si>
  <si>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</si>
  <si>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</si>
  <si>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</si>
  <si>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</si>
  <si>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</si>
  <si>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</si>
  <si>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</si>
  <si>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</si>
  <si>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</si>
  <si>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</si>
  <si>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</si>
  <si>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</si>
  <si>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</si>
  <si>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</si>
  <si>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</si>
  <si>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</si>
  <si>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</si>
  <si>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</si>
  <si>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</si>
  <si>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</si>
  <si>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</si>
  <si>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</si>
  <si>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</si>
  <si>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</si>
  <si>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</si>
  <si>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</si>
  <si>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</si>
  <si>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</si>
  <si>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</si>
  <si>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</si>
  <si>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</si>
  <si>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</si>
  <si>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</si>
  <si>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</si>
  <si>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</si>
  <si>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</si>
  <si>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</si>
  <si>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</si>
  <si>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</si>
  <si>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</si>
  <si>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</si>
  <si>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</si>
  <si>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</si>
  <si>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</si>
  <si>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</si>
  <si>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</si>
  <si>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</si>
  <si>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</si>
  <si>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</si>
  <si>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</si>
  <si>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</si>
  <si>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</si>
  <si>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</si>
  <si>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</si>
  <si>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</si>
  <si>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</si>
  <si>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</si>
  <si>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</si>
  <si>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</si>
  <si>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</si>
  <si>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</si>
  <si>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</si>
  <si>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</si>
  <si>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</si>
  <si>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</si>
  <si>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</si>
  <si>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</si>
  <si>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</si>
  <si>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</si>
  <si>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</si>
  <si>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</si>
  <si>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</si>
  <si>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</si>
  <si>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</si>
  <si>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</si>
  <si>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</si>
  <si>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</si>
  <si>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</si>
  <si>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</si>
  <si>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</si>
  <si>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</si>
  <si>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</si>
  <si>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</si>
  <si>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</si>
  <si>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</si>
  <si>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</si>
  <si>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</si>
  <si>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</si>
  <si>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</si>
  <si>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</si>
  <si>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</si>
  <si>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</si>
  <si>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</si>
  <si>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</si>
  <si>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</si>
  <si>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</si>
  <si>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</si>
  <si>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</si>
  <si>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</si>
  <si>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</si>
  <si>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</si>
  <si>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</si>
  <si>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</si>
  <si>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</si>
  <si>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</si>
  <si>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</si>
  <si>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</si>
  <si>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</si>
  <si>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</si>
  <si>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</si>
  <si>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</si>
  <si>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</si>
  <si>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</si>
  <si>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</si>
  <si>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</si>
  <si>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</si>
  <si>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</si>
  <si>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</si>
  <si>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</si>
  <si>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</si>
  <si>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</si>
  <si>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</si>
  <si>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</si>
  <si>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</si>
  <si>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</si>
  <si>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</si>
  <si>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</si>
  <si>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</si>
  <si>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</si>
  <si>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</si>
  <si>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</si>
  <si>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</si>
  <si>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</si>
  <si>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</si>
  <si>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</si>
  <si>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</si>
  <si>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</si>
  <si>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</si>
  <si>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</si>
  <si>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</si>
  <si>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</si>
  <si>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</si>
  <si>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</si>
  <si>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</si>
  <si>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</si>
  <si>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</si>
  <si>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</si>
  <si>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</si>
  <si>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</si>
  <si>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</si>
  <si>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</si>
  <si>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</si>
  <si>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</si>
  <si>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</si>
  <si>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</si>
  <si>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</si>
  <si>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</si>
  <si>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</si>
  <si>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</si>
  <si>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</si>
  <si>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</si>
  <si>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</si>
  <si>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</si>
  <si>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</si>
  <si>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</si>
  <si>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</si>
  <si>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</si>
  <si>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</si>
  <si>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</si>
  <si>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</si>
  <si>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</si>
  <si>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</si>
  <si>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</si>
  <si>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</si>
  <si>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</si>
  <si>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</si>
  <si>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</si>
  <si>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</si>
  <si>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</si>
  <si>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</si>
  <si>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</si>
  <si>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</si>
  <si>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</si>
  <si>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</si>
  <si>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</si>
  <si>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</si>
  <si>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</si>
  <si>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</si>
  <si>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</si>
  <si>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</si>
  <si>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</si>
  <si>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</si>
  <si>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</si>
  <si>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</si>
  <si>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</si>
  <si>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</si>
  <si>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</si>
  <si>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</si>
  <si>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</si>
  <si>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</si>
  <si>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</si>
  <si>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</si>
  <si>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</si>
  <si>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</si>
  <si>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</si>
  <si>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</si>
  <si>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</si>
  <si>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</si>
  <si>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</si>
  <si>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</si>
  <si>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</si>
  <si>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</si>
  <si>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</si>
  <si>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</si>
  <si>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</si>
  <si>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</si>
  <si>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</si>
  <si>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</si>
  <si>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</si>
  <si>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</si>
  <si>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</si>
  <si>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</si>
  <si>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</si>
  <si>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</si>
  <si>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</si>
  <si>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</si>
  <si>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</si>
  <si>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</si>
  <si>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</si>
  <si>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</si>
  <si>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</si>
  <si>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</si>
  <si>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</si>
  <si>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</si>
  <si>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</si>
  <si>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</si>
  <si>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</si>
  <si>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</si>
  <si>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</si>
  <si>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</si>
  <si>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</si>
  <si>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</si>
  <si>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</si>
  <si>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</si>
  <si>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</si>
  <si>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</si>
  <si>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</si>
  <si>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</si>
  <si>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</si>
  <si>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</si>
  <si>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</si>
  <si>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</si>
  <si>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</si>
  <si>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</si>
  <si>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</si>
  <si>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</si>
  <si>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</si>
  <si>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</si>
  <si>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</si>
  <si>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</si>
  <si>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</si>
  <si>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</si>
  <si>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</si>
  <si>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</si>
  <si>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</si>
  <si>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</si>
  <si>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</si>
  <si>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</si>
  <si>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</si>
  <si>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</si>
  <si>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</si>
  <si>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</si>
  <si>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</si>
  <si>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</si>
  <si>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</si>
  <si>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</si>
  <si>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</si>
  <si>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</si>
  <si>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</si>
  <si>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</si>
  <si>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</si>
  <si>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</si>
  <si>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</si>
  <si>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</si>
  <si>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</si>
  <si>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</si>
  <si>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</si>
  <si>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</si>
  <si>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</si>
  <si>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</si>
  <si>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</si>
  <si>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</si>
  <si>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</si>
  <si>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</si>
  <si>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</si>
  <si>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</si>
  <si>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</si>
  <si>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</si>
  <si>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</si>
  <si>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</si>
  <si>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</si>
  <si>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</si>
  <si>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</si>
  <si>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</si>
  <si>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</si>
  <si>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</si>
  <si>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</si>
  <si>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</si>
  <si>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</si>
  <si>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</si>
  <si>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</si>
  <si>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</si>
  <si>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</si>
  <si>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</si>
  <si>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</si>
  <si>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</si>
  <si>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</si>
  <si>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</si>
  <si>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</si>
  <si>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</si>
  <si>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</si>
  <si>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</si>
  <si>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</si>
  <si>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</si>
  <si>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</si>
  <si>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</si>
  <si>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</si>
  <si>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</si>
  <si>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</si>
  <si>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</si>
  <si>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</si>
  <si>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</si>
  <si>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</si>
  <si>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</si>
  <si>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</si>
  <si>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</si>
  <si>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</si>
  <si>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</si>
  <si>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</si>
  <si>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</si>
  <si>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</si>
  <si>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</si>
  <si>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</si>
  <si>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</si>
  <si>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</si>
  <si>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</si>
  <si>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</si>
  <si>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</si>
  <si>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</si>
  <si>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</si>
  <si>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</si>
  <si>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</si>
  <si>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</si>
  <si>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</si>
  <si>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</si>
  <si>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</si>
  <si>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</si>
  <si>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</si>
  <si>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</si>
  <si>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</si>
  <si>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</si>
  <si>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</si>
  <si>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</si>
  <si>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</si>
  <si>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</si>
  <si>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</si>
  <si>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</si>
  <si>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</si>
  <si>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</si>
  <si>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</si>
  <si>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</si>
  <si>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</si>
  <si>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</si>
  <si>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</si>
  <si>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</si>
  <si>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</si>
  <si>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</si>
  <si>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</si>
  <si>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</si>
  <si>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</si>
  <si>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</si>
  <si>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</si>
  <si>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</si>
  <si>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</si>
  <si>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</si>
  <si>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</si>
  <si>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</si>
  <si>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</si>
  <si>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</si>
  <si>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</si>
  <si>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</si>
  <si>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</si>
  <si>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</si>
  <si>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</si>
  <si>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</si>
  <si>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</si>
  <si>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</si>
  <si>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</si>
  <si>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</si>
  <si>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</si>
  <si>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</si>
  <si>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</si>
  <si>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</si>
  <si>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</si>
  <si>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</si>
  <si>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</si>
  <si>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</si>
  <si>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</si>
  <si>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</si>
  <si>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</si>
  <si>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</si>
  <si>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</si>
  <si>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</si>
  <si>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</si>
  <si>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</si>
  <si>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</si>
  <si>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</si>
  <si>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</si>
  <si>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</si>
  <si>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</si>
  <si>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</si>
  <si>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</si>
  <si>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</si>
  <si>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</si>
  <si>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</si>
  <si>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</si>
  <si>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</si>
  <si>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</si>
  <si>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</si>
  <si>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</si>
  <si>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</si>
  <si>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</si>
  <si>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</si>
  <si>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</si>
  <si>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</si>
  <si>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</si>
  <si>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</si>
  <si>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</si>
  <si>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</si>
  <si>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</si>
  <si>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</si>
  <si>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</si>
  <si>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</si>
  <si>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</si>
  <si>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</si>
  <si>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</si>
  <si>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</si>
  <si>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</si>
  <si>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</si>
  <si>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</si>
  <si>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</si>
  <si>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</si>
  <si>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</si>
  <si>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</si>
  <si>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</si>
  <si>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</si>
  <si>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</si>
  <si>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</si>
  <si>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</si>
  <si>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</si>
  <si>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</si>
  <si>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</si>
  <si>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</si>
  <si>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</si>
  <si>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</si>
  <si>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</si>
  <si>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</si>
  <si>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</si>
  <si>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</si>
  <si>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</si>
  <si>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</si>
  <si>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</si>
  <si>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</si>
  <si>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</si>
  <si>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</si>
  <si>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</si>
  <si>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</si>
  <si>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</si>
  <si>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</si>
  <si>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</si>
  <si>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</si>
  <si>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</si>
  <si>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</si>
  <si>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</si>
  <si>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</si>
  <si>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</si>
  <si>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</si>
  <si>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</si>
  <si>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</si>
  <si>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</si>
  <si>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</si>
  <si>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</si>
  <si>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</si>
  <si>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</si>
  <si>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</si>
  <si>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</si>
  <si>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</si>
  <si>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</si>
  <si>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</si>
  <si>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</si>
  <si>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</si>
  <si>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</si>
  <si>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</si>
  <si>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</si>
  <si>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</si>
  <si>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</si>
  <si>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</si>
  <si>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</si>
  <si>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</si>
  <si>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</si>
  <si>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</si>
  <si>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</si>
  <si>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</si>
  <si>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</si>
  <si>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</si>
  <si>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</si>
  <si>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</si>
  <si>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</si>
  <si>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</si>
  <si>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</si>
  <si>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</si>
  <si>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</si>
  <si>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</si>
  <si>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</si>
  <si>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</si>
  <si>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</si>
  <si>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</si>
  <si>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</si>
  <si>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</si>
  <si>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</si>
  <si>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</si>
  <si>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</si>
  <si>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</si>
  <si>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</si>
  <si>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</si>
  <si>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</si>
  <si>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</si>
  <si>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</si>
  <si>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</si>
  <si>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</si>
  <si>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</si>
  <si>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</si>
  <si>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</si>
  <si>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</si>
  <si>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</si>
  <si>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</si>
  <si>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</si>
  <si>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</si>
  <si>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</si>
  <si>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</si>
  <si>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</si>
  <si>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</si>
  <si>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</si>
  <si>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</si>
  <si>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</si>
  <si>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</si>
  <si>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</si>
  <si>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</si>
  <si>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</si>
  <si>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</si>
  <si>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</si>
  <si>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</si>
  <si>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</si>
  <si>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</si>
  <si>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</si>
  <si>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</si>
  <si>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</si>
  <si>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</si>
  <si>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</si>
  <si>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</si>
  <si>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</si>
  <si>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</si>
  <si>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</si>
  <si>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</si>
  <si>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</si>
  <si>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</si>
  <si>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</si>
  <si>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</si>
  <si>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</si>
  <si>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</si>
  <si>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</si>
  <si>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</si>
  <si>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</si>
  <si>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</si>
  <si>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</si>
  <si>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</si>
  <si>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</si>
  <si>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</si>
  <si>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</si>
  <si>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</si>
  <si>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</si>
  <si>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</si>
  <si>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</si>
  <si>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</si>
  <si>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</si>
  <si>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</si>
  <si>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</si>
  <si>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</si>
  <si>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</si>
  <si>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</si>
  <si>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</si>
  <si>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</si>
  <si>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</si>
  <si>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</si>
  <si>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</si>
  <si>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</si>
  <si>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</si>
  <si>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</si>
  <si>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</si>
  <si>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</si>
  <si>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</si>
  <si>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</si>
  <si>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</si>
  <si>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</si>
  <si>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</si>
  <si>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</si>
  <si>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</si>
  <si>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</si>
  <si>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</si>
  <si>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</si>
  <si>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</si>
  <si>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</si>
  <si>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</si>
  <si>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</si>
  <si>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</si>
  <si>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</si>
  <si>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</si>
  <si>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</si>
  <si>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</si>
  <si>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</si>
  <si>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</si>
  <si>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</si>
  <si>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</si>
  <si>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</si>
  <si>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</si>
  <si>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</si>
  <si>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</si>
  <si>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</si>
  <si>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</si>
  <si>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</si>
  <si>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</si>
  <si>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</si>
  <si>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</si>
  <si>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</si>
  <si>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</si>
  <si>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</si>
  <si>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</si>
  <si>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</si>
  <si>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</si>
  <si>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</si>
  <si>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</si>
  <si>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</si>
  <si>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</si>
  <si>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</si>
  <si>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</si>
  <si>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</si>
  <si>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</si>
  <si>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</si>
  <si>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</si>
  <si>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</si>
  <si>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</si>
  <si>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</si>
  <si>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</si>
  <si>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</si>
  <si>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</si>
  <si>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</si>
  <si>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</si>
  <si>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</si>
  <si>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</si>
  <si>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</si>
  <si>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</si>
  <si>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</si>
  <si>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</si>
  <si>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</si>
  <si>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</si>
  <si>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</si>
  <si>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</si>
  <si>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</si>
  <si>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</si>
  <si>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</si>
  <si>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</si>
  <si>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</si>
  <si>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</si>
  <si>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</si>
  <si>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</si>
  <si>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</si>
  <si>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</si>
  <si>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</si>
  <si>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</si>
  <si>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</si>
  <si>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</si>
  <si>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</si>
  <si>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</si>
  <si>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</si>
  <si>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</si>
  <si>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</si>
  <si>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</si>
  <si>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</si>
  <si>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</si>
  <si>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</si>
  <si>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</si>
  <si>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</si>
  <si>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</si>
  <si>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</si>
  <si>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</si>
  <si>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</si>
  <si>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</si>
  <si>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</si>
  <si>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</si>
  <si>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</si>
  <si>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</si>
  <si>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</si>
  <si>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</si>
  <si>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</si>
  <si>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</si>
  <si>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</si>
  <si>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</si>
  <si>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</si>
  <si>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</si>
  <si>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</si>
  <si>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</si>
  <si>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</si>
  <si>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</si>
  <si>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</si>
  <si>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</si>
  <si>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</si>
  <si>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</si>
  <si>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</si>
  <si>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</si>
  <si>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</si>
  <si>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</si>
  <si>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</si>
  <si>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</si>
  <si>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</si>
  <si>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</si>
  <si>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</si>
  <si>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</si>
  <si>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</si>
  <si>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</si>
  <si>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</si>
  <si>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</si>
  <si>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</si>
  <si>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</si>
  <si>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</si>
  <si>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</si>
  <si>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</si>
  <si>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</si>
  <si>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</si>
  <si>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</si>
  <si>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</si>
  <si>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</si>
  <si>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</si>
  <si>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</si>
  <si>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</si>
  <si>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</si>
  <si>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</si>
  <si>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</si>
  <si>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</si>
  <si>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</si>
  <si>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</si>
  <si>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</si>
  <si>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</si>
  <si>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</si>
  <si>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</si>
  <si>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</si>
  <si>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</si>
  <si>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</si>
  <si>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</si>
  <si>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</si>
  <si>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</si>
  <si>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</si>
  <si>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</si>
  <si>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</si>
  <si>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</si>
  <si>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</si>
  <si>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</si>
  <si>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</si>
  <si>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</si>
  <si>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</si>
  <si>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</si>
  <si>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</si>
  <si>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</si>
  <si>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</si>
  <si>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</si>
  <si>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</si>
  <si>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</si>
  <si>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</si>
  <si>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</si>
  <si>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</si>
  <si>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</si>
  <si>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</si>
  <si>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</si>
  <si>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</si>
  <si>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</si>
  <si>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</si>
  <si>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</si>
  <si>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</si>
  <si>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</si>
  <si>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</si>
  <si>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</si>
  <si>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</si>
  <si>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</si>
  <si>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</si>
  <si>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</si>
  <si>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</si>
  <si>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</si>
  <si>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</si>
  <si>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</si>
  <si>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</si>
  <si>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</si>
  <si>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</si>
  <si>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</si>
  <si>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</si>
  <si>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</si>
  <si>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</si>
  <si>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</si>
  <si>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</si>
  <si>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</si>
  <si>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</si>
  <si>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</si>
  <si>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</si>
  <si>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</si>
  <si>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</si>
  <si>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</si>
  <si>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</si>
  <si>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</si>
  <si>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</si>
  <si>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</si>
  <si>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</si>
  <si>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</si>
  <si>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</si>
  <si>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</si>
  <si>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</si>
  <si>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</si>
  <si>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</si>
  <si>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</si>
  <si>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</si>
  <si>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</si>
  <si>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</si>
  <si>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</si>
  <si>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</si>
  <si>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</si>
  <si>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</si>
  <si>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</si>
  <si>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</si>
  <si>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</si>
  <si>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</si>
  <si>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</si>
  <si>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</si>
  <si>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</si>
  <si>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</si>
  <si>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</si>
  <si>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</si>
  <si>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</si>
  <si>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</si>
  <si>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</si>
  <si>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</si>
  <si>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</si>
  <si>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</si>
  <si>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</si>
  <si>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</si>
  <si>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</si>
  <si>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</si>
  <si>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</si>
  <si>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</si>
  <si>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</si>
  <si>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</si>
  <si>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</si>
  <si>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</si>
  <si>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</si>
  <si>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</si>
  <si>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</si>
  <si>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</si>
  <si>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</si>
  <si>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</si>
  <si>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</si>
  <si>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</si>
  <si>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</si>
  <si>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</si>
  <si>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</si>
  <si>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</si>
  <si>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</si>
  <si>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</si>
  <si>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</si>
  <si>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</si>
  <si>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</si>
  <si>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</si>
  <si>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</si>
  <si>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</si>
  <si>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</si>
  <si>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</si>
  <si>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</si>
  <si>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</si>
  <si>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</si>
  <si>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</si>
  <si>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</si>
  <si>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</si>
  <si>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</si>
  <si>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</si>
  <si>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</si>
  <si>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</si>
  <si>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</si>
  <si>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</si>
  <si>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</si>
  <si>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</si>
  <si>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</si>
  <si>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</si>
  <si>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</si>
  <si>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</si>
  <si>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</si>
  <si>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</si>
  <si>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</si>
  <si>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</si>
  <si>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</si>
  <si>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</si>
  <si>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</si>
  <si>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</si>
  <si>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</si>
  <si>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</si>
  <si>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</si>
  <si>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</si>
  <si>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</si>
  <si>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</si>
  <si>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</si>
  <si>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</si>
  <si>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</si>
  <si>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</si>
  <si>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</si>
  <si>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</si>
  <si>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</si>
  <si>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</si>
  <si>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</si>
  <si>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</si>
  <si>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</si>
  <si>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</si>
  <si>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</si>
  <si>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</si>
  <si>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</si>
  <si>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</si>
  <si>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</si>
  <si>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</si>
  <si>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</si>
  <si>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</si>
  <si>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</si>
  <si>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</si>
  <si>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</si>
  <si>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</si>
  <si>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</si>
  <si>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</si>
  <si>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</si>
  <si>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</si>
  <si>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</si>
  <si>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</si>
  <si>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</si>
  <si>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</si>
  <si>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</si>
  <si>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</si>
  <si>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</si>
  <si>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</si>
  <si>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</si>
  <si>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</si>
  <si>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</si>
  <si>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</si>
  <si>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</si>
  <si>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</si>
  <si>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</si>
  <si>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</si>
  <si>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</si>
  <si>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</si>
  <si>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</si>
  <si>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</si>
  <si>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</si>
  <si>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</si>
  <si>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</si>
  <si>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</si>
  <si>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</si>
  <si>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</si>
  <si>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</si>
  <si>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</si>
  <si>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</si>
  <si>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</si>
  <si>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</si>
  <si>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</si>
  <si>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</si>
  <si>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</si>
  <si>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</si>
  <si>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</si>
  <si>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</si>
  <si>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</si>
  <si>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</si>
  <si>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</si>
  <si>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</si>
  <si>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</si>
  <si>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</si>
  <si>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</si>
  <si>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</si>
  <si>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</si>
  <si>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</si>
  <si>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</si>
  <si>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</si>
  <si>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</si>
  <si>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</si>
  <si>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</si>
  <si>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</si>
  <si>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</si>
  <si>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</si>
  <si>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</si>
  <si>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</si>
  <si>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</si>
  <si>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</si>
  <si>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</si>
  <si>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</si>
  <si>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</si>
  <si>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</si>
  <si>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</si>
  <si>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</si>
  <si>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</si>
  <si>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</si>
  <si>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</si>
  <si>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</si>
  <si>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</si>
  <si>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</si>
  <si>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</si>
  <si>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</si>
  <si>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</si>
  <si>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</si>
  <si>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</si>
  <si>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</si>
  <si>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</si>
  <si>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</si>
  <si>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</si>
  <si>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</si>
  <si>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</si>
  <si>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</si>
  <si>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</si>
  <si>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</si>
  <si>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</si>
  <si>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</si>
  <si>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</si>
  <si>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</si>
  <si>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</si>
  <si>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</si>
  <si>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</si>
  <si>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</si>
  <si>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</si>
  <si>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</si>
  <si>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</si>
  <si>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</si>
  <si>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</si>
  <si>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</si>
  <si>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</si>
  <si>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</si>
  <si>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</si>
  <si>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</si>
  <si>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</si>
  <si>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</si>
  <si>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</si>
  <si>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</si>
  <si>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</si>
  <si>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</si>
  <si>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</si>
  <si>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</si>
  <si>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</si>
  <si>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</si>
  <si>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</si>
  <si>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</si>
  <si>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</si>
  <si>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</si>
  <si>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</si>
  <si>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</si>
  <si>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</si>
  <si>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</si>
  <si>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</si>
  <si>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</si>
  <si>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</si>
  <si>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</si>
  <si>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</si>
  <si>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</si>
  <si>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</si>
  <si>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</si>
  <si>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</si>
  <si>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</si>
  <si>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</si>
  <si>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</si>
  <si>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</si>
  <si>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</si>
  <si>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</si>
  <si>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</si>
  <si>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</si>
  <si>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</si>
  <si>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</si>
  <si>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</si>
  <si>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</si>
  <si>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</si>
  <si>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</si>
  <si>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</si>
  <si>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</si>
  <si>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</si>
  <si>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</si>
  <si>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</si>
  <si>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</si>
  <si>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</si>
  <si>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</si>
  <si>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</si>
  <si>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</si>
  <si>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</si>
  <si>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</si>
  <si>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</si>
  <si>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</si>
  <si>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</si>
  <si>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</si>
  <si>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</si>
  <si>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</si>
  <si>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</si>
  <si>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</si>
  <si>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</si>
  <si>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</si>
  <si>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</si>
  <si>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</si>
  <si>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</si>
  <si>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</si>
  <si>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</si>
  <si>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</si>
  <si>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</si>
  <si>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</si>
  <si>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</si>
  <si>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</si>
  <si>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</si>
  <si>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</si>
  <si>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</si>
  <si>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</si>
  <si>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</si>
  <si>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</si>
  <si>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</si>
  <si>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</si>
  <si>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</si>
  <si>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</si>
  <si>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</si>
  <si>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</si>
  <si>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</si>
  <si>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</si>
  <si>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</si>
  <si>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</si>
  <si>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</si>
  <si>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</si>
  <si>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</si>
  <si>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</si>
  <si>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</si>
  <si>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</si>
  <si>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</si>
  <si>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</si>
  <si>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</si>
  <si>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</si>
  <si>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</si>
  <si>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</si>
  <si>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</si>
  <si>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</si>
  <si>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</si>
  <si>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</si>
  <si>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</si>
  <si>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</si>
  <si>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</si>
  <si>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</si>
  <si>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</si>
  <si>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</si>
  <si>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</si>
  <si>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</si>
  <si>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</si>
  <si>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</si>
  <si>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</si>
  <si>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</si>
  <si>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</si>
  <si>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</si>
  <si>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</si>
  <si>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</si>
  <si>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</si>
  <si>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</si>
  <si>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</si>
  <si>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</si>
  <si>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</si>
  <si>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</si>
  <si>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</si>
  <si>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</si>
  <si>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</si>
  <si>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</si>
  <si>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</si>
  <si>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</si>
  <si>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</si>
  <si>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</si>
  <si>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</si>
  <si>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</si>
  <si>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</si>
  <si>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</si>
  <si>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</si>
  <si>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</si>
  <si>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</si>
  <si>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</si>
  <si>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</si>
  <si>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</si>
  <si>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</si>
  <si>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</si>
  <si>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</si>
  <si>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</si>
  <si>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</si>
  <si>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</si>
  <si>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</si>
  <si>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</si>
  <si>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</si>
  <si>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</si>
  <si>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</si>
  <si>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</si>
  <si>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</si>
  <si>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</si>
  <si>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</si>
  <si>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</si>
  <si>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</si>
  <si>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</si>
  <si>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</si>
  <si>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</si>
  <si>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</si>
  <si>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</si>
  <si>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</si>
  <si>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</si>
  <si>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</si>
  <si>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</si>
  <si>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</si>
  <si>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</si>
  <si>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</si>
  <si>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</si>
  <si>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</si>
  <si>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</si>
  <si>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</si>
  <si>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</si>
  <si>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</si>
  <si>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</si>
  <si>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</si>
  <si>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</si>
  <si>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</si>
  <si>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</si>
  <si>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</si>
  <si>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</si>
  <si>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</si>
  <si>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</si>
  <si>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</si>
  <si>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</si>
  <si>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</si>
  <si>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</si>
  <si>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</si>
  <si>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</si>
  <si>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</si>
  <si>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</si>
  <si>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</si>
  <si>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</si>
  <si>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</si>
  <si>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</si>
  <si>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</si>
  <si>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</si>
  <si>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</si>
  <si>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</si>
  <si>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</si>
  <si>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</si>
  <si>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</si>
  <si>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</si>
  <si>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</si>
  <si>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</si>
  <si>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</si>
  <si>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</si>
  <si>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</si>
  <si>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</si>
  <si>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</si>
  <si>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</si>
  <si>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</si>
  <si>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</si>
  <si>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</si>
  <si>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</si>
  <si>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</si>
  <si>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</si>
  <si>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</si>
  <si>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</si>
  <si>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</si>
  <si>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</si>
  <si>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</si>
  <si>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</si>
  <si>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</si>
  <si>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</si>
  <si>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</si>
  <si>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</si>
  <si>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</si>
  <si>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</si>
  <si>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</si>
  <si>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</si>
  <si>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</si>
  <si>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</si>
  <si>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</si>
  <si>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</si>
  <si>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</si>
  <si>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</si>
  <si>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</si>
  <si>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</si>
  <si>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</si>
  <si>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</si>
  <si>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</si>
  <si>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</si>
  <si>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</si>
  <si>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</si>
  <si>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</si>
  <si>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</si>
  <si>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</si>
  <si>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</si>
  <si>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</si>
  <si>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</si>
  <si>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</si>
  <si>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</si>
  <si>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</si>
  <si>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</si>
  <si>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</si>
  <si>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</si>
  <si>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</si>
  <si>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</si>
  <si>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</si>
  <si>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</si>
  <si>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</si>
  <si>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</si>
  <si>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</si>
  <si>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</si>
  <si>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</si>
  <si>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</si>
  <si>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</si>
  <si>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</si>
  <si>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</si>
  <si>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</si>
  <si>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</si>
  <si>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</si>
  <si>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</si>
  <si>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</si>
  <si>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</si>
  <si>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</si>
  <si>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</si>
  <si>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</si>
  <si>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</si>
  <si>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</si>
  <si>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</si>
  <si>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</si>
  <si>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</si>
  <si>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</si>
  <si>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</si>
  <si>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</si>
  <si>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</si>
  <si>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</si>
  <si>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</si>
  <si>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</si>
  <si>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</si>
  <si>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</si>
  <si>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</si>
  <si>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</si>
  <si>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</si>
  <si>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</si>
  <si>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</si>
  <si>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</si>
  <si>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</si>
  <si>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</si>
  <si>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</si>
  <si>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</si>
  <si>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</si>
  <si>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</si>
  <si>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</si>
  <si>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</si>
  <si>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</si>
  <si>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</si>
  <si>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</si>
  <si>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</si>
  <si>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</si>
  <si>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</si>
  <si>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</si>
  <si>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</si>
  <si>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</si>
  <si>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</si>
  <si>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</si>
  <si>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</si>
  <si>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</si>
  <si>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</si>
  <si>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</si>
  <si>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</si>
  <si>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</si>
  <si>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</si>
  <si>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</si>
  <si>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</si>
  <si>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</si>
  <si>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</si>
  <si>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</si>
  <si>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</si>
  <si>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</si>
  <si>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</si>
  <si>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</si>
  <si>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</si>
  <si>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</si>
  <si>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</si>
  <si>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</si>
  <si>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</si>
  <si>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</si>
  <si>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</si>
  <si>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</si>
  <si>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</si>
  <si>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</si>
  <si>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</si>
  <si>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</si>
  <si>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</si>
  <si>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</si>
  <si>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</si>
  <si>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</si>
  <si>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</si>
  <si>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</si>
  <si>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</si>
  <si>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</si>
  <si>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</si>
  <si>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</si>
  <si>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</si>
  <si>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</si>
  <si>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</si>
  <si>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</si>
  <si>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</si>
  <si>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</si>
  <si>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</si>
  <si>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</si>
  <si>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</si>
  <si>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</si>
  <si>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</si>
  <si>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</si>
  <si>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</si>
  <si>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</si>
  <si>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</si>
  <si>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</si>
  <si>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</si>
  <si>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</si>
  <si>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</si>
  <si>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</si>
  <si>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</si>
  <si>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</si>
  <si>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</si>
  <si>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</si>
  <si>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</si>
  <si>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</si>
  <si>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</si>
  <si>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</si>
  <si>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</si>
  <si>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</si>
  <si>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</si>
  <si>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</si>
  <si>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</si>
  <si>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</si>
  <si>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</si>
  <si>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</si>
  <si>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</si>
  <si>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</si>
  <si>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</si>
  <si>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</si>
  <si>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</si>
  <si>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</si>
  <si>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</si>
  <si>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</si>
  <si>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</si>
  <si>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</si>
  <si>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</si>
  <si>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</si>
  <si>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</si>
  <si>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</si>
  <si>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</si>
  <si>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</si>
  <si>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</si>
  <si>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</si>
  <si>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</si>
  <si>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</si>
  <si>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</si>
  <si>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</si>
  <si>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</si>
  <si>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</si>
  <si>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</si>
  <si>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</si>
  <si>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</si>
  <si>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</si>
  <si>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</si>
  <si>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</si>
  <si>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</si>
  <si>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</si>
  <si>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</si>
  <si>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</si>
  <si>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</si>
  <si>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</si>
  <si>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</si>
  <si>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</si>
  <si>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</si>
  <si>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</si>
  <si>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</si>
  <si>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</si>
  <si>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</si>
  <si>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</si>
  <si>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</si>
  <si>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</si>
  <si>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</si>
  <si>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</si>
  <si>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</si>
  <si>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</si>
  <si>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</si>
  <si>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</si>
  <si>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</si>
  <si>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</si>
  <si>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</si>
  <si>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</si>
  <si>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</si>
  <si>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</si>
  <si>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</si>
  <si>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</si>
  <si>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</si>
  <si>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</si>
  <si>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</si>
  <si>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</si>
  <si>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</si>
  <si>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</si>
  <si>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</si>
  <si>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</si>
  <si>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</si>
  <si>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</si>
  <si>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</si>
  <si>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</si>
  <si>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</si>
  <si>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</si>
  <si>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</si>
  <si>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</si>
  <si>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</si>
  <si>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</si>
  <si>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</si>
  <si>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</si>
  <si>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</si>
  <si>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</si>
  <si>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</si>
  <si>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</si>
  <si>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</si>
  <si>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</si>
  <si>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</si>
  <si>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</si>
  <si>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</si>
  <si>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</si>
  <si>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</si>
  <si>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</si>
  <si>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</si>
  <si>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</si>
  <si>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</si>
  <si>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</si>
  <si>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</si>
  <si>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</si>
  <si>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</si>
  <si>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</si>
  <si>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</si>
  <si>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</si>
  <si>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</si>
  <si>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</si>
  <si>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</si>
  <si>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</si>
  <si>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</si>
  <si>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</si>
  <si>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</si>
  <si>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</si>
  <si>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</si>
  <si>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</si>
  <si>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</si>
  <si>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</si>
  <si>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</si>
  <si>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</si>
  <si>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</si>
  <si>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</si>
  <si>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</si>
  <si>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</si>
  <si>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</si>
  <si>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</si>
  <si>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</si>
  <si>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</si>
  <si>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</si>
  <si>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</si>
  <si>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</si>
  <si>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</si>
  <si>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</si>
  <si>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</si>
  <si>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</si>
  <si>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</si>
  <si>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</si>
  <si>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</si>
  <si>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</si>
  <si>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</si>
  <si>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</si>
  <si>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</si>
  <si>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</si>
  <si>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</si>
  <si>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</si>
  <si>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</si>
  <si>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</si>
  <si>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</si>
  <si>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</si>
  <si>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</si>
  <si>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</si>
  <si>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</si>
  <si>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</si>
  <si>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</si>
  <si>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</si>
  <si>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</si>
  <si>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</si>
  <si>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</si>
  <si>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</si>
  <si>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</si>
  <si>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</si>
  <si>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</si>
  <si>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</si>
  <si>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</si>
  <si>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</si>
  <si>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</si>
  <si>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</si>
  <si>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</si>
  <si>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</si>
  <si>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</si>
  <si>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</si>
  <si>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</si>
  <si>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</si>
  <si>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</si>
  <si>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</si>
  <si>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</si>
  <si>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</si>
  <si>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</si>
  <si>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</si>
  <si>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</si>
  <si>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</si>
  <si>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</si>
  <si>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</si>
  <si>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</si>
  <si>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</si>
  <si>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</si>
  <si>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</si>
  <si>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</si>
  <si>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</si>
  <si>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</si>
  <si>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</si>
  <si>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</si>
  <si>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</si>
  <si>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</si>
  <si>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</si>
  <si>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</si>
  <si>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</si>
  <si>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</si>
  <si>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</si>
  <si>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</si>
  <si>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</si>
  <si>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</si>
  <si>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</si>
  <si>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</si>
  <si>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</si>
  <si>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</si>
  <si>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</si>
  <si>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</si>
  <si>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</si>
  <si>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</si>
  <si>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</si>
  <si>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</si>
  <si>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</si>
  <si>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</si>
  <si>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</si>
  <si>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</si>
  <si>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</si>
  <si>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</si>
  <si>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</si>
  <si>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</si>
  <si>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</si>
  <si>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</si>
  <si>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</si>
  <si>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</si>
  <si>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</si>
  <si>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</si>
  <si>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</si>
  <si>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</si>
  <si>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</si>
  <si>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</si>
  <si>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</si>
  <si>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</si>
  <si>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</si>
  <si>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</si>
  <si>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</si>
  <si>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</si>
  <si>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</si>
  <si>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</si>
  <si>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</si>
  <si>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</si>
  <si>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</si>
  <si>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</si>
  <si>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</si>
  <si>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</si>
  <si>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</si>
  <si>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</si>
  <si>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</si>
  <si>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</si>
  <si>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</si>
  <si>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</si>
  <si>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</si>
  <si>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</si>
  <si>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</si>
  <si>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</si>
  <si>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</si>
  <si>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</si>
  <si>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</si>
  <si>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</si>
  <si>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</si>
  <si>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</si>
  <si>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</si>
  <si>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</si>
  <si>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</si>
  <si>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</si>
  <si>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</si>
  <si>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</si>
  <si>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</si>
  <si>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</si>
  <si>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</si>
  <si>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</si>
  <si>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</si>
  <si>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</si>
  <si>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</si>
  <si>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</si>
  <si>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</si>
  <si>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</si>
  <si>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</si>
  <si>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</si>
  <si>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</si>
  <si>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</si>
  <si>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</si>
  <si>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</si>
  <si>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</si>
  <si>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</si>
  <si>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</si>
  <si>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</si>
  <si>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</si>
  <si>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</si>
  <si>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</si>
  <si>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</si>
  <si>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</si>
  <si>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</si>
  <si>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</si>
  <si>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</si>
  <si>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</si>
  <si>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</si>
  <si>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</si>
  <si>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</si>
  <si>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</si>
  <si>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</si>
  <si>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</si>
  <si>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</si>
  <si>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</si>
  <si>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</si>
  <si>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</si>
  <si>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</si>
  <si>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</si>
  <si>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</si>
  <si>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</si>
  <si>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</si>
  <si>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</si>
  <si>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</si>
  <si>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</si>
  <si>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</si>
  <si>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</si>
  <si>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</si>
  <si>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</si>
  <si>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</si>
  <si>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</si>
  <si>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</si>
  <si>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</si>
  <si>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</si>
  <si>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</si>
  <si>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</si>
  <si>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</si>
  <si>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</si>
  <si>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</si>
  <si>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</si>
  <si>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</si>
  <si>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</si>
  <si>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</si>
  <si>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</si>
  <si>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</si>
  <si>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</si>
  <si>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</si>
  <si>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</si>
  <si>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</si>
  <si>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</si>
  <si>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</si>
  <si>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</si>
  <si>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</si>
  <si>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</si>
  <si>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</si>
  <si>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</si>
  <si>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</si>
  <si>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</si>
  <si>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</si>
  <si>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</si>
  <si>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</si>
  <si>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</si>
  <si>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</si>
  <si>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</si>
  <si>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</si>
  <si>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</si>
  <si>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</si>
  <si>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</si>
  <si>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</si>
  <si>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</si>
  <si>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</si>
  <si>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</si>
  <si>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</si>
  <si>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</si>
  <si>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</si>
  <si>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</si>
  <si>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</si>
  <si>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</si>
  <si>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</si>
  <si>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</si>
  <si>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</si>
  <si>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</si>
  <si>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</si>
  <si>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</si>
  <si>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</si>
  <si>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</si>
  <si>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</si>
  <si>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</si>
  <si>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</si>
  <si>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</si>
  <si>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</si>
  <si>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</si>
  <si>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</si>
  <si>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</si>
  <si>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</si>
  <si>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</si>
  <si>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</si>
  <si>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</si>
  <si>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</si>
  <si>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</si>
  <si>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</si>
  <si>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</si>
  <si>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</si>
  <si>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</si>
  <si>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</si>
  <si>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</si>
  <si>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</si>
  <si>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</si>
  <si>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</si>
  <si>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</si>
  <si>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</si>
  <si>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</si>
  <si>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</si>
  <si>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</si>
  <si>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</si>
  <si>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</si>
  <si>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</si>
  <si>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</si>
  <si>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</si>
  <si>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</si>
  <si>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</si>
  <si>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</si>
  <si>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</si>
  <si>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</si>
  <si>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</si>
  <si>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</si>
  <si>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</si>
  <si>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</si>
  <si>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</si>
  <si>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</si>
  <si>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</si>
  <si>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</si>
  <si>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</si>
  <si>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</si>
  <si>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</si>
  <si>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</si>
  <si>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</si>
  <si>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</si>
  <si>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</si>
  <si>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</si>
  <si>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</si>
  <si>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</si>
  <si>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</si>
  <si>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</si>
  <si>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</si>
  <si>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</si>
  <si>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</si>
  <si>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</si>
  <si>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</si>
  <si>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</si>
  <si>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</si>
  <si>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</si>
  <si>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</si>
  <si>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</si>
  <si>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</si>
  <si>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</si>
  <si>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</si>
  <si>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</si>
  <si>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</si>
  <si>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</si>
  <si>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</si>
  <si>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</si>
  <si>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</si>
  <si>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</si>
  <si>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</si>
  <si>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</si>
  <si>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</si>
  <si>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</si>
  <si>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</si>
  <si>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</si>
  <si>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</si>
  <si>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</si>
  <si>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</si>
  <si>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</si>
  <si>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</si>
  <si>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</si>
  <si>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</si>
  <si>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</si>
  <si>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</si>
  <si>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</si>
  <si>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</si>
  <si>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</si>
  <si>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</si>
  <si>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</si>
  <si>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</si>
  <si>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</si>
  <si>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</si>
  <si>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</si>
  <si>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</si>
  <si>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</si>
  <si>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</si>
  <si>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</si>
  <si>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</si>
  <si>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</si>
  <si>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</si>
  <si>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</si>
  <si>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</si>
  <si>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</si>
  <si>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</si>
  <si>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</si>
  <si>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</si>
  <si>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</si>
  <si>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</si>
  <si>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</si>
  <si>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</si>
  <si>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</si>
  <si>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</si>
  <si>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</si>
  <si>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</si>
  <si>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</si>
  <si>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</si>
  <si>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</si>
  <si>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</si>
  <si>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</si>
  <si>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</si>
  <si>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</si>
  <si>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</si>
  <si>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</si>
  <si>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</si>
  <si>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</si>
  <si>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</si>
  <si>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</si>
  <si>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</si>
  <si>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</si>
  <si>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</si>
  <si>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</si>
  <si>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</si>
  <si>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</si>
  <si>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</si>
  <si>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</si>
  <si>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</si>
  <si>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</si>
  <si>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</si>
  <si>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</si>
  <si>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</si>
  <si>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</si>
  <si>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</si>
  <si>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</si>
  <si>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</si>
  <si>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</si>
  <si>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</si>
  <si>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</si>
  <si>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</si>
  <si>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</si>
  <si>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</si>
  <si>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</si>
  <si>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</si>
  <si>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</si>
  <si>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</si>
  <si>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</si>
  <si>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</si>
  <si>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</si>
  <si>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</si>
  <si>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</si>
  <si>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</si>
  <si>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</si>
  <si>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</si>
  <si>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</si>
  <si>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</si>
  <si>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</si>
  <si>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</si>
  <si>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</si>
  <si>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</si>
  <si>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</si>
  <si>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</si>
  <si>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</si>
  <si>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</si>
  <si>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</si>
  <si>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</si>
  <si>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</si>
  <si>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</si>
  <si>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</si>
  <si>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</si>
  <si>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</si>
  <si>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</si>
  <si>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</si>
  <si>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</si>
  <si>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</si>
  <si>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</si>
  <si>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</si>
  <si>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</si>
  <si>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</si>
  <si>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</si>
  <si>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</si>
  <si>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</si>
  <si>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</si>
  <si>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</si>
  <si>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</si>
  <si>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</si>
  <si>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</si>
  <si>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</si>
  <si>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</si>
  <si>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</si>
  <si>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</si>
  <si>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</si>
  <si>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</si>
  <si>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</si>
  <si>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</si>
  <si>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</si>
  <si>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</si>
  <si>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</si>
  <si>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</si>
  <si>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</si>
  <si>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</si>
  <si>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</si>
  <si>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</si>
  <si>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</si>
  <si>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</si>
  <si>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</si>
  <si>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</si>
  <si>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</si>
  <si>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</si>
  <si>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</si>
  <si>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</si>
  <si>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</si>
  <si>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</si>
  <si>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</si>
  <si>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</si>
  <si>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</si>
  <si>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</si>
  <si>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</si>
  <si>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</si>
  <si>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</si>
  <si>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</si>
  <si>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</si>
  <si>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</si>
  <si>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</si>
  <si>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</si>
  <si>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</si>
  <si>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</si>
  <si>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</si>
  <si>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</si>
  <si>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</si>
  <si>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</si>
  <si>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</si>
  <si>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</si>
  <si>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</si>
  <si>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</si>
  <si>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</si>
  <si>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</si>
  <si>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</si>
  <si>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</si>
  <si>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</si>
  <si>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</si>
  <si>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</si>
  <si>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</si>
  <si>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</si>
  <si>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</si>
  <si>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</si>
  <si>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</si>
  <si>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</si>
  <si>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</si>
  <si>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</si>
  <si>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</si>
  <si>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</si>
  <si>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</si>
  <si>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</si>
  <si>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</si>
  <si>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</si>
  <si>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</si>
  <si>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</si>
  <si>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</si>
  <si>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</si>
  <si>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</si>
  <si>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</si>
  <si>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</si>
  <si>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</si>
  <si>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</si>
  <si>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</si>
  <si>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</si>
  <si>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</si>
  <si>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</si>
  <si>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</si>
  <si>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</si>
  <si>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</si>
  <si>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</si>
  <si>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</si>
  <si>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</si>
  <si>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</si>
  <si>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</si>
  <si>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</si>
  <si>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</si>
  <si>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</si>
  <si>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</si>
  <si>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</si>
  <si>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</si>
  <si>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</si>
  <si>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</si>
  <si>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</si>
  <si>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</si>
  <si>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</si>
  <si>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</si>
  <si>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</si>
  <si>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</si>
  <si>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</si>
  <si>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</si>
  <si>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</si>
  <si>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</si>
  <si>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</si>
  <si>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</si>
  <si>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</si>
  <si>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</si>
  <si>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</si>
  <si>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</si>
  <si>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</si>
  <si>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</si>
  <si>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</si>
  <si>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</si>
  <si>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</si>
  <si>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</si>
  <si>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</si>
  <si>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</si>
  <si>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</si>
  <si>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</si>
  <si>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</si>
  <si>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</si>
  <si>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</si>
  <si>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</si>
  <si>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</si>
  <si>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</si>
  <si>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</si>
  <si>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</si>
  <si>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</si>
  <si>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</si>
  <si>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</si>
  <si>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</si>
  <si>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</si>
  <si>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</si>
  <si>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</si>
  <si>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</si>
  <si>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</si>
  <si>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</si>
  <si>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</si>
  <si>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</si>
  <si>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</si>
  <si>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</si>
  <si>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</si>
  <si>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</si>
  <si>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</si>
  <si>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</si>
  <si>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</si>
  <si>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</si>
  <si>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</si>
  <si>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</si>
  <si>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</si>
  <si>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</si>
  <si>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</si>
  <si>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</si>
  <si>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</si>
  <si>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</si>
  <si>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</si>
  <si>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</si>
  <si>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</si>
  <si>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</si>
  <si>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</si>
  <si>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</si>
  <si>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</si>
  <si>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</si>
  <si>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</si>
  <si>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</si>
  <si>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</si>
  <si>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</si>
  <si>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</si>
  <si>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</si>
  <si>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</si>
  <si>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</si>
  <si>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</si>
  <si>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</si>
  <si>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</si>
  <si>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</si>
  <si>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</si>
  <si>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</si>
  <si>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</si>
  <si>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</si>
  <si>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</si>
  <si>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</si>
  <si>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</si>
  <si>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</si>
  <si>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</si>
  <si>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</si>
  <si>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</si>
  <si>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</si>
  <si>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</si>
  <si>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</si>
  <si>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</si>
  <si>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</si>
  <si>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</si>
  <si>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</si>
  <si>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</si>
  <si>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</si>
  <si>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</si>
  <si>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</si>
  <si>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</si>
  <si>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</si>
  <si>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</si>
  <si>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</si>
  <si>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</si>
  <si>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</si>
  <si>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</si>
  <si>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</si>
  <si>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</si>
  <si>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</si>
  <si>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</si>
  <si>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</si>
  <si>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</si>
  <si>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</si>
  <si>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</si>
  <si>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</si>
  <si>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</si>
  <si>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</si>
  <si>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</si>
  <si>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</si>
  <si>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</si>
  <si>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</si>
  <si>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</si>
  <si>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</si>
  <si>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</si>
  <si>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</si>
  <si>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</si>
  <si>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</si>
  <si>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</si>
  <si>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</si>
  <si>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</si>
  <si>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</si>
  <si>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</si>
  <si>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</si>
  <si>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</si>
  <si>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</si>
  <si>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</si>
  <si>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</si>
  <si>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</si>
  <si>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</si>
  <si>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</si>
  <si>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</si>
  <si>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</si>
  <si>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</si>
  <si>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</si>
  <si>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</si>
  <si>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</si>
  <si>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</si>
  <si>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</si>
  <si>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</si>
  <si>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</si>
  <si>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</si>
  <si>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</si>
  <si>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</si>
  <si>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</si>
  <si>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</si>
  <si>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</si>
  <si>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</si>
  <si>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</si>
  <si>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</si>
  <si>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</si>
  <si>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</si>
  <si>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</si>
  <si>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</si>
  <si>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</si>
  <si>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</si>
  <si>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</si>
  <si>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</si>
  <si>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</si>
  <si>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</si>
  <si>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</si>
  <si>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</si>
  <si>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</si>
  <si>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</si>
  <si>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</si>
  <si>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</si>
  <si>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</si>
  <si>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</si>
  <si>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</si>
  <si>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</si>
  <si>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</si>
  <si>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</si>
  <si>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</si>
  <si>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</si>
  <si>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</si>
  <si>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</si>
  <si>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</si>
  <si>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</si>
  <si>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</si>
  <si>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</si>
  <si>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</si>
  <si>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</si>
  <si>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</si>
  <si>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</si>
  <si>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</si>
  <si>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</si>
  <si>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</si>
  <si>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</si>
  <si>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</si>
  <si>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</si>
  <si>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</si>
  <si>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</si>
  <si>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</si>
  <si>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</si>
  <si>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</si>
  <si>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</si>
  <si>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</si>
  <si>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</si>
  <si>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</si>
  <si>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</si>
  <si>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</si>
  <si>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</si>
  <si>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</si>
  <si>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</si>
  <si>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</si>
  <si>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</si>
  <si>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</si>
  <si>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</si>
  <si>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</si>
  <si>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</si>
  <si>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</si>
  <si>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</si>
  <si>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</si>
  <si>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</si>
  <si>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</si>
  <si>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</si>
  <si>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</si>
  <si>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</si>
  <si>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</si>
  <si>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</si>
  <si>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</si>
  <si>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</si>
  <si>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</si>
  <si>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</si>
  <si>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</si>
  <si>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</si>
  <si>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</si>
  <si>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</si>
  <si>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</si>
  <si>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</si>
  <si>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</si>
  <si>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</si>
  <si>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</si>
  <si>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</si>
  <si>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</si>
  <si>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</si>
  <si>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</si>
  <si>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</si>
  <si>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</si>
  <si>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</si>
  <si>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</si>
  <si>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</si>
  <si>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</si>
  <si>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</si>
  <si>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</si>
  <si>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</si>
  <si>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</si>
  <si>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</si>
  <si>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</si>
  <si>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</si>
  <si>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</si>
  <si>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</si>
  <si>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</si>
  <si>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</si>
  <si>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</si>
  <si>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</si>
  <si>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</si>
  <si>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</si>
  <si>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</si>
  <si>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</si>
  <si>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</si>
  <si>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</si>
  <si>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</si>
  <si>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</si>
  <si>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</si>
  <si>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</si>
  <si>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</si>
  <si>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</si>
  <si>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</si>
  <si>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</si>
  <si>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</si>
  <si>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</si>
  <si>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</si>
  <si>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</si>
  <si>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</si>
  <si>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</si>
  <si>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</si>
  <si>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</si>
  <si>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</si>
  <si>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</si>
  <si>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</si>
  <si>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</si>
  <si>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</si>
  <si>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</si>
  <si>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</si>
  <si>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</si>
  <si>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</si>
  <si>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</si>
  <si>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</si>
  <si>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</si>
  <si>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</si>
  <si>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</si>
  <si>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</si>
  <si>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</si>
  <si>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</si>
  <si>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</si>
  <si>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</si>
  <si>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</si>
  <si>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</si>
  <si>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</si>
  <si>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</si>
  <si>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</si>
  <si>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</si>
  <si>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</si>
  <si>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</si>
  <si>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</si>
  <si>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</si>
  <si>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</si>
  <si>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</si>
  <si>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</si>
  <si>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</si>
  <si>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</si>
  <si>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</si>
  <si>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</si>
  <si>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</si>
  <si>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</si>
  <si>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</si>
  <si>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</si>
  <si>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</si>
  <si>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</si>
  <si>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</si>
  <si>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</si>
  <si>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</si>
  <si>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</si>
  <si>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</si>
  <si>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</si>
  <si>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</si>
  <si>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</si>
  <si>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</si>
  <si>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</si>
  <si>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</si>
  <si>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</si>
  <si>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</si>
  <si>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</si>
  <si>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</si>
  <si>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</si>
  <si>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</si>
  <si>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</si>
  <si>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</si>
  <si>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</si>
  <si>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</si>
  <si>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</si>
  <si>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</si>
  <si>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</si>
  <si>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</si>
  <si>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</si>
  <si>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</si>
  <si>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</si>
  <si>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</si>
  <si>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</si>
  <si>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</si>
  <si>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</si>
  <si>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</si>
  <si>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</si>
  <si>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</si>
  <si>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</si>
  <si>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</si>
  <si>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</si>
  <si>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</si>
  <si>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</si>
  <si>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</si>
  <si>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</si>
  <si>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</si>
  <si>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</si>
  <si>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</si>
  <si>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</si>
  <si>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</si>
  <si>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</si>
  <si>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</si>
  <si>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</si>
  <si>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</si>
  <si>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</si>
  <si>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</si>
  <si>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</si>
  <si>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</si>
  <si>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</si>
  <si>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</si>
  <si>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</si>
  <si>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</si>
  <si>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</si>
  <si>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</si>
  <si>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</si>
  <si>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</si>
  <si>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</si>
  <si>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</si>
  <si>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</si>
  <si>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</si>
  <si>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</si>
  <si>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</si>
  <si>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</si>
  <si>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</si>
  <si>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</si>
  <si>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</si>
  <si>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</si>
  <si>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</si>
  <si>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</si>
  <si>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</si>
  <si>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</si>
  <si>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</si>
  <si>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</si>
  <si>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</si>
  <si>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</si>
  <si>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</si>
  <si>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</si>
  <si>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</si>
  <si>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</si>
  <si>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</si>
  <si>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</si>
  <si>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</si>
  <si>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</si>
  <si>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</si>
  <si>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</si>
  <si>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</si>
  <si>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</si>
  <si>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</si>
  <si>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</si>
  <si>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</si>
  <si>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</si>
  <si>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</si>
  <si>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</si>
  <si>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</si>
  <si>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</si>
  <si>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</si>
  <si>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</si>
  <si>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</si>
  <si>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</si>
  <si>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</si>
  <si>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</si>
  <si>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</si>
  <si>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</si>
  <si>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</si>
  <si>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</si>
  <si>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</si>
  <si>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</si>
  <si>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</si>
  <si>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</si>
  <si>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</si>
  <si>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</si>
  <si>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</si>
  <si>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</si>
  <si>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</si>
  <si>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</si>
  <si>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</si>
  <si>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</si>
  <si>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</si>
  <si>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</si>
  <si>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</si>
  <si>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</si>
  <si>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</si>
  <si>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</si>
  <si>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</si>
  <si>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</si>
  <si>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</si>
  <si>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</si>
  <si>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</si>
  <si>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</si>
  <si>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</si>
  <si>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</si>
  <si>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</si>
  <si>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</si>
  <si>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</si>
  <si>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</si>
  <si>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</si>
  <si>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</si>
  <si>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</si>
  <si>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</si>
  <si>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</si>
  <si>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</si>
  <si>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</si>
  <si>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</si>
  <si>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</si>
  <si>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</si>
  <si>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</si>
  <si>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</si>
  <si>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</si>
  <si>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</si>
  <si>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</si>
  <si>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</si>
  <si>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</si>
  <si>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</si>
  <si>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</si>
  <si>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</si>
  <si>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</si>
  <si>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</si>
  <si>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</si>
  <si>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</si>
  <si>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</si>
  <si>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</si>
  <si>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</si>
  <si>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</si>
  <si>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</si>
  <si>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</si>
  <si>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</si>
  <si>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</si>
  <si>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</si>
  <si>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</si>
  <si>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</si>
  <si>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</si>
  <si>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</si>
  <si>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</si>
  <si>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</si>
  <si>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</si>
  <si>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</si>
  <si>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</si>
  <si>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</si>
  <si>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</si>
  <si>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</si>
  <si>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</si>
  <si>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</si>
  <si>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</si>
  <si>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</si>
  <si>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</si>
  <si>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</si>
  <si>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</si>
  <si>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</si>
  <si>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</si>
  <si>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</si>
  <si>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</si>
  <si>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</si>
  <si>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</si>
  <si>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</si>
  <si>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</si>
  <si>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</si>
  <si>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</si>
  <si>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</si>
  <si>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</si>
  <si>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</si>
  <si>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</si>
  <si>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</si>
  <si>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</si>
  <si>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</si>
  <si>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</si>
  <si>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</si>
  <si>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</si>
  <si>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</si>
  <si>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</si>
  <si>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</si>
  <si>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</si>
  <si>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</si>
  <si>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</si>
  <si>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</si>
  <si>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</si>
  <si>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</si>
  <si>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</si>
  <si>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</si>
  <si>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</si>
  <si>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</si>
  <si>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</si>
  <si>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</si>
  <si>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</si>
  <si>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</si>
  <si>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</si>
  <si>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</si>
  <si>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</si>
  <si>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</si>
  <si>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</si>
  <si>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</si>
  <si>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</si>
  <si>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</si>
  <si>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</si>
  <si>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</si>
  <si>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</si>
  <si>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</si>
  <si>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</si>
  <si>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</si>
  <si>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</si>
  <si>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</si>
  <si>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</si>
  <si>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</si>
  <si>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</si>
  <si>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</si>
  <si>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</si>
  <si>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</si>
  <si>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</si>
  <si>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</si>
  <si>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</si>
  <si>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</si>
  <si>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</si>
  <si>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</si>
  <si>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</si>
  <si>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</si>
  <si>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</si>
  <si>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</si>
  <si>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</si>
  <si>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</si>
  <si>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</si>
  <si>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</si>
  <si>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</si>
  <si>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</si>
  <si>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</si>
  <si>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</si>
  <si>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</si>
  <si>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</si>
  <si>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</si>
  <si>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</si>
  <si>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</si>
  <si>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</si>
  <si>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</si>
  <si>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</si>
  <si>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</si>
  <si>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</si>
  <si>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</si>
  <si>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</si>
  <si>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</si>
  <si>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</si>
  <si>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</si>
  <si>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</si>
  <si>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</si>
  <si>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</si>
  <si>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</si>
  <si>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</si>
  <si>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</si>
  <si>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</si>
  <si>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</si>
  <si>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</si>
  <si>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</si>
  <si>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</si>
  <si>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</si>
  <si>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</si>
  <si>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</si>
  <si>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</si>
  <si>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</si>
  <si>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</si>
  <si>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</si>
  <si>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</si>
  <si>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</si>
  <si>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</si>
  <si>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</si>
  <si>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</si>
  <si>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</si>
  <si>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</si>
  <si>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</si>
  <si>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</si>
  <si>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</si>
  <si>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</si>
  <si>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</si>
  <si>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</si>
  <si>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</si>
  <si>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</si>
  <si>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</si>
  <si>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</si>
  <si>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Row Labels</t>
  </si>
  <si>
    <t>Grand Total</t>
  </si>
  <si>
    <t>Count of Category and Sub-Category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</si>
  <si>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</si>
  <si>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</si>
  <si>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</si>
  <si>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</si>
  <si>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</si>
  <si>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</si>
  <si>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</si>
  <si>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</si>
  <si>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</si>
  <si>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</si>
  <si>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</si>
  <si>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</si>
  <si>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</si>
  <si>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</si>
  <si>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</si>
  <si>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</si>
  <si>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</si>
  <si>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</si>
  <si>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</si>
  <si>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</si>
  <si>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</si>
  <si>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</si>
  <si>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</si>
  <si>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</si>
  <si>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</si>
  <si>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</si>
  <si>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</si>
  <si>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</si>
  <si>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</si>
  <si>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</si>
  <si>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</si>
  <si>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</si>
  <si>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</si>
  <si>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</si>
  <si>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</si>
  <si>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</si>
  <si>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</si>
  <si>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</si>
  <si>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</si>
  <si>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</si>
  <si>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</si>
  <si>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</si>
  <si>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</si>
  <si>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</si>
  <si>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</si>
  <si>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</si>
  <si>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</si>
  <si>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</si>
  <si>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</si>
  <si>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</si>
  <si>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</si>
  <si>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</si>
  <si>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</si>
  <si>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</si>
  <si>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</si>
  <si>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</si>
  <si>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</si>
  <si>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</si>
  <si>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</si>
  <si>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</si>
  <si>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</si>
  <si>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</si>
  <si>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</si>
  <si>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</si>
  <si>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</si>
  <si>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</si>
  <si>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</si>
  <si>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</si>
  <si>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</si>
  <si>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</si>
  <si>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</si>
  <si>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</si>
  <si>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</si>
  <si>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</si>
  <si>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</si>
  <si>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</si>
  <si>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</si>
  <si>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</si>
  <si>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</si>
  <si>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</si>
  <si>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</si>
  <si>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</si>
  <si>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</si>
  <si>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</si>
  <si>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15000 to 19999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</si>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</sst>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[Olu_Saibu_Excel_assignment.xlsx]Sheet2!PivotTable1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3E3-4273-B363-D9B7BFC1B05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3E3-4273-B363-D9B7BFC1B05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3E3-4273-B363-D9B7BFC1B05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3E3-4273-B363-D9B7BFC1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5249408"/>
        <c:axId val="935247232"/>
      </c:barChart>
      <c:catAx>
        <c:axId val="93524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247232"/>
        <c:crosses val="autoZero"/>
        <c:auto val="1"/>
        <c:lblAlgn val="ctr"/>
        <c:lblOffset val="100"/>
        <c:noMultiLvlLbl val="0"/>
      </c:catAx>
      <c:valAx>
        <c:axId val="93524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24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[Olu_Saibu_Excel_assignment.xlsx]Sheet3!PivotTable2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233-41BB-8453-594D0CB4F0E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233-41BB-8453-594D0CB4F0E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233-41BB-8453-594D0CB4F0E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233-41BB-8453-594D0CB4F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5250496"/>
        <c:axId val="935249952"/>
        <c:axId val="0"/>
      </c:bar3DChart>
      <c:catAx>
        <c:axId val="93525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249952"/>
        <c:crosses val="autoZero"/>
        <c:auto val="1"/>
        <c:lblAlgn val="ctr"/>
        <c:lblOffset val="100"/>
        <c:noMultiLvlLbl val="0"/>
      </c:catAx>
      <c:valAx>
        <c:axId val="9352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25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[Olu_Saibu_Excel_assignment.xlsx]Sheet4!PivotTable3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82-4877-8FF8-1F9CC11FFD4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482-4877-8FF8-1F9CC11FFD4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482-4877-8FF8-1F9CC11FF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199280"/>
        <c:axId val="842199824"/>
      </c:lineChart>
      <c:catAx>
        <c:axId val="84219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99824"/>
        <c:crosses val="autoZero"/>
        <c:auto val="1"/>
        <c:lblAlgn val="ctr"/>
        <c:lblOffset val="100"/>
        <c:noMultiLvlLbl val="0"/>
      </c:catAx>
      <c:valAx>
        <c:axId val="8421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outcome</a:t>
            </a:r>
            <a:r>
              <a:rPr lang="en-US" baseline="0"/>
              <a:t> based on the goals amount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0.40145985401459855</c:v>
                </c:pt>
                <c:pt idx="6">
                  <c:v>0.41891891891891891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A7-4151-8B94-6343FB6D9BD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0.46715328467153283</c:v>
                </c:pt>
                <c:pt idx="6">
                  <c:v>0.48648648648648651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DA7-4151-8B94-6343FB6D9BD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0.13138686131386862</c:v>
                </c:pt>
                <c:pt idx="6">
                  <c:v>9.45945945945946E-2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DA7-4151-8B94-6343FB6D9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703872"/>
        <c:axId val="632704416"/>
      </c:lineChart>
      <c:catAx>
        <c:axId val="632703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 Amonut</a:t>
                </a:r>
              </a:p>
            </c:rich>
          </c:tx>
          <c:layout>
            <c:manualLayout>
              <c:xMode val="edge"/>
              <c:yMode val="edge"/>
              <c:x val="0.45160219726632533"/>
              <c:y val="0.81118187831593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04416"/>
        <c:crosses val="autoZero"/>
        <c:auto val="1"/>
        <c:lblAlgn val="ctr"/>
        <c:lblOffset val="100"/>
        <c:noMultiLvlLbl val="0"/>
      </c:catAx>
      <c:valAx>
        <c:axId val="6327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0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17</xdr:row>
      <xdr:rowOff>4762</xdr:rowOff>
    </xdr:from>
    <xdr:to>
      <xdr:col>6</xdr:col>
      <xdr:colOff>1971675</xdr:colOff>
      <xdr:row>31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F40B8036-F9D4-476B-AEBF-97AE3671E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7</xdr:row>
      <xdr:rowOff>57150</xdr:rowOff>
    </xdr:from>
    <xdr:to>
      <xdr:col>21</xdr:col>
      <xdr:colOff>0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0A6B911-70FC-4B43-AF7F-4E3AB2D2E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581024</xdr:colOff>
      <xdr:row>2</xdr:row>
      <xdr:rowOff>0</xdr:rowOff>
    </xdr:from>
    <xdr:to>
      <xdr:col>18</xdr:col>
      <xdr:colOff>361950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33AC9DB-A4A1-4500-A336-CCE490BF7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157161</xdr:rowOff>
    </xdr:from>
    <xdr:to>
      <xdr:col>7</xdr:col>
      <xdr:colOff>533400</xdr:colOff>
      <xdr:row>37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A2A0524-3B89-432D-B2B2-4EE4338AA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AN-MULTIMEDIA" refreshedDate="43699.450206018519" createdVersion="6" refreshedVersion="6" minRefreshableVersion="3" recordCount="4114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AN-MULTIMEDIA" refreshedDate="43699.508169444445" createdVersion="6" refreshedVersion="6" minRefreshableVersion="3" recordCount="4114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6000000000001"/>
    <n v="63.92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1000000000001"/>
    <n v="185.48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9"/>
    <n v="69.27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"/>
    <n v="190.5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8"/>
    <n v="93.4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9"/>
    <n v="146.88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"/>
    <n v="159.82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"/>
    <n v="291.79000000000002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5"/>
    <n v="158.6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"/>
    <n v="59.96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"/>
    <n v="109.78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"/>
    <n v="147.71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"/>
    <n v="21.76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"/>
    <n v="171.84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7"/>
    <n v="41.94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"/>
    <n v="93.26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"/>
    <n v="56.14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4"/>
    <n v="199.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1"/>
    <n v="66.349999999999994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000000000001"/>
    <n v="57.14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19999999999999"/>
    <n v="102.11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3"/>
    <n v="148.9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"/>
    <n v="169.61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"/>
    <n v="31.62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3"/>
    <n v="76.45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5"/>
    <n v="320.45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"/>
    <n v="49.88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"/>
    <n v="159.51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7999999999999"/>
    <n v="150.9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"/>
    <n v="126.69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6000000000001"/>
    <n v="117.51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6000000000003"/>
    <n v="117.36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7"/>
    <n v="194.44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"/>
    <n v="76.87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5"/>
    <n v="56.8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2000000000001"/>
    <n v="118.34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"/>
    <n v="28.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4999999999999"/>
    <n v="128.94999999999999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"/>
    <n v="49.32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9"/>
    <n v="221.52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3"/>
    <n v="606.82000000000005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3"/>
    <n v="43.04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2999999999999"/>
    <n v="96.71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2"/>
    <n v="35.47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"/>
    <n v="86.67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3"/>
    <n v="132.05000000000001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7"/>
    <n v="21.19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"/>
    <n v="62.33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09999999999997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"/>
    <n v="69.72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1"/>
    <n v="58.17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"/>
    <n v="19.47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3"/>
    <n v="85.96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000000000001"/>
    <n v="30.67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3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"/>
    <n v="40.01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5"/>
    <n v="15.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5"/>
    <n v="71.709999999999994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7"/>
    <n v="375.76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6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7"/>
    <n v="123.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8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"/>
    <n v="73.73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3"/>
    <n v="21.9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7"/>
    <n v="50.59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3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7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2"/>
    <n v="40.78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"/>
    <n v="117.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"/>
    <n v="27.9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1"/>
    <n v="39.38000000000000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5"/>
    <n v="186.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7"/>
    <n v="111.38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7"/>
    <n v="78.72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5"/>
    <n v="46.7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7000000000001"/>
    <n v="65.38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"/>
    <n v="102.08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"/>
    <n v="88.57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"/>
    <n v="28.73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6"/>
    <n v="69.790000000000006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"/>
    <n v="167.49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"/>
    <n v="144.91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6"/>
    <n v="91.84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.01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.03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"/>
    <n v="25.17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5"/>
    <n v="106.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8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7"/>
    <n v="311.17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7"/>
    <n v="94.51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"/>
    <n v="81.239999999999995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8"/>
    <n v="46.18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5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"/>
    <n v="37.56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999999999999996"/>
    <n v="38.33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2"/>
    <n v="15.33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"/>
    <n v="449.43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.06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.01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2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7"/>
    <n v="13.33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.01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7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4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"/>
    <n v="91.43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599999999999996"/>
    <n v="108.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9"/>
    <n v="49.88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2"/>
    <n v="30.85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6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7.0000000000000007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2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6"/>
    <n v="77.11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200000000000001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"/>
    <n v="87.31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"/>
    <n v="54.29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"/>
    <n v="117.68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"/>
    <n v="163.85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2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.0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.01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7"/>
    <n v="331.54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"/>
    <n v="314.2900000000000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"/>
    <n v="115.99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"/>
    <n v="117.85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4"/>
    <n v="109.04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"/>
    <n v="73.02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"/>
    <n v="78.2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6"/>
    <n v="47.4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2"/>
    <n v="54.02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5999999999998"/>
    <n v="68.489999999999995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5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"/>
    <n v="589.95000000000005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"/>
    <n v="72.48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"/>
    <n v="57.08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"/>
    <n v="215.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5"/>
    <n v="89.39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"/>
    <n v="45.42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60000000000005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3"/>
    <n v="66.7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5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4"/>
    <n v="105.05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"/>
    <n v="30.65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2"/>
    <n v="64.95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8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2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3"/>
    <n v="78.5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2999999999999"/>
    <n v="92.25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1000000000001"/>
    <n v="57.54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8"/>
    <n v="109.42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"/>
    <n v="81.89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8"/>
    <n v="45.67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4"/>
    <n v="65.3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3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"/>
    <n v="75.44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5"/>
    <n v="97.8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2"/>
    <n v="87.69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3999999999999"/>
    <n v="54.75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9"/>
    <n v="83.95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9"/>
    <n v="254.3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"/>
    <n v="101.83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3"/>
    <n v="55.07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3"/>
    <n v="56.9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"/>
    <n v="121.2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3"/>
    <n v="91.19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"/>
    <n v="115.45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"/>
    <n v="67.77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"/>
    <n v="28.58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1"/>
    <n v="154.41999999999999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"/>
    <n v="201.22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1000000000001"/>
    <n v="100.08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3"/>
    <n v="230.09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5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"/>
    <n v="56.34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"/>
    <n v="73.34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"/>
    <n v="85.34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4"/>
    <n v="61.5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2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7"/>
    <n v="50.29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5"/>
    <n v="106.43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000000000001"/>
    <n v="51.7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2"/>
    <n v="42.52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7"/>
    <n v="62.71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"/>
    <n v="89.96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3"/>
    <n v="28.9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"/>
    <n v="138.80000000000001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8"/>
    <n v="61.3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4"/>
    <n v="80.2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"/>
    <n v="32.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5"/>
    <n v="200.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"/>
    <n v="108.0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"/>
    <n v="95.7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"/>
    <n v="134.91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"/>
    <n v="106.62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"/>
    <n v="145.04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"/>
    <n v="114.59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2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4"/>
    <n v="70.92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3"/>
    <n v="147.16999999999999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"/>
    <n v="156.05000000000001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3"/>
    <n v="104.82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1"/>
    <n v="97.36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2"/>
    <n v="203.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3"/>
    <n v="188.31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"/>
    <n v="109.19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4"/>
    <n v="59.25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7"/>
    <n v="97.9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"/>
    <n v="70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"/>
    <n v="72.87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"/>
    <n v="146.35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"/>
    <n v="67.91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7"/>
    <n v="169.8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3"/>
    <n v="58.41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"/>
    <n v="119.99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8"/>
    <n v="99.86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9"/>
    <n v="90.58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"/>
    <n v="117.77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4"/>
    <n v="71.900000000000006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6"/>
    <n v="129.82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"/>
    <n v="44.91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6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2"/>
    <n v="103.52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"/>
    <n v="125.45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6"/>
    <n v="246.61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"/>
    <n v="79.40000000000000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9"/>
    <n v="193.05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6"/>
    <n v="84.02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8"/>
    <n v="139.83000000000001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8"/>
    <n v="109.8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6"/>
    <n v="139.53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"/>
    <n v="347.85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"/>
    <n v="68.239999999999995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"/>
    <n v="239.94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2"/>
    <n v="287.31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"/>
    <n v="86.85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"/>
    <n v="81.849999999999994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6"/>
    <n v="42.87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2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7"/>
    <n v="161.26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"/>
    <n v="41.78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7"/>
    <n v="89.8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6"/>
    <n v="54.08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4"/>
    <n v="103.22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7"/>
    <n v="40.4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"/>
    <n v="116.8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3"/>
    <n v="104.31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"/>
    <n v="69.77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1"/>
    <n v="43.02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1"/>
    <n v="58.54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"/>
    <n v="111.8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7"/>
    <n v="46.23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9"/>
    <n v="144.69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"/>
    <n v="88.8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4"/>
    <n v="81.75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6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"/>
    <n v="90.62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5"/>
    <n v="157.33000000000001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"/>
    <n v="58.72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7"/>
    <n v="81.63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"/>
    <n v="56.46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"/>
    <n v="140.1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1"/>
    <n v="224.85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"/>
    <n v="181.13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"/>
    <n v="711.04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6"/>
    <n v="75.19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"/>
    <n v="133.1399999999999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6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"/>
    <n v="86.16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"/>
    <n v="92.32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4"/>
    <n v="160.16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30000000000001"/>
    <n v="183.29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9"/>
    <n v="78.66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"/>
    <n v="91.48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5"/>
    <n v="68.09999999999999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2"/>
    <n v="48.09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5"/>
    <n v="202.42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4"/>
    <n v="110.07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4"/>
    <n v="4.8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99999999999998"/>
    <n v="50.17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8"/>
    <n v="35.83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7"/>
    <n v="11.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8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.01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3"/>
    <n v="16.63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"/>
    <n v="51.88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8"/>
    <n v="170.55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6"/>
    <n v="393.59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3"/>
    <n v="47.88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.0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"/>
    <n v="20.5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"/>
    <n v="56.57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.03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7.0000000000000007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9"/>
    <n v="20.329999999999998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60000000000002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.06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8999999999999998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"/>
    <n v="113.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.1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8"/>
    <n v="110.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"/>
    <n v="38.479999999999997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3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.03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"/>
    <n v="39.57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9"/>
    <n v="13.5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1"/>
    <n v="66.52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.01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999999999999998"/>
    <n v="71.67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6"/>
    <n v="10.33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7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99999999999996"/>
    <n v="136.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59999999999994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1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"/>
    <n v="12.67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7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"/>
    <n v="3.71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000000000001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4000000000000001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"/>
    <n v="102.38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"/>
    <n v="16.670000000000002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"/>
    <n v="725.03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7"/>
    <n v="68.33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"/>
    <n v="39.229999999999997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5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3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7"/>
    <n v="110.9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90000000000006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"/>
    <n v="29.26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3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"/>
    <n v="44.33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999999999999"/>
    <n v="86.94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"/>
    <n v="126.55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39999999999995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7"/>
    <n v="327.08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5"/>
    <n v="34.75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6"/>
    <n v="100.06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5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2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"/>
    <n v="25.16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.01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6000000000000005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2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"/>
    <n v="402.71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.09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"/>
    <n v="135.04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90000000000003"/>
    <n v="64.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.0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.01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7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.09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.01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7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9"/>
    <n v="38.44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2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.01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6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.03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.01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6000000000000005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"/>
    <n v="389.29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.01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8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.06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7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.06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"/>
    <n v="23.33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"/>
    <n v="45.39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8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"/>
    <n v="105.93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"/>
    <n v="37.89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"/>
    <n v="111.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8"/>
    <n v="116.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.08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7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.01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.01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9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"/>
    <n v="151.32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9"/>
    <n v="134.36000000000001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1"/>
    <n v="174.03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2"/>
    <n v="73.48999999999999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2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8"/>
    <n v="39.07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30000000000003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3"/>
    <n v="239.35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7"/>
    <n v="107.6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999999999999"/>
    <n v="95.83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000000000002"/>
    <n v="31.66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999999999999"/>
    <n v="42.89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4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7"/>
    <n v="190.45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"/>
    <n v="109.34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7"/>
    <n v="143.66999999999999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6"/>
    <n v="84.94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6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"/>
    <n v="31.17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000000000001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3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599999999999996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1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8"/>
    <n v="85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3"/>
    <n v="788.5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3"/>
    <n v="50.3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1"/>
    <n v="68.33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70000000000003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"/>
    <n v="61.29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"/>
    <n v="65.180000000000007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9"/>
    <n v="93.9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"/>
    <n v="150.65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1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"/>
    <n v="99.33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"/>
    <n v="177.3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999999999996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5"/>
    <n v="343.15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9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"/>
    <n v="6.5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40000000000003"/>
    <n v="119.39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"/>
    <n v="84.29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6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8"/>
    <n v="20.3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9000000000005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"/>
    <n v="120.39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9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"/>
    <n v="124.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8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30000000000007"/>
    <n v="117.7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"/>
    <n v="23.95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1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"/>
    <n v="99.97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2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8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"/>
    <n v="80.319999999999993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0000000000001"/>
    <n v="44.69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1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999999999999"/>
    <n v="66.709999999999994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1"/>
    <n v="84.14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000000000001"/>
    <n v="215.7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"/>
    <n v="51.63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"/>
    <n v="143.36000000000001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30000000000007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"/>
    <n v="36.53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7"/>
    <n v="60.9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7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3"/>
    <n v="187.19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1"/>
    <n v="234.81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4"/>
    <n v="105.05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4"/>
    <n v="56.67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"/>
    <n v="39.049999999999997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000000000001"/>
    <n v="68.349999999999994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8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6"/>
    <n v="141.41999999999999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"/>
    <n v="67.39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"/>
    <n v="82.52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1"/>
    <n v="53.73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"/>
    <n v="34.21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"/>
    <n v="127.3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7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9"/>
    <n v="77.27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4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"/>
    <n v="42.35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1"/>
    <n v="37.47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"/>
    <n v="37.45000000000000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"/>
    <n v="51.47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7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2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"/>
    <n v="57.3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5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.03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2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7"/>
    <n v="66.67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"/>
    <n v="42.6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"/>
    <n v="63.49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3"/>
    <n v="31.14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80000000000001"/>
    <n v="162.27000000000001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7"/>
    <n v="80.59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1"/>
    <n v="59.85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"/>
    <n v="132.86000000000001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"/>
    <n v="92.55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7"/>
    <n v="60.86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"/>
    <n v="41.85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8"/>
    <n v="88.33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"/>
    <n v="158.96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9"/>
    <n v="85.05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"/>
    <n v="112.6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"/>
    <n v="45.44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9"/>
    <n v="46.22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1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"/>
    <n v="43.73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"/>
    <n v="81.06999999999999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"/>
    <n v="74.61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4"/>
    <n v="117.6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3"/>
    <n v="73.7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8"/>
    <n v="79.83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000000000001"/>
    <n v="27.61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00000000001"/>
    <n v="89.42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"/>
    <n v="28.68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5"/>
    <n v="31.07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7"/>
    <n v="51.81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2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"/>
    <n v="39.82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"/>
    <n v="126.81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"/>
    <n v="113.88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"/>
    <n v="28.18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"/>
    <n v="60.66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1"/>
    <n v="97.99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7"/>
    <n v="148.78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200000000000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"/>
    <n v="58.63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"/>
    <n v="109.71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2"/>
    <n v="60.74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2"/>
    <n v="63.38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"/>
    <n v="53.89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"/>
    <n v="63.1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"/>
    <n v="36.630000000000003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"/>
    <n v="34.01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8"/>
    <n v="46.67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0000000000003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"/>
    <n v="59.26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"/>
    <n v="65.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5"/>
    <n v="31.91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1"/>
    <n v="22.74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8"/>
    <n v="42.72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"/>
    <n v="52.92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0000000000000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4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4"/>
    <n v="34.18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99999999999998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9"/>
    <n v="58.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2"/>
    <n v="346.67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2"/>
    <n v="27.08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9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"/>
    <n v="34.76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999999999997"/>
    <n v="28.58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9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7"/>
    <n v="21.47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9"/>
    <n v="14.13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"/>
    <n v="21.57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8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7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4"/>
    <n v="27.86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"/>
    <n v="50.33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2"/>
    <n v="32.67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6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1"/>
    <n v="82.58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7"/>
    <n v="41.67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3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4"/>
    <n v="189.33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200000000000000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"/>
    <n v="18.71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4"/>
    <n v="46.03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7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3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399999999999999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6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6"/>
    <n v="110.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199999999999998"/>
    <n v="37.450000000000003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1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00000000000008"/>
    <n v="24.08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3"/>
    <n v="69.41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1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7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2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999999999999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"/>
    <n v="99.86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1"/>
    <n v="89.19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"/>
    <n v="182.62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"/>
    <n v="50.65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"/>
    <n v="33.29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3"/>
    <n v="51.82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3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"/>
    <n v="136.46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9"/>
    <n v="364.35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39999999999998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8"/>
    <n v="41.89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8"/>
    <n v="30.31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"/>
    <n v="49.67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8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09999999999999"/>
    <n v="43.98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3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7"/>
    <n v="1272.73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30000000000003"/>
    <n v="153.8899999999999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6"/>
    <n v="51.38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6000000000000005"/>
    <n v="93.33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1"/>
    <n v="108.63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3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"/>
    <n v="790.84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2"/>
    <n v="301.94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"/>
    <n v="47.9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.01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.0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1"/>
    <n v="171.79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"/>
    <n v="82.09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7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2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1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9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9"/>
    <n v="89.6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"/>
    <n v="424.45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7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3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300000000000008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6"/>
    <n v="153.43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9"/>
    <n v="292.08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20000000000000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"/>
    <n v="134.55000000000001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9999999999999"/>
    <n v="214.07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1"/>
    <n v="216.3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"/>
    <n v="932.31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5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7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8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"/>
    <n v="1389.36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3"/>
    <n v="95.9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6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"/>
    <n v="74.790000000000006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8"/>
    <n v="161.1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1"/>
    <n v="88.71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5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"/>
    <n v="22.08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1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4"/>
    <n v="388.98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3"/>
    <n v="71.849999999999994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1"/>
    <n v="57.38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"/>
    <n v="69.67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"/>
    <n v="45.99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6"/>
    <n v="79.260000000000005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1"/>
    <n v="43.03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5"/>
    <n v="61.03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"/>
    <n v="50.59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"/>
    <n v="65.16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"/>
    <n v="23.96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000000000001"/>
    <n v="35.74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8999999999999998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4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99999999999991"/>
    <n v="29.2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.09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6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8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00000000000006"/>
    <n v="65.67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7"/>
    <n v="34.130000000000003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4"/>
    <n v="40.479999999999997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7.0000000000000007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1"/>
    <n v="113.57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7"/>
    <n v="48.28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8"/>
    <n v="43.98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1"/>
    <n v="37.67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1"/>
    <n v="18.579999999999998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.0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6000000000000005"/>
    <n v="18.670000000000002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.08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"/>
    <n v="43.42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3"/>
    <n v="23.9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.0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"/>
    <n v="10.56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"/>
    <n v="122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"/>
    <n v="267.81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"/>
    <n v="74.209999999999994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.05"/>
    <n v="6.71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"/>
    <n v="81.95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.04"/>
    <n v="6.8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"/>
    <n v="17.71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"/>
    <n v="80.3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6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000000000003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5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4"/>
    <n v="100.23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7"/>
    <n v="3.33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.04"/>
    <n v="17.850000000000001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8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"/>
    <n v="36.33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4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.01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7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"/>
    <n v="60.71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"/>
    <n v="25.43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1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7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2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7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1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6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.06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"/>
    <n v="44.17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9"/>
    <n v="24.33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"/>
    <n v="60.73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7"/>
    <n v="11.67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9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.06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4"/>
    <n v="358.88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"/>
    <n v="61.19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7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7"/>
    <n v="5.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.0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1"/>
    <n v="46.63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.01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.01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2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.01"/>
    <n v="1.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4"/>
    <n v="61.56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4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"/>
    <n v="65.08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3"/>
    <n v="130.16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5000000000001"/>
    <n v="37.78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8"/>
    <n v="112.79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"/>
    <n v="89.24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6"/>
    <n v="79.97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00000000003"/>
    <n v="76.44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60000000000002"/>
    <n v="54.62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2"/>
    <n v="299.2200000000000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"/>
    <n v="58.53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4"/>
    <n v="55.37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"/>
    <n v="183.8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"/>
    <n v="165.35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5"/>
    <n v="234.79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"/>
    <n v="211.48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7"/>
    <n v="123.38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30000000000001"/>
    <n v="207.07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2"/>
    <n v="493.82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9999999999997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"/>
    <n v="61.53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"/>
    <n v="71.59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69999999999999"/>
    <n v="91.88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"/>
    <n v="148.57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8"/>
    <n v="174.21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999999999999"/>
    <n v="102.86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7"/>
    <n v="111.18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1"/>
    <n v="23.8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8"/>
    <n v="81.27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1"/>
    <n v="116.21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7"/>
    <n v="58.89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4000000000000004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"/>
    <n v="48.43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3"/>
    <n v="61.0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1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"/>
    <n v="19.329999999999998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"/>
    <n v="30.13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4"/>
    <n v="74.62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5000000000000004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5"/>
    <n v="141.47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7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"/>
    <n v="118.2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6"/>
    <n v="34.17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"/>
    <n v="94.49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7"/>
    <n v="55.7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"/>
    <n v="98.03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3"/>
    <n v="92.1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5"/>
    <n v="38.18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5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7"/>
    <n v="50.69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2"/>
    <n v="77.64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"/>
    <n v="31.82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5"/>
    <n v="63.18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6000000000001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7"/>
    <n v="76.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5"/>
    <n v="99.16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5"/>
    <n v="76.67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999999999999"/>
    <n v="82.96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3999999999999"/>
    <n v="62.52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"/>
    <n v="46.07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"/>
    <n v="38.54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4"/>
    <n v="53.01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"/>
    <n v="73.36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"/>
    <n v="127.98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"/>
    <n v="104.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"/>
    <n v="67.67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5"/>
    <n v="32.270000000000003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5"/>
    <n v="65.87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7"/>
    <n v="36.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"/>
    <n v="44.19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69999999999999"/>
    <n v="104.0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"/>
    <n v="127.79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"/>
    <n v="39.83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8"/>
    <n v="52.17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3"/>
    <n v="92.04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"/>
    <n v="70.86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"/>
    <n v="42.2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30000000000003"/>
    <n v="152.41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8"/>
    <n v="90.62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5"/>
    <n v="201.6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"/>
    <n v="127.93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"/>
    <n v="29.89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"/>
    <n v="367.97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999999999999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3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1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2"/>
    <n v="102.02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99999999999999"/>
    <n v="184.36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"/>
    <n v="162.91999999999999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"/>
    <n v="603.53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3"/>
    <n v="45.41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"/>
    <n v="97.33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"/>
    <n v="167.67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"/>
    <n v="859.86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7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"/>
    <n v="41.59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"/>
    <n v="116.5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2"/>
    <n v="45.33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7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"/>
    <n v="51.82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60000000000002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5"/>
    <n v="379.23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"/>
    <n v="176.36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"/>
    <n v="66.06999999999999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"/>
    <n v="89.65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3"/>
    <n v="158.36000000000001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"/>
    <n v="40.76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3000000000001"/>
    <n v="48.45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2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"/>
    <n v="230.19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7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7"/>
    <n v="168.78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8"/>
    <n v="25.35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"/>
    <n v="71.44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3"/>
    <n v="38.549999999999997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7"/>
    <n v="68.37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6"/>
    <n v="40.21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"/>
    <n v="28.63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"/>
    <n v="346.04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7"/>
    <n v="81.739999999999995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9"/>
    <n v="64.54000000000000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8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5"/>
    <n v="83.97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7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9"/>
    <n v="107.0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7"/>
    <n v="43.06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3"/>
    <n v="62.87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9"/>
    <n v="55.61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"/>
    <n v="48.71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"/>
    <n v="30.58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"/>
    <n v="73.91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6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"/>
    <n v="56.4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1"/>
    <n v="50.25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9"/>
    <n v="68.94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1"/>
    <n v="65.91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3"/>
    <n v="70.06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1"/>
    <n v="60.1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1"/>
    <n v="160.79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"/>
    <n v="27.32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"/>
    <n v="196.83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"/>
    <n v="53.88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9"/>
    <n v="47.76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"/>
    <n v="72.06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"/>
    <n v="74.2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"/>
    <n v="61.7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3"/>
    <n v="17.23999999999999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"/>
    <n v="51.72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8"/>
    <n v="62.17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8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.0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"/>
    <n v="2.33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"/>
    <n v="24.62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"/>
    <n v="88.89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3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5"/>
    <n v="115.55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1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9"/>
    <n v="744.5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"/>
    <n v="36.6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1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.01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00000000000001"/>
    <n v="673.33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.0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.01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6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"/>
    <n v="48.33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"/>
    <n v="44.67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2"/>
    <n v="28.94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999999999999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69999999999997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"/>
    <n v="52.62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8"/>
    <n v="69.59999999999999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7"/>
    <n v="33.19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"/>
    <n v="149.46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"/>
    <n v="23.17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"/>
    <n v="96.88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69999999999999"/>
    <n v="103.2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2"/>
    <n v="38.46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7"/>
    <n v="44.3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7"/>
    <n v="64.17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"/>
    <n v="43.33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5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099999999999"/>
    <n v="29.19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8"/>
    <n v="30.96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"/>
    <n v="92.16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40000000000000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"/>
    <n v="47.11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000000000000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.01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4"/>
    <n v="46.73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"/>
    <n v="97.73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5"/>
    <n v="67.84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"/>
    <n v="56.98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4"/>
    <n v="67.16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"/>
    <n v="48.04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"/>
    <n v="97.11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"/>
    <n v="110.39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4"/>
    <n v="39.92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"/>
    <n v="75.98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"/>
    <n v="58.38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2000000000001"/>
    <n v="55.82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8"/>
    <n v="151.24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9"/>
    <n v="849.67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6"/>
    <n v="159.24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1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7"/>
    <n v="130.53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"/>
    <n v="64.16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"/>
    <n v="111.5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"/>
    <n v="170.45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7"/>
    <n v="133.7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"/>
    <n v="95.83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1"/>
    <n v="32.32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3"/>
    <n v="98.84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"/>
    <n v="55.22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7"/>
    <n v="52.79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8"/>
    <n v="135.66999999999999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3000000000001"/>
    <n v="53.99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6"/>
    <n v="56.64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"/>
    <n v="82.32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3999999999999"/>
    <n v="88.26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"/>
    <n v="84.9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3"/>
    <n v="48.15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1"/>
    <n v="66.02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8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3"/>
    <n v="156.16999999999999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9"/>
    <n v="95.76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7"/>
    <n v="180.4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.03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.03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7"/>
    <n v="14.43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9"/>
    <n v="132.19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"/>
    <n v="56.42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7"/>
    <n v="11.67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2"/>
    <n v="26.92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4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7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8"/>
    <n v="74.33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9999999999994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5000000000000004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1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.08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.01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3"/>
    <n v="44.48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.01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800000000000000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1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"/>
    <n v="40.78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5"/>
    <n v="48.33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7"/>
    <n v="46.9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"/>
    <n v="66.69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1"/>
    <n v="48.84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"/>
    <n v="137.3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90000000000006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3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3"/>
    <n v="37.07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5"/>
    <n v="39.0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7"/>
    <n v="66.69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3"/>
    <n v="67.13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6000000000001"/>
    <n v="64.62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7"/>
    <n v="58.37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000000000001"/>
    <n v="86.96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"/>
    <n v="107.9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7"/>
    <n v="42.11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000000000001"/>
    <n v="112.02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9"/>
    <n v="74.95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3"/>
    <n v="45.88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7"/>
    <n v="75.849999999999994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1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3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3"/>
    <n v="86.49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5"/>
    <n v="62.81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3"/>
    <n v="67.73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6"/>
    <n v="53.5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7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"/>
    <n v="168.51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2"/>
    <n v="113.8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"/>
    <n v="32.01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9"/>
    <n v="47.1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7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7"/>
    <n v="64.709999999999994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"/>
    <n v="51.85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1"/>
    <n v="38.79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7"/>
    <n v="44.65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"/>
    <n v="156.77000000000001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"/>
    <n v="118.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2999999999999"/>
    <n v="74.150000000000006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8"/>
    <n v="12.5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1"/>
    <n v="80.180000000000007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4"/>
    <n v="132.4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1"/>
    <n v="34.380000000000003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6"/>
    <n v="44.96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"/>
    <n v="52.6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4"/>
    <n v="70.78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"/>
    <n v="44.61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"/>
    <n v="26.15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"/>
    <n v="39.18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1"/>
    <n v="45.59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5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999999999999"/>
    <n v="40.42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"/>
    <n v="82.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7"/>
    <n v="159.52000000000001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4"/>
    <n v="36.24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"/>
    <n v="74.58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3"/>
    <n v="86.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6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3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3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"/>
    <n v="264.26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000000000001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1"/>
    <n v="61.09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1"/>
    <n v="114.82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00000000000004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2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.01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099999999999994"/>
    <n v="118.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600000000000003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8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7"/>
    <n v="115.71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3"/>
    <n v="34.020000000000003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8"/>
    <n v="11.67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3"/>
    <n v="28.13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.03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7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7999999999999996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"/>
    <n v="62.22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.03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.0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7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"/>
    <n v="25.58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5"/>
    <n v="63.97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2"/>
    <n v="89.9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"/>
    <n v="93.07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"/>
    <n v="89.67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"/>
    <n v="207.62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6"/>
    <n v="59.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999999999999"/>
    <n v="358.97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9"/>
    <n v="94.74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5000000000000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9"/>
    <n v="168.69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7"/>
    <n v="34.6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3"/>
    <n v="104.3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3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"/>
    <n v="108.78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9999999999994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1"/>
    <n v="103.64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7"/>
    <n v="72.1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2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"/>
    <n v="49.14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6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6"/>
    <n v="98.79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1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099999999999994"/>
    <n v="170.63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"/>
    <n v="66.33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4"/>
    <n v="104.89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"/>
    <n v="78.44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"/>
    <n v="59.0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"/>
    <n v="71.34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"/>
    <n v="51.23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"/>
    <n v="44.94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"/>
    <n v="31.21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3"/>
    <n v="63.88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6"/>
    <n v="109.07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7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"/>
    <n v="109.94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8"/>
    <n v="55.39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4"/>
    <n v="133.9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"/>
    <n v="48.72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4"/>
    <n v="58.97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5"/>
    <n v="11.6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5"/>
    <n v="83.7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"/>
    <n v="63.65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9"/>
    <n v="94.28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7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"/>
    <n v="104.85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"/>
    <n v="67.14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6"/>
    <n v="73.88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3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1"/>
    <n v="120.77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6"/>
    <n v="42.22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0000000000000007E-2"/>
    <n v="1.54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1"/>
    <n v="37.61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"/>
    <n v="42.16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4"/>
    <n v="84.83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7"/>
    <n v="213.38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6"/>
    <n v="24.58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7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"/>
    <n v="83.89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"/>
    <n v="417.33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"/>
    <n v="75.77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"/>
    <n v="67.39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6000000000001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"/>
    <n v="131.16999999999999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"/>
    <n v="61.3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5"/>
    <n v="35.770000000000003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3"/>
    <n v="45.6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9"/>
    <n v="75.38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8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1"/>
    <n v="92.54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3"/>
    <n v="98.9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"/>
    <n v="79.53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7"/>
    <n v="134.21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"/>
    <n v="37.630000000000003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"/>
    <n v="51.04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8"/>
    <n v="50.0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7"/>
    <n v="133.93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8"/>
    <n v="58.21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"/>
    <n v="88.04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6"/>
    <n v="70.58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9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5"/>
    <n v="40.549999999999997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000000000001"/>
    <n v="70.63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7"/>
    <n v="52.6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"/>
    <n v="90.94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"/>
    <n v="58.08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7"/>
    <n v="71.59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"/>
    <n v="32.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"/>
    <n v="49.12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9999999999999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5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.0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79999999999998"/>
    <n v="41.83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"/>
    <n v="49.34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9"/>
    <n v="41.73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"/>
    <n v="32.72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3"/>
    <n v="50.69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"/>
    <n v="42.24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7"/>
    <n v="416.88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"/>
    <n v="48.45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000000000001"/>
    <n v="70.53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"/>
    <n v="87.96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"/>
    <n v="26.2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2"/>
    <n v="196.34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5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6"/>
    <n v="35.549999999999997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000000000001"/>
    <n v="28.57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"/>
    <n v="50.63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7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1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7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00000000000000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"/>
    <n v="129.97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4"/>
    <n v="117.49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.0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9999999999994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3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1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"/>
    <n v="2928.93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3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1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8"/>
    <n v="23.15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4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"/>
    <n v="31.83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8"/>
    <n v="27.39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"/>
    <n v="56.36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4"/>
    <n v="77.3499999999999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"/>
    <n v="48.24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"/>
    <n v="70.209999999999994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"/>
    <n v="94.05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2"/>
    <n v="80.27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"/>
    <n v="60.27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5"/>
    <n v="38.74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"/>
    <n v="152.54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"/>
    <n v="35.840000000000003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2"/>
    <n v="64.569999999999993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"/>
    <n v="87.44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5"/>
    <n v="68.819999999999993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6"/>
    <n v="176.2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2"/>
    <n v="511.79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5"/>
    <n v="160.44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"/>
    <n v="35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"/>
    <n v="188.51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2"/>
    <n v="51.31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"/>
    <n v="127.36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"/>
    <n v="101.8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5"/>
    <n v="230.56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5"/>
    <n v="842.11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6"/>
    <n v="577.28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2999999999997"/>
    <n v="483.34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"/>
    <n v="76.14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"/>
    <n v="74.11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2999999999999"/>
    <n v="36.97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"/>
    <n v="2500.9699999999998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00000000001"/>
    <n v="67.6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3"/>
    <n v="63.05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8"/>
    <n v="180.75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"/>
    <n v="136.63999999999999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7000000000003"/>
    <n v="279.38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3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999999999997"/>
    <n v="272.36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9999999999994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"/>
    <n v="247.94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5"/>
    <n v="186.8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1"/>
    <n v="131.99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99999999999"/>
    <n v="1323.25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"/>
    <n v="282.66000000000003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"/>
    <n v="91.21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9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5"/>
    <n v="453.14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9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"/>
    <n v="83.43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2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7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"/>
    <n v="218.33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"/>
    <n v="33.71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3"/>
    <n v="128.38999999999999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"/>
    <n v="78.83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"/>
    <n v="331.1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"/>
    <n v="194.26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1"/>
    <n v="84.46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"/>
    <n v="44.85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6000000000003"/>
    <n v="383.36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"/>
    <n v="55.28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"/>
    <n v="422.02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"/>
    <n v="64.180000000000007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"/>
    <n v="173.58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"/>
    <n v="88.6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"/>
    <n v="192.39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"/>
    <n v="73.42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"/>
    <n v="147.68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1"/>
    <n v="108.97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"/>
    <n v="23.65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999999999999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4"/>
    <n v="385.04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6"/>
    <n v="457.39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5"/>
    <n v="220.74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7999999999999"/>
    <n v="73.5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5"/>
    <n v="223.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7"/>
    <n v="47.91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4"/>
    <n v="118.61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9"/>
    <n v="143.21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8"/>
    <n v="282.7200000000000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2"/>
    <n v="593.94000000000005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4"/>
    <n v="262.16000000000003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999999999999"/>
    <n v="46.58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8"/>
    <n v="70.040000000000006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"/>
    <n v="164.91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2"/>
    <n v="449.2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"/>
    <n v="27.47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"/>
    <n v="143.979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4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1"/>
    <n v="36.33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"/>
    <n v="90.18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"/>
    <n v="152.62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"/>
    <n v="55.81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000000000001"/>
    <n v="91.83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"/>
    <n v="80.989999999999995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"/>
    <n v="278.39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000000000001"/>
    <n v="43.1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5"/>
    <n v="326.29000000000002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"/>
    <n v="64.0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2"/>
    <n v="99.46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4999999999999"/>
    <n v="138.49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"/>
    <n v="45.55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"/>
    <n v="10.51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6"/>
    <n v="114.77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6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2"/>
    <n v="154.16999999999999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8"/>
    <n v="566.39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5000000000001"/>
    <n v="120.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7"/>
    <n v="86.16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2"/>
    <n v="51.21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0000000000005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7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"/>
    <n v="346.1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1"/>
    <n v="244.12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3"/>
    <n v="259.25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"/>
    <n v="226.21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5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"/>
    <n v="20.47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5"/>
    <n v="116.35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1"/>
    <n v="307.2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1"/>
    <n v="546.6900000000000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"/>
    <n v="72.91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"/>
    <n v="43.71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"/>
    <n v="70.650000000000006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"/>
    <n v="89.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7"/>
    <n v="115.0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"/>
    <n v="46.2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"/>
    <n v="48.55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"/>
    <n v="57.52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7"/>
    <n v="88.15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"/>
    <n v="110.49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7"/>
    <n v="66.83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"/>
    <n v="58.6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7"/>
    <n v="43.57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"/>
    <n v="188.13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7"/>
    <n v="63.03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999999999999"/>
    <n v="30.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8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"/>
    <n v="98.8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5"/>
    <n v="53.52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"/>
    <n v="37.15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"/>
    <n v="89.9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3"/>
    <n v="106.53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"/>
    <n v="52.8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2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6"/>
    <n v="68.599999999999994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7"/>
    <n v="35.61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7"/>
    <n v="94.03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"/>
    <n v="526.46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6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00000000001"/>
    <n v="79.180000000000007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"/>
    <n v="116.96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999999999999995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9"/>
    <n v="103.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"/>
    <n v="31.56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"/>
    <n v="34.22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7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8"/>
    <n v="19.670000000000002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"/>
    <n v="21.34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"/>
    <n v="34.67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3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.06"/>
    <n v="11.92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1"/>
    <n v="26.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7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4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"/>
    <n v="50.91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"/>
    <n v="50.08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1"/>
    <n v="25.29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"/>
    <n v="51.29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7"/>
    <n v="49.38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1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"/>
    <n v="19.670000000000002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7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.01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7"/>
    <n v="17.989999999999998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"/>
    <n v="370.95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"/>
    <n v="63.57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"/>
    <n v="5.31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9999999999997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7"/>
    <n v="87.1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19999999999999"/>
    <n v="75.11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4"/>
    <n v="68.010000000000005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3999999999999"/>
    <n v="29.62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3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"/>
    <n v="64.37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6"/>
    <n v="33.3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8"/>
    <n v="90.28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3"/>
    <n v="59.23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8"/>
    <n v="65.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5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7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3999999999999"/>
    <n v="40.35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6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"/>
    <n v="68.709999999999994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999999999996"/>
    <n v="44.17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8"/>
    <n v="31.5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5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8"/>
    <n v="55.96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"/>
    <n v="56.97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8"/>
    <n v="44.06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3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"/>
    <n v="65.319999999999993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"/>
    <n v="40.07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"/>
    <n v="75.650000000000006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3"/>
    <n v="48.13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4"/>
    <n v="68.1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"/>
    <n v="65.89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8999999999999"/>
    <n v="81.650000000000006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999999999999"/>
    <n v="52.7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3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2"/>
    <n v="15.04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"/>
    <n v="39.07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7"/>
    <n v="27.3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3"/>
    <n v="33.24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7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3"/>
    <n v="61.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"/>
    <n v="55.8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"/>
    <n v="73.13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000000000001"/>
    <n v="26.06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7"/>
    <n v="22.64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"/>
    <n v="47.22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"/>
    <n v="32.32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5"/>
    <n v="53.42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"/>
    <n v="51.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2"/>
    <n v="37.200000000000003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"/>
    <n v="82.15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"/>
    <n v="164.8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"/>
    <n v="60.82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8"/>
    <n v="67.97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5"/>
    <n v="25.43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"/>
    <n v="21.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300000000001"/>
    <n v="27.2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4"/>
    <n v="21.23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2"/>
    <n v="135.59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1"/>
    <n v="22.12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3"/>
    <n v="64.63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999999999993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3"/>
    <n v="75.13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99999999999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1"/>
    <n v="53.87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3"/>
    <n v="53.48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"/>
    <n v="50.85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"/>
    <n v="58.63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"/>
    <n v="32.82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"/>
    <n v="426.93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99999999999"/>
    <n v="23.81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999999999997"/>
    <n v="98.41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9"/>
    <n v="107.32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6000000000003"/>
    <n v="41.78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1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4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3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999999999997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"/>
    <n v="28.1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5"/>
    <n v="144.43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"/>
    <n v="24.27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9999999999997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7"/>
    <n v="24.76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3"/>
    <n v="188.38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"/>
    <n v="148.08000000000001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5"/>
    <n v="107.82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8999999999997"/>
    <n v="42.63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"/>
    <n v="14.3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6"/>
    <n v="37.479999999999997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7"/>
    <n v="33.549999999999997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2"/>
    <n v="64.75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000000000001"/>
    <n v="57.93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8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8"/>
    <n v="82.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"/>
    <n v="115.8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6"/>
    <n v="63.0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"/>
    <n v="108.0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7"/>
    <n v="46.09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7"/>
    <n v="107.2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8"/>
    <n v="50.9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7"/>
    <n v="53.83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7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"/>
    <n v="46.63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4"/>
    <n v="34.07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00000000001"/>
    <n v="65.209999999999994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1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"/>
    <n v="71.9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5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"/>
    <n v="109.45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7"/>
    <n v="75.040000000000006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"/>
    <n v="31.6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"/>
    <n v="46.18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6"/>
    <n v="68.48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"/>
    <n v="53.47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3"/>
    <n v="109.11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6"/>
    <n v="51.19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6"/>
    <n v="27.94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1"/>
    <n v="82.5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"/>
    <n v="59.82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4"/>
    <n v="64.819999999999993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"/>
    <n v="90.1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7"/>
    <n v="40.96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"/>
    <n v="56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"/>
    <n v="40.08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"/>
    <n v="78.03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6"/>
    <n v="37.130000000000003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7"/>
    <n v="41.96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19999999999997"/>
    <n v="64.53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5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"/>
    <n v="25.49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"/>
    <n v="54.88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"/>
    <n v="47.38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2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"/>
    <n v="219.93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"/>
    <n v="40.799999999999997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1"/>
    <n v="75.5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7"/>
    <n v="13.54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7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"/>
    <n v="115.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"/>
    <n v="48.1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6"/>
    <n v="74.180000000000007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"/>
    <n v="123.3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999999999998"/>
    <n v="66.62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8"/>
    <n v="104.99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7.0000000000000007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9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6999999999999995"/>
    <n v="15.43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0000000000000007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9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1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6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.01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.05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8"/>
    <n v="81.58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7"/>
    <n v="18.329999999999998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2"/>
    <n v="224.43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"/>
    <n v="112.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"/>
    <n v="57.88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9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2"/>
    <n v="22.33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29999999999998"/>
    <n v="16.829999999999998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"/>
    <n v="84.06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6"/>
    <n v="168.39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"/>
    <n v="76.67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"/>
    <n v="50.33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"/>
    <n v="8.33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7"/>
    <n v="35.380000000000003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6000000000000005"/>
    <n v="55.83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.03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3"/>
    <n v="69.47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.0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.01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.03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.01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9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.0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3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"/>
    <n v="81.25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"/>
    <n v="130.22999999999999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"/>
    <n v="53.4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7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"/>
    <n v="31.69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8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"/>
    <n v="149.31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7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7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5"/>
    <n v="271.5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7"/>
    <n v="40.49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"/>
    <n v="189.76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8"/>
    <n v="68.86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8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9"/>
    <n v="125.99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1"/>
    <n v="28.88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"/>
    <n v="26.27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6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2"/>
    <n v="36.97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7"/>
    <n v="29.02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"/>
    <n v="28.66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"/>
    <n v="97.9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2"/>
    <n v="32.32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"/>
    <n v="61.1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"/>
    <n v="31.34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5"/>
    <n v="129.11000000000001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"/>
    <n v="25.02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"/>
    <n v="47.54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3"/>
    <n v="65.84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2"/>
    <n v="46.4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7"/>
    <n v="26.57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"/>
    <n v="39.49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7"/>
    <n v="49.2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6999999999999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4"/>
    <n v="37.94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1"/>
    <n v="38.85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4"/>
    <n v="45.55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"/>
    <n v="80.55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3"/>
    <n v="47.68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"/>
    <n v="23.45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499999999999998"/>
    <n v="40.14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.08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"/>
    <n v="35.71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2"/>
    <n v="53.55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.0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9"/>
    <n v="103.68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"/>
    <n v="54.15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1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3"/>
    <n v="100.33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5"/>
    <n v="136.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3"/>
    <n v="57.54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5"/>
    <n v="52.96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"/>
    <n v="82.33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9999999999993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3"/>
    <n v="84.08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7"/>
    <n v="61.03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8"/>
    <n v="266.08999999999997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2"/>
    <n v="109.96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2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3"/>
    <n v="59.46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"/>
    <n v="55.77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8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4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"/>
    <n v="60.15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"/>
    <n v="49.1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"/>
    <n v="43.62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"/>
    <n v="67.42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"/>
    <n v="38.88000000000000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9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"/>
    <n v="23.12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"/>
    <n v="29.6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7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4000000000000001"/>
    <n v="23.08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7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7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00000000000002"/>
    <n v="202.83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"/>
    <n v="29.13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7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7"/>
    <n v="96.05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9"/>
    <n v="305.7799999999999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7"/>
    <n v="12.14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"/>
    <n v="115.5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8999999999997"/>
    <n v="80.02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2"/>
    <n v="64.930000000000007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"/>
    <n v="60.97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"/>
    <n v="31.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5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3"/>
    <n v="58.93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"/>
    <n v="157.29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3000000000001"/>
    <n v="55.76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4"/>
    <n v="83.8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"/>
    <n v="58.42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"/>
    <n v="270.57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7"/>
    <n v="47.18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"/>
    <n v="120.31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9"/>
    <n v="205.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4"/>
    <n v="35.54999999999999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"/>
    <n v="74.64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6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"/>
    <n v="26.59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"/>
    <n v="31.82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999999999996"/>
    <n v="21.56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7"/>
    <n v="44.1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9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7"/>
    <n v="80.19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1"/>
    <n v="34.9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3"/>
    <n v="25.21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7"/>
    <n v="45.94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6"/>
    <n v="223.58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499999999999998"/>
    <n v="39.479999999999997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2"/>
    <n v="78.6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"/>
    <n v="17.670000000000002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.1"/>
    <n v="41.33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6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7"/>
    <n v="307.82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9"/>
    <n v="80.45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"/>
    <n v="83.94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.05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"/>
    <n v="73.37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4"/>
    <n v="112.8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9999999999998"/>
    <n v="95.28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.09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.1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6"/>
    <n v="373.56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3"/>
    <n v="174.04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"/>
    <n v="93.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30000000000001"/>
    <n v="77.33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7"/>
    <n v="92.22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"/>
    <n v="60.96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3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2"/>
    <n v="41.58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"/>
    <n v="33.76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2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4"/>
    <n v="128.62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9"/>
    <n v="65.41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"/>
    <n v="117.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0000000000002"/>
    <n v="126.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.01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9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3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399999999999999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5"/>
    <n v="5.29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"/>
    <n v="72.760000000000005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.05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"/>
    <n v="23.67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"/>
    <n v="116.56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3"/>
    <n v="13.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8"/>
    <n v="34.130000000000003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09999999999997"/>
    <n v="132.35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"/>
    <n v="922.22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3"/>
    <n v="163.57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4"/>
    <n v="217.38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3"/>
    <n v="149.44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"/>
    <n v="71.239999999999995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2"/>
    <n v="44.46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1"/>
    <n v="164.94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"/>
    <n v="84.87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2"/>
    <n v="53.95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"/>
    <n v="50.5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"/>
    <n v="108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6"/>
    <n v="95.37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"/>
    <n v="57.63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"/>
    <n v="64.1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"/>
    <n v="92.39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"/>
    <n v="125.98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"/>
    <n v="94.64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"/>
    <n v="170.7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9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8"/>
    <n v="7.19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"/>
    <n v="511.6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5"/>
    <n v="261.75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"/>
    <n v="69.760000000000005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3"/>
    <n v="77.23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"/>
    <n v="67.42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"/>
    <n v="845.7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"/>
    <n v="97.19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4"/>
    <n v="451.84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"/>
    <n v="21.64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2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"/>
    <n v="161.88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"/>
    <n v="22.12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"/>
    <n v="18.23999999999999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4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2"/>
    <n v="37.95000000000000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9"/>
    <n v="35.729999999999997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"/>
    <n v="42.16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1000000000000001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6"/>
    <n v="39.29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6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7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99999999999999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"/>
    <n v="11.33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"/>
    <n v="29.47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"/>
    <n v="63.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9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5"/>
    <n v="43.85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"/>
    <n v="45.97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5"/>
    <n v="93.67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8"/>
    <n v="36.86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4"/>
    <n v="39.81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7"/>
    <n v="126.46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"/>
    <n v="47.88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5"/>
    <n v="73.209999999999994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"/>
    <n v="89.67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7"/>
    <n v="151.46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5"/>
    <n v="87.36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"/>
    <n v="44.86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19999999999999"/>
    <n v="51.23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"/>
    <n v="33.94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"/>
    <n v="65.38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6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8"/>
    <n v="37.21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7"/>
    <n v="25.13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"/>
    <n v="50.38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"/>
    <n v="50.67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"/>
    <n v="60.78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5"/>
    <n v="113.42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5"/>
    <n v="104.57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8"/>
    <n v="98.31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4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7"/>
    <n v="63.85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2"/>
    <n v="30.19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6"/>
    <n v="83.51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1"/>
    <n v="20.1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8"/>
    <n v="44.09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5"/>
    <n v="44.54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3"/>
    <n v="125.81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5"/>
    <n v="60.67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9"/>
    <n v="23.92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7"/>
    <n v="29.79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7"/>
    <n v="24.33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999999999999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6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"/>
    <n v="18.329999999999998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9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"/>
    <n v="105.03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9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3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.04"/>
    <n v="2.33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"/>
    <n v="108.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6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"/>
    <n v="96.55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7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7"/>
    <n v="81.569999999999993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"/>
    <n v="29.4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"/>
    <n v="52.08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"/>
    <n v="183.33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"/>
    <n v="26.33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1"/>
    <n v="486.43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.0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8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"/>
    <n v="36.590000000000003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2"/>
    <n v="80.709999999999994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.01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3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6"/>
    <n v="78.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7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4"/>
    <n v="20.71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6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"/>
    <n v="51.62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5"/>
    <n v="231.66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000000000001"/>
    <n v="112.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7"/>
    <n v="255.17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"/>
    <n v="162.7700000000000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1"/>
    <n v="85.74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9"/>
    <n v="90.54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000000000001"/>
    <n v="36.36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8"/>
    <n v="126.72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8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"/>
    <n v="81.239999999999995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3"/>
    <n v="202.23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9"/>
    <n v="82.46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"/>
    <n v="18.899999999999999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99999999999994"/>
    <n v="200.63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"/>
    <n v="201.67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7"/>
    <n v="93.33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"/>
    <n v="25.69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"/>
    <n v="88.77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9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6"/>
    <n v="74.53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"/>
    <n v="123.94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5000000000002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3"/>
    <n v="70.88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3"/>
    <n v="8.57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7"/>
    <n v="113.57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7"/>
    <n v="60.69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2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7"/>
    <n v="136.46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3"/>
    <n v="53.16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4"/>
    <n v="155.2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"/>
    <n v="115.08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5"/>
    <n v="109.59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"/>
    <n v="104.15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4"/>
    <n v="97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"/>
    <n v="94.41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3"/>
    <n v="45.59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5"/>
    <n v="23.28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"/>
    <n v="63.23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"/>
    <n v="153.52000000000001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3"/>
    <n v="118.9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7"/>
    <n v="131.38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1"/>
    <n v="73.03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7"/>
    <n v="178.53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2"/>
    <n v="162.91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5"/>
    <n v="108.24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5"/>
    <n v="88.87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7"/>
    <n v="116.7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6"/>
    <n v="233.9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7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3"/>
    <n v="85.18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"/>
    <n v="50.76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8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"/>
    <n v="242.28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"/>
    <n v="146.44999999999999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"/>
    <n v="103.1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"/>
    <n v="80.459999999999994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"/>
    <n v="234.67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"/>
    <n v="50.69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1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7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000000000001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2"/>
    <n v="84.86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8"/>
    <n v="94.5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9"/>
    <n v="45.54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"/>
    <n v="191.13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4"/>
    <n v="89.31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9"/>
    <n v="88.59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"/>
    <n v="96.3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"/>
    <n v="33.31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5"/>
    <n v="37.22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"/>
    <n v="92.13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90000000000006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"/>
    <n v="96.53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1"/>
    <n v="128.91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"/>
    <n v="84.11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1"/>
    <n v="82.94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5"/>
    <n v="259.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7"/>
    <n v="74.069999999999993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3"/>
    <n v="23.6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.01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.0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1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"/>
    <n v="55.83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7"/>
    <n v="25.52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"/>
    <n v="117.65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9"/>
    <n v="2796.67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7.0000000000000007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1"/>
    <n v="20.14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8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8"/>
    <n v="61.31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.0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.02"/>
    <n v="92.14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.09"/>
    <n v="7.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8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2"/>
    <n v="23.67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"/>
    <n v="415.78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.02"/>
    <n v="53.71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8000000000000003"/>
    <n v="18.670000000000002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8"/>
    <n v="78.33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8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70000000000002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2"/>
    <n v="130.0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"/>
    <n v="1270.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"/>
    <n v="88.44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"/>
    <n v="56.34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3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.03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4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8"/>
    <n v="56.79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49999999999999"/>
    <n v="40.83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1"/>
    <n v="65.11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3"/>
    <n v="140.54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"/>
    <n v="69.53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7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3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"/>
    <n v="79.87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0999999999999996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0000000000002"/>
    <n v="272.58999999999997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.05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"/>
    <n v="58.1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"/>
    <n v="70.11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4"/>
    <n v="57.89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"/>
    <n v="125.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.01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7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0000000000006"/>
    <n v="244.8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8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1"/>
    <n v="139.24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.03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5"/>
    <n v="23.14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5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4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3"/>
    <n v="110.35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999999999999"/>
    <n v="41.42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"/>
    <n v="34.79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"/>
    <n v="41.77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3"/>
    <n v="64.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"/>
    <n v="31.21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2"/>
    <n v="62.92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7999999999999"/>
    <n v="38.5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"/>
    <n v="80.16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1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"/>
    <n v="200.69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0000000000003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999999999999"/>
    <n v="58.1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999999999999"/>
    <n v="60.3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7"/>
    <n v="63.36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2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"/>
    <n v="65.099999999999994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"/>
    <n v="131.91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6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"/>
    <n v="39.67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4"/>
    <n v="57.5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"/>
    <n v="33.03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"/>
    <n v="77.34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9"/>
    <n v="46.77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1"/>
    <n v="100.22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9"/>
    <n v="46.71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"/>
    <n v="71.489999999999995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3"/>
    <n v="356.84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3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6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"/>
    <n v="53.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7"/>
    <n v="36.67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1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"/>
    <n v="70.83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5"/>
    <n v="63.11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"/>
    <n v="50.16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7"/>
    <n v="62.88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"/>
    <n v="85.53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2"/>
    <n v="127.81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"/>
    <n v="106.57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"/>
    <n v="262.11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"/>
    <n v="50.2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9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"/>
    <n v="168.25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3"/>
    <n v="36.61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2"/>
    <n v="45.88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"/>
    <n v="141.71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"/>
    <n v="52.4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7"/>
    <n v="59.52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"/>
    <n v="193.62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7"/>
    <n v="106.8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"/>
    <n v="77.22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19999999999999"/>
    <n v="50.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8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"/>
    <n v="34.92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1"/>
    <n v="85.53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9"/>
    <n v="131.13999999999999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"/>
    <n v="39.81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2"/>
    <n v="59.7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7"/>
    <n v="88.74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1"/>
    <n v="58.69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"/>
    <n v="69.569999999999993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4"/>
    <n v="115.87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4"/>
    <n v="23.87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"/>
    <n v="81.13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"/>
    <n v="57.63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3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"/>
    <n v="60.48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3"/>
    <n v="65.58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"/>
    <n v="119.19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3"/>
    <n v="177.09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6"/>
    <n v="70.77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0000000000005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3"/>
    <n v="51.85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7"/>
    <n v="251.74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"/>
    <n v="74.81999999999999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"/>
    <n v="67.650000000000006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"/>
    <n v="93.81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7"/>
    <n v="41.24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"/>
    <n v="48.33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8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5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7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"/>
    <n v="54.91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8"/>
    <n v="150.41999999999999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3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8"/>
    <n v="105.21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000000000001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5"/>
    <n v="134.26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"/>
    <n v="17.829999999999998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"/>
    <n v="69.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7"/>
    <n v="125.12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"/>
    <n v="48.44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"/>
    <n v="26.61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7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4"/>
    <n v="19.27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"/>
    <n v="84.29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"/>
    <n v="29.58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6"/>
    <n v="26.6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7"/>
    <n v="45.98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"/>
    <n v="125.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2"/>
    <n v="55.33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999999999999"/>
    <n v="46.42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2"/>
    <n v="89.5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3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"/>
    <n v="48.7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8"/>
    <n v="53.34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9"/>
    <n v="75.09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8"/>
    <n v="209.84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"/>
    <n v="80.0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7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9"/>
    <n v="93.98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"/>
    <n v="61.94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2"/>
    <n v="145.65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9"/>
    <n v="25.69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7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8"/>
    <n v="142.28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5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999999999999"/>
    <n v="292.7799999999999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7"/>
    <n v="23.1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"/>
    <n v="32.97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"/>
    <n v="116.65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"/>
    <n v="79.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3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5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"/>
    <n v="177.62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999999999999"/>
    <n v="109.08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7"/>
    <n v="78.20999999999999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3"/>
    <n v="52.17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"/>
    <n v="114.13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5"/>
    <n v="108.5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"/>
    <n v="69.819999999999993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3"/>
    <n v="71.67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9"/>
    <n v="147.33000000000001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"/>
    <n v="63.57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8"/>
    <n v="126.72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"/>
    <n v="83.43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2"/>
    <n v="302.31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"/>
    <n v="44.14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7"/>
    <n v="29.67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"/>
    <n v="45.48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9"/>
    <n v="96.2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"/>
    <n v="67.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8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5"/>
    <n v="38.33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"/>
    <n v="71.73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"/>
    <n v="421.11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4"/>
    <n v="28.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5"/>
    <n v="54.55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"/>
    <n v="111.89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1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"/>
    <n v="76.650000000000006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"/>
    <n v="65.17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"/>
    <n v="93.76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7"/>
    <n v="100.17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8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999999999999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"/>
    <n v="36.07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000000000001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"/>
    <n v="55.89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8"/>
    <n v="68.349999999999994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"/>
    <n v="27.07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3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"/>
    <n v="44.76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7"/>
    <n v="99.79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"/>
    <n v="28.32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"/>
    <n v="110.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3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8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7"/>
    <n v="199.17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5"/>
    <n v="70.56999999999999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8"/>
    <n v="72.05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5"/>
    <n v="63.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0000000000006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"/>
    <n v="81.78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"/>
    <n v="297.02999999999997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"/>
    <n v="46.61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"/>
    <n v="40.29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5"/>
    <n v="30.15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"/>
    <n v="134.15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"/>
    <n v="62.83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9"/>
    <n v="143.1100000000000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8"/>
    <n v="89.79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2"/>
    <n v="64.16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"/>
    <n v="59.65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"/>
    <n v="51.22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3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"/>
    <n v="41.13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1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000000000001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"/>
    <n v="33.57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5"/>
    <n v="145.87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9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4"/>
    <n v="45.04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3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"/>
    <n v="90.68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"/>
    <n v="55.01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"/>
    <n v="72.95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"/>
    <n v="50.4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70000000000003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4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"/>
    <n v="53.23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"/>
    <n v="39.6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7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999999999999"/>
    <n v="164.62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000000000001"/>
    <n v="51.88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"/>
    <n v="40.29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"/>
    <n v="64.91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1"/>
    <n v="55.33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19999999999999"/>
    <n v="83.14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"/>
    <n v="38.7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8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0000000000005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5"/>
    <n v="47.22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19999999999999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7"/>
    <n v="114.2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9999999999994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5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"/>
    <n v="34.409999999999997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"/>
    <n v="40.24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9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7"/>
    <n v="35.950000000000003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6"/>
    <n v="70.76000000000000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0000000000005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5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"/>
    <n v="96.67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6"/>
    <n v="60.33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"/>
    <n v="75.34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7"/>
    <n v="66.959999999999994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5"/>
    <n v="50.02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"/>
    <n v="72.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3"/>
    <n v="45.62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2"/>
    <n v="81.56999999999999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"/>
    <n v="45.11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6"/>
    <n v="42.3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8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19999999999999"/>
    <n v="38.28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5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000000000001"/>
    <n v="13.53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7"/>
    <n v="55.23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4"/>
    <n v="66.150000000000006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7"/>
    <n v="54.14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8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"/>
    <n v="59.21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1"/>
    <n v="119.18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"/>
    <n v="164.62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"/>
    <n v="40.94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"/>
    <n v="56.2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"/>
    <n v="107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4"/>
    <n v="179.28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5"/>
    <n v="43.13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4"/>
    <n v="46.89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1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999999999999"/>
    <n v="15.13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"/>
    <n v="21.1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5"/>
    <n v="59.12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6"/>
    <n v="97.92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"/>
    <n v="55.13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"/>
    <n v="26.54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8"/>
    <n v="122.54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7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"/>
    <n v="136.78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"/>
    <n v="99.34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"/>
    <n v="40.549999999999997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9"/>
    <n v="37.96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3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4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2"/>
    <n v="176.09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3"/>
    <n v="151.97999999999999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1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5"/>
    <n v="18.27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5"/>
    <n v="82.26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6"/>
    <n v="68.53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09999999999994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"/>
    <n v="77.19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4"/>
    <n v="55.97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"/>
    <n v="77.73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8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"/>
    <n v="39.380000000000003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7"/>
    <n v="44.91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"/>
    <n v="49.06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7000000000001"/>
    <n v="61.06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2"/>
    <n v="143.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"/>
    <n v="37.08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2"/>
    <n v="17.25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"/>
    <n v="56.07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"/>
    <n v="47.03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1"/>
    <n v="47.67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"/>
    <n v="80.72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7"/>
    <n v="39.4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3"/>
    <n v="84.85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.03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"/>
    <n v="147.8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4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5"/>
    <n v="176.94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7"/>
    <n v="66.14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5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29999999999998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2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3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"/>
    <n v="550.04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7"/>
    <n v="44.24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5"/>
    <n v="60.91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"/>
    <n v="115.02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7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"/>
    <n v="235.46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3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8"/>
    <n v="46.05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"/>
    <n v="53.36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5"/>
    <n v="36.96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000000000000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5"/>
    <n v="20.079999999999998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"/>
    <n v="53.44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3"/>
    <n v="39.869999999999997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8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"/>
    <n v="62.0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5"/>
    <n v="66.13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7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6"/>
    <n v="58.7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7"/>
    <n v="45.35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7"/>
    <n v="41.94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3"/>
    <n v="59.17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7"/>
    <n v="83.97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"/>
    <n v="57.26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"/>
    <n v="186.8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3"/>
    <n v="30.71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3"/>
    <n v="62.67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3"/>
    <n v="121.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0000000000003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7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"/>
    <n v="38.590000000000003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7"/>
    <n v="155.94999999999999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3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4"/>
    <n v="15.15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7"/>
    <n v="83.57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3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"/>
    <n v="67.959999999999994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2999999999999"/>
    <n v="110.87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5"/>
    <n v="106.84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"/>
    <n v="105.52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"/>
    <n v="132.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2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2"/>
    <n v="86.23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"/>
    <n v="47.66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"/>
    <n v="72.89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5"/>
    <n v="49.55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1"/>
    <n v="62.59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"/>
    <n v="51.67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7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7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3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3"/>
    <n v="100.63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8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4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5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999999999999"/>
    <n v="25.46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"/>
    <n v="267.64999999999998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"/>
    <n v="59.0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"/>
    <n v="50.11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2"/>
    <n v="55.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3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6"/>
    <n v="74.22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"/>
    <n v="106.93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7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"/>
    <n v="74.23999999999999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"/>
    <n v="90.82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"/>
    <n v="70.03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7"/>
    <n v="94.9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999999999999"/>
    <n v="64.459999999999994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7"/>
    <n v="93.7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7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800000000000000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6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7"/>
    <n v="145.41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49999999999999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7.0000000000000007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"/>
    <n v="50.56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9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"/>
    <n v="70.23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"/>
    <n v="78.52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"/>
    <n v="61.82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4"/>
    <n v="48.34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000000000001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"/>
    <n v="79.540000000000006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"/>
    <n v="72.38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999999999999"/>
    <n v="70.459999999999994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3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"/>
    <n v="58.9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7"/>
    <n v="139.56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"/>
    <n v="57.3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90000000000006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2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5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9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1"/>
    <n v="70.17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3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"/>
    <n v="188.56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8"/>
    <n v="49.51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"/>
    <n v="75.459999999999994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.03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70000000000002"/>
    <n v="81.540000000000006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.01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4"/>
    <n v="46.43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5000000000000004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5"/>
    <n v="30.1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7"/>
    <n v="13.33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"/>
    <n v="44.76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"/>
    <n v="88.64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.06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7"/>
    <n v="57.65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8"/>
    <n v="13.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999999999999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000000000001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7"/>
    <n v="47.27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3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600000000000001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8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"/>
    <n v="47.26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"/>
    <n v="24.71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"/>
    <n v="63.13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7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"/>
    <n v="61.67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09999999999997"/>
    <n v="83.14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.01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7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999999999999998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00000000000008"/>
    <n v="10.17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"/>
    <n v="81.41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7"/>
    <n v="32.36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.01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"/>
    <n v="91.83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"/>
    <n v="57.17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4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2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1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8000000000001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7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"/>
    <n v="49.28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.1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9"/>
    <n v="53.13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.03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"/>
    <n v="24.33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5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2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1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7"/>
    <n v="35.17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0000000000000007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"/>
    <n v="22.67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1"/>
    <n v="26.38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099999999999994"/>
    <n v="105.54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"/>
    <n v="18.329999999999998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799999999999997"/>
    <n v="84.28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4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2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.01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7"/>
    <n v="29.24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2"/>
    <n v="59.58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0000000000002"/>
    <n v="82.57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6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.01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9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"/>
    <n v="45.84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.01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7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70000000000002"/>
    <n v="33.33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"/>
    <n v="63.5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7"/>
    <n v="30.71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7"/>
    <n v="65.34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6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3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00000000000009"/>
    <n v="38.33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200000000000000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49999999999999"/>
    <n v="32.979999999999997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7.0000000000000007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"/>
    <n v="86.62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"/>
    <n v="129.16999999999999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299999999999998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000000000001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7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8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7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2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6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3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8"/>
    <n v="44.31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7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4"/>
    <n v="29.17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9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999999999999998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7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.0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3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00000000000001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"/>
    <n v="22.83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7"/>
    <n v="45.79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7"/>
    <n v="383.33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8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7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7"/>
    <n v="14.33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"/>
    <n v="15.67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13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A6" sqref="A6"/>
    </sheetView>
  </sheetViews>
  <sheetFormatPr defaultRowHeight="14.4" x14ac:dyDescent="0.3"/>
  <cols>
    <col min="1" max="1" width="3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8" width="33.5546875" bestFit="1" customWidth="1"/>
    <col min="9" max="9" width="38.6640625" bestFit="1" customWidth="1"/>
    <col min="10" max="10" width="18.5546875" bestFit="1" customWidth="1"/>
  </cols>
  <sheetData>
    <row r="2" spans="1:6" x14ac:dyDescent="0.3">
      <c r="A2" s="6" t="s">
        <v>8223</v>
      </c>
      <c r="B2" t="s">
        <v>8310</v>
      </c>
    </row>
    <row r="4" spans="1:6" x14ac:dyDescent="0.3">
      <c r="A4" s="6" t="s">
        <v>8313</v>
      </c>
      <c r="B4" s="6" t="s">
        <v>8315</v>
      </c>
    </row>
    <row r="5" spans="1:6" x14ac:dyDescent="0.3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7" t="s">
        <v>8357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">
      <c r="A7" s="7" t="s">
        <v>8358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">
      <c r="A8" s="7" t="s">
        <v>8359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">
      <c r="A9" s="7" t="s">
        <v>8360</v>
      </c>
      <c r="B9" s="8">
        <v>24</v>
      </c>
      <c r="C9" s="8"/>
      <c r="D9" s="8"/>
      <c r="E9" s="8"/>
      <c r="F9" s="8">
        <v>24</v>
      </c>
    </row>
    <row r="10" spans="1:6" x14ac:dyDescent="0.3">
      <c r="A10" s="7" t="s">
        <v>8361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">
      <c r="A11" s="7" t="s">
        <v>8362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">
      <c r="A12" s="7" t="s">
        <v>8363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">
      <c r="A13" s="7" t="s">
        <v>8364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">
      <c r="A14" s="7" t="s">
        <v>8365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">
      <c r="A15" s="7" t="s">
        <v>8312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4.4" x14ac:dyDescent="0.3"/>
  <cols>
    <col min="1" max="1" width="25.3320312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6" t="s">
        <v>8223</v>
      </c>
      <c r="B1" t="s">
        <v>8310</v>
      </c>
    </row>
    <row r="2" spans="1:6" x14ac:dyDescent="0.3">
      <c r="A2" s="6" t="s">
        <v>8264</v>
      </c>
      <c r="B2" t="s">
        <v>8310</v>
      </c>
    </row>
    <row r="4" spans="1:6" x14ac:dyDescent="0.3">
      <c r="A4" s="6" t="s">
        <v>8314</v>
      </c>
      <c r="B4" s="6" t="s">
        <v>8315</v>
      </c>
    </row>
    <row r="5" spans="1:6" x14ac:dyDescent="0.3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8317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8318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8319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8320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8321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8322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8323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8324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8325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8326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8327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8328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8332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8334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8335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8336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8337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8339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8341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8343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8344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8345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8346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8347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8348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8349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8350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8352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8353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8354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8355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8356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M9" sqref="M9"/>
    </sheetView>
  </sheetViews>
  <sheetFormatPr defaultRowHeight="14.4" x14ac:dyDescent="0.3"/>
  <cols>
    <col min="1" max="1" width="25.33203125" bestFit="1" customWidth="1"/>
    <col min="2" max="2" width="16.33203125" bestFit="1" customWidth="1"/>
    <col min="3" max="3" width="6.109375" bestFit="1" customWidth="1"/>
    <col min="4" max="4" width="10" bestFit="1" customWidth="1"/>
    <col min="5" max="6" width="11.33203125" bestFit="1" customWidth="1"/>
  </cols>
  <sheetData>
    <row r="1" spans="1:5" x14ac:dyDescent="0.3">
      <c r="A1" s="6" t="s">
        <v>8264</v>
      </c>
      <c r="B1" t="s">
        <v>8310</v>
      </c>
    </row>
    <row r="2" spans="1:5" x14ac:dyDescent="0.3">
      <c r="A2" s="6" t="s">
        <v>8380</v>
      </c>
      <c r="B2" t="s">
        <v>8310</v>
      </c>
    </row>
    <row r="4" spans="1:5" x14ac:dyDescent="0.3">
      <c r="A4" s="6" t="s">
        <v>8314</v>
      </c>
      <c r="B4" s="6" t="s">
        <v>8315</v>
      </c>
    </row>
    <row r="5" spans="1:5" x14ac:dyDescent="0.3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1" t="s">
        <v>8374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3">
      <c r="A7" s="11" t="s">
        <v>8375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3">
      <c r="A8" s="11" t="s">
        <v>8376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">
      <c r="A9" s="11" t="s">
        <v>8377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3">
      <c r="A10" s="11" t="s">
        <v>8368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3">
      <c r="A11" s="11" t="s">
        <v>8378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">
      <c r="A12" s="11" t="s">
        <v>8369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">
      <c r="A13" s="11" t="s">
        <v>8370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">
      <c r="A14" s="11" t="s">
        <v>8371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">
      <c r="A15" s="11" t="s">
        <v>8372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">
      <c r="A16" s="11" t="s">
        <v>8373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3">
      <c r="A17" s="11" t="s">
        <v>8379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">
      <c r="A18" s="11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5" sqref="I5"/>
    </sheetView>
  </sheetViews>
  <sheetFormatPr defaultRowHeight="14.4" x14ac:dyDescent="0.3"/>
  <cols>
    <col min="1" max="1" width="14.44140625" customWidth="1"/>
    <col min="2" max="2" width="19" customWidth="1"/>
    <col min="3" max="3" width="15.33203125" customWidth="1"/>
    <col min="4" max="4" width="17.6640625" customWidth="1"/>
    <col min="5" max="5" width="14.44140625" customWidth="1"/>
    <col min="6" max="6" width="21.5546875" customWidth="1"/>
    <col min="7" max="7" width="17.6640625" customWidth="1"/>
    <col min="8" max="8" width="20" customWidth="1"/>
  </cols>
  <sheetData>
    <row r="1" spans="1:8" x14ac:dyDescent="0.3">
      <c r="A1" t="s">
        <v>8397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COUNTIFS('Data Sheet'!$D$2:$D$4115,"&lt;1000",'Data Sheet'!$F$2:$F$4115,"=Successful")</f>
        <v>322</v>
      </c>
      <c r="C2">
        <f>COUNTIFS('Data Sheet'!$D$2:$D$4115,"&lt;1000",'Data Sheet'!$F$2:$F$4115,"=failed")</f>
        <v>113</v>
      </c>
      <c r="D2">
        <f>COUNTIFS('Data Sheet'!$D$2:$D$4115,"&lt;1000",'Data Sheet'!$F$2:$F$4115,"=canceled")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8389</v>
      </c>
      <c r="B3">
        <f>COUNTIFS('Data Sheet'!$D$2:$D$4115,"&gt;=1000",'Data Sheet'!$D$2:$D$4115,"&lt;=4999",'Data Sheet'!$F$2:$F$4115,"=Successful")</f>
        <v>932</v>
      </c>
      <c r="C3">
        <f>COUNTIFS('Data Sheet'!$D$2:$D$4115,"&gt;=1000",'Data Sheet'!$D$2:$D$4115,"&lt;=4999",'Data Sheet'!$F$2:$F$4115,"=failed")</f>
        <v>420</v>
      </c>
      <c r="D3">
        <f>COUNTIFS('Data Sheet'!$D$2:$D$4115,"&gt;=1000",'Data Sheet'!$D$2:$D$4115,"&lt;=4999",'Data Sheet'!$F$2:$F$4115,"=canceled")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8390</v>
      </c>
      <c r="B4">
        <f>COUNTIFS('Data Sheet'!$D$2:$D$4115,"&gt;=5000",'Data Sheet'!$D$2:$D$4115,"&lt;=9999",'Data Sheet'!$F$2:$F$4115,"=Successful")</f>
        <v>381</v>
      </c>
      <c r="C4">
        <f>COUNTIFS('Data Sheet'!$D$2:$D$4115,"&gt;=5000",'Data Sheet'!$D$2:$D$4115,"&lt;=9999",'Data Sheet'!$F$2:$F$4115,"=failed")</f>
        <v>283</v>
      </c>
      <c r="D4">
        <f>COUNTIFS('Data Sheet'!$D$2:$D$4115,"&gt;=5000",'Data Sheet'!$D$2:$D$4115,"&lt;=9999",'Data Sheet'!$F$2:$F$4115,"=canceled")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COUNTIFS('Data Sheet'!$D$2:$D$4115,"&gt;=10000",'Data Sheet'!$D$2:$D$4115,"&lt;=14999",'Data Sheet'!$F$2:$F$4115,"=Successful")</f>
        <v>168</v>
      </c>
      <c r="C5">
        <f>COUNTIFS('Data Sheet'!$D$2:$D$4115,"&gt;=10000",'Data Sheet'!$D$2:$D$4115,"&lt;=14999",'Data Sheet'!$F$2:$F$4115,"=failed")</f>
        <v>144</v>
      </c>
      <c r="D5">
        <f>COUNTIFS('Data Sheet'!$D$2:$D$4115,"&gt;=10000",'Data Sheet'!$D$2:$D$4115,"&lt;=14999",'Data Sheet'!$F$2:$F$4115,"=canceled")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8398</v>
      </c>
      <c r="B6">
        <f>COUNTIFS('Data Sheet'!$D$2:$D$4115,"&gt;=15000",'Data Sheet'!$D$2:$D$4115,"&lt;=19999",'Data Sheet'!$F$2:$F$4115,"=Successful")</f>
        <v>94</v>
      </c>
      <c r="C6">
        <f>COUNTIFS('Data Sheet'!$D$2:$D$4115,"&gt;=15000",'Data Sheet'!$D$2:$D$4115,"&lt;=19999",'Data Sheet'!$F$2:$F$4115,"=failed")</f>
        <v>90</v>
      </c>
      <c r="D6">
        <f>COUNTIFS('Data Sheet'!$D$2:$D$4115,"&gt;=15000",'Data Sheet'!$D$2:$D$4115,"&lt;=19999",'Data Sheet'!$F$2:$F$4115,"=canceled")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8399</v>
      </c>
      <c r="B7">
        <f>COUNTIFS('Data Sheet'!$D$2:$D$4115,"&gt;=25000",'Data Sheet'!$D$2:$D$4115,"&lt;=29999",'Data Sheet'!$F$2:$F$4115,"=Successful")</f>
        <v>55</v>
      </c>
      <c r="C7">
        <f>COUNTIFS('Data Sheet'!$D$2:$D$4115,"&gt;=25000",'Data Sheet'!$D$2:$D$4115,"&lt;=29999",'Data Sheet'!$F$2:$F$4115,"=failed")</f>
        <v>64</v>
      </c>
      <c r="D7">
        <f>COUNTIFS('Data Sheet'!$D$2:$D$4115,"&gt;=25000",'Data Sheet'!$D$2:$D$4115,"&lt;=29999",'Data Sheet'!$F$2:$F$4115,"=canceled")</f>
        <v>18</v>
      </c>
      <c r="E7">
        <f t="shared" si="0"/>
        <v>137</v>
      </c>
      <c r="F7" s="12">
        <f t="shared" si="1"/>
        <v>0.40145985401459855</v>
      </c>
      <c r="G7" s="12">
        <f t="shared" si="2"/>
        <v>0.46715328467153283</v>
      </c>
      <c r="H7" s="12">
        <f t="shared" si="3"/>
        <v>0.13138686131386862</v>
      </c>
    </row>
    <row r="8" spans="1:8" x14ac:dyDescent="0.3">
      <c r="A8" t="s">
        <v>8400</v>
      </c>
      <c r="B8">
        <f>COUNTIFS('Data Sheet'!$D$2:$D$4115,"&gt;=20000",'Data Sheet'!$D$2:$D$4115,"&lt;=24999",'Data Sheet'!$F$2:$F$4115,"=Successful")</f>
        <v>62</v>
      </c>
      <c r="C8">
        <f>COUNTIFS('Data Sheet'!$D$2:$D$4115,"&gt;=20000",'Data Sheet'!$D$2:$D$4115,"&lt;=24999",'Data Sheet'!$F$2:$F$4115,"=failed")</f>
        <v>72</v>
      </c>
      <c r="D8">
        <f>COUNTIFS('Data Sheet'!$D$2:$D$4115,"&gt;=20000",'Data Sheet'!$D$2:$D$4115,"&lt;=24999",'Data Sheet'!$F$2:$F$4115,"=canceled")</f>
        <v>14</v>
      </c>
      <c r="E8">
        <f t="shared" si="0"/>
        <v>148</v>
      </c>
      <c r="F8" s="12">
        <f t="shared" si="1"/>
        <v>0.41891891891891891</v>
      </c>
      <c r="G8" s="12">
        <f t="shared" si="2"/>
        <v>0.48648648648648651</v>
      </c>
      <c r="H8" s="12">
        <f t="shared" si="3"/>
        <v>9.45945945945946E-2</v>
      </c>
    </row>
    <row r="9" spans="1:8" x14ac:dyDescent="0.3">
      <c r="A9" t="s">
        <v>8392</v>
      </c>
      <c r="B9">
        <f>COUNTIFS('Data Sheet'!$D$2:$D$4115,"&gt;=30000",'Data Sheet'!$D$2:$D$4115,"&lt;=34999",'Data Sheet'!$F$2:$F$4115,"=Successful")</f>
        <v>32</v>
      </c>
      <c r="C9">
        <f>COUNTIFS('Data Sheet'!$D$2:$D$4115,"&gt;=30000",'Data Sheet'!$D$2:$D$4115,"&lt;=34999",'Data Sheet'!$F$2:$F$4115,"=failed")</f>
        <v>37</v>
      </c>
      <c r="D9">
        <f>COUNTIFS('Data Sheet'!$D$2:$D$4115,"&gt;=30000",'Data Sheet'!$D$2:$D$4115,"&lt;=34999",'Data Sheet'!$F$2:$F$4115,"=canceled")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8393</v>
      </c>
      <c r="B10">
        <f>COUNTIFS('Data Sheet'!$D$2:$D$4115,"&gt;=35000",'Data Sheet'!$D$2:$D$4115,"&lt;=39999",'Data Sheet'!$F$2:$F$4115,"=Successful")</f>
        <v>26</v>
      </c>
      <c r="C10">
        <f>COUNTIFS('Data Sheet'!$D$2:$D$4115,"&gt;=35000",'Data Sheet'!$D$2:$D$4115,"&lt;=39999",'Data Sheet'!$F$2:$F$4115,"=failed")</f>
        <v>22</v>
      </c>
      <c r="D10">
        <f>COUNTIFS('Data Sheet'!$D$2:$D$4115,"&gt;=35000",'Data Sheet'!$D$2:$D$4115,"&lt;=39999",'Data Sheet'!$F$2:$F$4115,"=canceled")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8394</v>
      </c>
      <c r="B11">
        <f>COUNTIFS('Data Sheet'!$D$2:$D$4115,"&gt;=40000",'Data Sheet'!$D$2:$D$4115,"&lt;=44999",'Data Sheet'!$F$2:$F$4115,"=Successful")</f>
        <v>21</v>
      </c>
      <c r="C11">
        <f>COUNTIFS('Data Sheet'!$D$2:$D$4115,"&gt;=40000",'Data Sheet'!$D$2:$D$4115,"&lt;=44999",'Data Sheet'!$F$2:$F$4115,"=failed")</f>
        <v>16</v>
      </c>
      <c r="D11">
        <f>COUNTIFS('Data Sheet'!$D$2:$D$4115,"&gt;=40000",'Data Sheet'!$D$2:$D$4115,"&lt;=44999",'Data Sheet'!$F$2:$F$4115,"=canceled")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8395</v>
      </c>
      <c r="B12">
        <f>COUNTIFS('Data Sheet'!$D$2:$D$4115,"&gt;=45000",'Data Sheet'!$D$2:$D$4115,"&lt;=49999",'Data Sheet'!$F$2:$F$4115,"=Successful")</f>
        <v>6</v>
      </c>
      <c r="C12">
        <f>COUNTIFS('Data Sheet'!$D$2:$D$4115,"&gt;=45000",'Data Sheet'!$D$2:$D$4115,"&lt;=49999",'Data Sheet'!$F$2:$F$4115,"=failed")</f>
        <v>11</v>
      </c>
      <c r="D12">
        <f>COUNTIFS('Data Sheet'!$D$2:$D$4115,"&gt;=45000",'Data Sheet'!$D$2:$D$4115,"&lt;=49999",'Data Sheet'!$F$2:$F$4115,"=canceled")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8396</v>
      </c>
      <c r="B13">
        <f>COUNTIFS('Data Sheet'!$D$2:$D$4115,"&gt;=50000",'Data Sheet'!$F$2:$F$4115,"=Successful")</f>
        <v>86</v>
      </c>
      <c r="C13">
        <f>COUNTIFS('Data Sheet'!$D$2:$D$4115,"&gt;=50000",'Data Sheet'!$F$2:$F$4115,"=failed")</f>
        <v>258</v>
      </c>
      <c r="D13">
        <f>COUNTIFS('Data Sheet'!$D$2:$D$4115,"&gt;=50000",'Data Sheet'!$F$2:$F$4115,"=canceled")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55" zoomScaleNormal="55" workbookViewId="0">
      <selection activeCell="E2" sqref="E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6640625" customWidth="1"/>
    <col min="16" max="16" width="21" customWidth="1"/>
    <col min="17" max="17" width="14.5546875" customWidth="1"/>
    <col min="18" max="18" width="20.109375" customWidth="1"/>
    <col min="19" max="19" width="32.88671875" customWidth="1"/>
    <col min="20" max="20" width="31.44140625" customWidth="1"/>
  </cols>
  <sheetData>
    <row r="1" spans="1:21" ht="42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8308</v>
      </c>
      <c r="R1" s="1" t="s">
        <v>8309</v>
      </c>
      <c r="S1" s="1" t="s">
        <v>8366</v>
      </c>
      <c r="T1" s="5" t="s">
        <v>8367</v>
      </c>
      <c r="U1" s="10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ROUND((E67/D67)*100,2)</f>
        <v>107.53</v>
      </c>
      <c r="P67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153.33000000000001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130.77000000000001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0.03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1.87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ROUND((E131/D131)*100,2)</f>
        <v>0</v>
      </c>
      <c r="P131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0.06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4.0599999999999996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33.42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7.0000000000000007E-2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ROUND((E195/D195)*100,2)</f>
        <v>0</v>
      </c>
      <c r="P195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ROUND((E259/D259)*100,2)</f>
        <v>106.73</v>
      </c>
      <c r="P259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147.22999999999999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152.61000000000001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156.13999999999999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228.83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133.11000000000001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231.65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130.33000000000001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ROUND((E323/D323)*100,2)</f>
        <v>102.66</v>
      </c>
      <c r="P323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206.71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ROUND((E387/D387)*100,2)</f>
        <v>105.98</v>
      </c>
      <c r="P387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213.99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ROUND((E451/D451)*100,2)</f>
        <v>2.25</v>
      </c>
      <c r="P451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7.0000000000000007E-2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0.06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0.28999999999999998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0.03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0.28999999999999998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3.31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0.14000000000000001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ROUND((E515/D515)*100,2)</f>
        <v>13.92</v>
      </c>
      <c r="P515">
        <f t="shared" ref="P515:P578" si="49">ROUND(E515/L515,2)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36.590000000000003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0.01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0.09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ROUND((E579/D579)*100,2)</f>
        <v>0.2</v>
      </c>
      <c r="P579">
        <f t="shared" ref="P579:P642" si="55">ROUND(E579/L579,2)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0.01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0.03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0.01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0.01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0.06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0.06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0.08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144.29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ROUND((E643/D643)*100,2)</f>
        <v>119.16</v>
      </c>
      <c r="P643">
        <f t="shared" ref="P643:P706" si="61">ROUND(E643/L643,2)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267.29000000000002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3.06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35.340000000000003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ROUND((E707/D707)*100,2)</f>
        <v>0.98</v>
      </c>
      <c r="P707">
        <f t="shared" ref="P707:P770" si="67">ROUND(E707/L707,2)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10.210000000000001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132.02000000000001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158.33000000000001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ROUND((E771/D771)*100,2)</f>
        <v>41.4</v>
      </c>
      <c r="P771">
        <f t="shared" ref="P771:P834" si="73">ROUND(E771/L771,2)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151.83000000000001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137.11000000000001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ROUND((E835/D835)*100,2)</f>
        <v>101.67</v>
      </c>
      <c r="P835">
        <f t="shared" ref="P835:P898" si="79">ROUND(E835/L835,2)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131.02000000000001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155.18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2.2400000000000002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2.99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ROUND((E899/D899)*100,2)</f>
        <v>0</v>
      </c>
      <c r="P899" t="e">
        <f t="shared" ref="P899:P962" si="85">ROUND(E899/L899,2)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6.61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5.03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1.1399999999999999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2.3199999999999998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9.6300000000000008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ROUND((E963/D963)*100,2)</f>
        <v>42.19</v>
      </c>
      <c r="P963">
        <f t="shared" ref="P963:P1026" si="91">ROUND(E963/L963,2)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34.630000000000003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2.06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0.01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58.56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2.2200000000000002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16.059999999999999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205.55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118.64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ROUND((E1027/D1027)*100,2)</f>
        <v>109.93</v>
      </c>
      <c r="P1027">
        <f t="shared" ref="P1027:P1090" si="97">ROUND(E1027/L1027,2)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145.33000000000001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0.28999999999999998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8.9700000000000006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3.37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7.0000000000000007E-2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62.77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0.08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ROUND((E1091/D1091)*100,2)</f>
        <v>7.83</v>
      </c>
      <c r="P1091">
        <f t="shared" ref="P1091:P1154" si="103">ROUND(E1091/L1091,2)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0.01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0.06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ROUND((E1155/D1155)*100,2)</f>
        <v>0.63</v>
      </c>
      <c r="P1155">
        <f t="shared" ref="P1155:P1218" si="109">ROUND(E1155/L1155,2)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0.06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269.91000000000003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ROUND((E1219/D1219)*100,2)</f>
        <v>102.6</v>
      </c>
      <c r="P1219">
        <f t="shared" ref="P1219:P1282" si="115">ROUND(E1219/L1219,2)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162.13999999999999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ROUND((E1283/D1283)*100,2)</f>
        <v>110.71</v>
      </c>
      <c r="P1283">
        <f t="shared" ref="P1283:P1346" si="121">ROUND(E1283/L1283,2)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141.18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39.630000000000003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1.1299999999999999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ROUND((E1347/D1347)*100,2)</f>
        <v>125</v>
      </c>
      <c r="P1347">
        <f t="shared" ref="P1347:P1410" si="127">ROUND(E1347/L1347,2)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147.33000000000001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171.33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252.49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167.43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ROUND((E1411/D1411)*100,2)</f>
        <v>0</v>
      </c>
      <c r="P1411" t="e">
        <f t="shared" ref="P1411:P1474" si="133">ROUND(E1411/L1411,2)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6.61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1.1200000000000001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0.01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138.69999999999999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ROUND((E1475/D1475)*100,2)</f>
        <v>120.52</v>
      </c>
      <c r="P1475">
        <f t="shared" ref="P1475:P1538" si="139">ROUND(E1475/L1475,2)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1181.6099999999999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2.2400000000000002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150.02000000000001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134.83000000000001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132.43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250.31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ROUND((E1539/D1539)*100,2)</f>
        <v>179.9</v>
      </c>
      <c r="P1539">
        <f t="shared" ref="P1539:P1602" si="145">ROUND(E1539/L1539,2)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135.99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0.03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0.03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2.31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ROUND((E1603/D1603)*100,2)</f>
        <v>108.25</v>
      </c>
      <c r="P1603">
        <f t="shared" ref="P1603:P1666" si="151">ROUND(E1603/L1603,2)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145.86000000000001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133.33000000000001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155.33000000000001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132.22999999999999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122.41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ROUND((E1667/D1667)*100,2)</f>
        <v>119.46</v>
      </c>
      <c r="P1667">
        <f t="shared" ref="P1667:P1730" si="157">ROUND(E1667/L1667,2)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11.71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4.2300000000000004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4.8600000000000003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0.03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0.57999999999999996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0.03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ROUND((E1731/D1731)*100,2)</f>
        <v>0</v>
      </c>
      <c r="P1731" t="e">
        <f t="shared" ref="P1731:P1794" si="163">ROUND(E1731/L1731,2)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36.24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ROUND((E1795/D1795)*100,2)</f>
        <v>1.33</v>
      </c>
      <c r="P1795">
        <f t="shared" ref="P1795:P1858" si="169">ROUND(E1795/L1795,2)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48.49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7.0000000000000007E-2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2.04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142.86000000000001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137.93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ROUND((E1859/D1859)*100,2)</f>
        <v>100</v>
      </c>
      <c r="P1859">
        <f t="shared" ref="P1859:P1922" si="175">ROUND(E1859/L1859,2)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131.83000000000001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144.58000000000001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133.33000000000001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0.28000000000000003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ROUND((E1923/D1923)*100,2)</f>
        <v>136.80000000000001</v>
      </c>
      <c r="P1923">
        <f t="shared" ref="P1923:P1986" si="181">ROUND(E1923/L1923,2)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200.52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294.02999999999997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156.72999999999999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1105.3800000000001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284.97000000000003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208.71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21.15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ROUND((E1987/D1987)*100,2)</f>
        <v>3.19</v>
      </c>
      <c r="P1987">
        <f t="shared" ref="P1987:P2050" si="187">ROUND(E1987/L1987,2)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305.16000000000003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161.46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133.47999999999999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226.24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178.68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148.33000000000001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ROUND((E2051/D2051)*100,2)</f>
        <v>120.19</v>
      </c>
      <c r="P2051">
        <f t="shared" ref="P2051:P2114" si="193">ROUND(E2051/L2051,2)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130.36000000000001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153.44999999999999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143.46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ROUND((E2115/D2115)*100,2)</f>
        <v>104.86</v>
      </c>
      <c r="P2115">
        <f t="shared" ref="P2115:P2178" si="199">ROUND(E2115/L2115,2)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134.61000000000001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0.56999999999999995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0.06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180.86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ROUND((E2179/D2179)*100,2)</f>
        <v>100.12</v>
      </c>
      <c r="P2179">
        <f t="shared" ref="P2179:P2242" si="205">ROUND(E2179/L2179,2)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132.88999999999999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156.36000000000001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171.05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1212.1300000000001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ROUND((E2243/D2243)*100,2)</f>
        <v>806.4</v>
      </c>
      <c r="P2243">
        <f t="shared" ref="P2243:P2306" si="211">ROUND(E2243/L2243,2)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286.66000000000003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222.71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141.08000000000001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146.08000000000001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ROUND((E2307/D2307)*100,2)</f>
        <v>101.23</v>
      </c>
      <c r="P2307">
        <f t="shared" ref="P2307:P2370" si="217">ROUND(E2307/L2307,2)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39.119999999999997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7.0000000000000007E-2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0.56999999999999995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7.0000000000000007E-2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ROUND((E2371/D2371)*100,2)</f>
        <v>0</v>
      </c>
      <c r="P2371" t="e">
        <f t="shared" ref="P2371:P2434" si="223">ROUND(E2371/L2371,2)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10.88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16.829999999999998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0.01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0.01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ROUND((E2435/D2435)*100,2)</f>
        <v>0</v>
      </c>
      <c r="P2435" t="e">
        <f t="shared" ref="P2435:P2498" si="229">ROUND(E2435/L2435,2)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133.66999999999999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ROUND((E2499/D2499)*100,2)</f>
        <v>112.77</v>
      </c>
      <c r="P2499">
        <f t="shared" ref="P2499:P2562" si="235">ROUND(E2499/L2499,2)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2.5499999999999998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ROUND((E2563/D2563)*100,2)</f>
        <v>0</v>
      </c>
      <c r="P2563" t="e">
        <f t="shared" ref="P2563:P2626" si="241">ROUND(E2563/L2563,2)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2.4300000000000002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326.08999999999997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223.93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141.33000000000001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169.77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ROUND((E2627/D2627)*100,2)</f>
        <v>956</v>
      </c>
      <c r="P2627">
        <f t="shared" ref="P2627:P2690" si="247">ROUND(E2627/L2627,2)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33.56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2.0499999999999998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0.05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18.739999999999998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0.09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17.510000000000002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0.01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1.1399999999999999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0.15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ROUND((E2691/D2691)*100,2)</f>
        <v>0</v>
      </c>
      <c r="P2691">
        <f t="shared" ref="P2691:P2754" si="253">ROUND(E2691/L2691,2)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0.05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6.03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201.83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11.46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ROUND((E2755/D2755)*100,2)</f>
        <v>19</v>
      </c>
      <c r="P2755">
        <f t="shared" ref="P2755:P2818" si="259">ROUND(E2755/L2755,2)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1.1299999999999999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141.57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ROUND((E2819/D2819)*100,2)</f>
        <v>130</v>
      </c>
      <c r="P2819">
        <f t="shared" ref="P2819:P2882" si="265">ROUND(E2819/L2819,2)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3.89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19.739999999999998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ROUND((E2883/D2883)*100,2)</f>
        <v>0</v>
      </c>
      <c r="P2883" t="e">
        <f t="shared" ref="P2883:P2946" si="271">ROUND(E2883/L2883,2)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130.83000000000001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133.33000000000001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ROUND((E2947/D2947)*100,2)</f>
        <v>0</v>
      </c>
      <c r="P2947" t="e">
        <f t="shared" ref="P2947:P3010" si="277">ROUND(E2947/L2947,2)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171.43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128.93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ROUND((E3011/D3011)*100,2)</f>
        <v>119.76</v>
      </c>
      <c r="P3011">
        <f t="shared" ref="P3011:P3074" si="283">ROUND(E3011/L3011,2)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143.33000000000001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132.71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0.02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ROUND((E3075/D3075)*100,2)</f>
        <v>0.02</v>
      </c>
      <c r="P3075">
        <f t="shared" ref="P3075:P3138" si="289">ROUND(E3075/L3075,2)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19.760000000000002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0.05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68.150000000000006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0.03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ROUND((E3139/D3139)*100,2)</f>
        <v>3.33</v>
      </c>
      <c r="P3139">
        <f t="shared" ref="P3139:P3202" si="295">ROUND(E3139/L3139,2)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133.47999999999999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4.03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ROUND((E3203/D3203)*100,2)</f>
        <v>1.25</v>
      </c>
      <c r="P3203">
        <f t="shared" ref="P3203:P3266" si="301">ROUND(E3203/L3203,2)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ROUND((E3267/D3267)*100,2)</f>
        <v>164</v>
      </c>
      <c r="P3267">
        <f t="shared" ref="P3267:P3330" si="307">ROUND(E3267/L3267,2)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146.38999999999999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ROUND((E3331/D3331)*100,2)</f>
        <v>116.8</v>
      </c>
      <c r="P3331">
        <f t="shared" ref="P3331:P3394" si="313">ROUND(E3331/L3331,2)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171.43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ROUND((E3395/D3395)*100,2)</f>
        <v>105.8</v>
      </c>
      <c r="P3395">
        <f t="shared" ref="P3395:P3458" si="319">ROUND(E3395/L3395,2)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142.36000000000001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134.68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128.33000000000001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ROUND((E3459/D3459)*100,2)</f>
        <v>140.19999999999999</v>
      </c>
      <c r="P3459">
        <f t="shared" ref="P3459:P3522" si="325">ROUND(E3459/L3459,2)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138.33000000000001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ROUND((E3523/D3523)*100,2)</f>
        <v>169.43</v>
      </c>
      <c r="P3523">
        <f t="shared" ref="P3523:P3586" si="331">ROUND(E3523/L3523,2)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153.33000000000001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ROUND((E3587/D3587)*100,2)</f>
        <v>119.12</v>
      </c>
      <c r="P3587">
        <f t="shared" ref="P3587:P3650" si="337">ROUND(E3587/L3587,2)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130.27000000000001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0.03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ROUND((E3651/D3651)*100,2)</f>
        <v>104</v>
      </c>
      <c r="P3651">
        <f t="shared" ref="P3651:P3714" si="343">ROUND(E3651/L3651,2)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153.72999999999999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ROUND((E3715/D3715)*100,2)</f>
        <v>101.5</v>
      </c>
      <c r="P3715">
        <f t="shared" ref="P3715:P3778" si="349">ROUND(E3715/L3715,2)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ROUND((E3779/D3779)*100,2)</f>
        <v>143.19999999999999</v>
      </c>
      <c r="P3779">
        <f t="shared" ref="P3779:P3842" si="355">ROUND(E3779/L3779,2)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7.0000000000000007E-2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143.33000000000001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ROUND((E3843/D3843)*100,2)</f>
        <v>8.7200000000000006</v>
      </c>
      <c r="P3843">
        <f t="shared" ref="P3843:P3906" si="361">ROUND(E3843/L3843,2)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3.45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0.06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16.829999999999998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3.47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10.63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ROUND((E3907/D3907)*100,2)</f>
        <v>11.53</v>
      </c>
      <c r="P3907">
        <f t="shared" ref="P3907:P3970" si="367">ROUND(E3907/L3907,2)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37.409999999999997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0.28999999999999998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8.1300000000000008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2.27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ROUND((E3971/D3971)*100,2)</f>
        <v>7.47</v>
      </c>
      <c r="P3971">
        <f t="shared" ref="P3971:P4034" si="373">ROUND(E3971/L3971,2)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7.0000000000000007E-2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16.510000000000002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3.89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ROUND((E4035/D4035)*100,2)</f>
        <v>25.7</v>
      </c>
      <c r="P4035">
        <f t="shared" ref="P4035:P4098" si="379">ROUND(E4035/L4035,2)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8.2100000000000009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17.649999999999999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7.0000000000000007E-2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2.5299999999999998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0.28999999999999998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11.43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ROUND((E4099/D4099)*100,2)</f>
        <v>0</v>
      </c>
      <c r="P4099" t="e">
        <f t="shared" ref="P4099:P4115" si="385">ROUND(E4099/L4099,2)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S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Data 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2019-08-23T16:08:34Z</dcterms:modified>
</cp:coreProperties>
</file>