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80" yWindow="-90" windowWidth="19320" windowHeight="10800" tabRatio="474"/>
  </bookViews>
  <sheets>
    <sheet name="T1_trades" sheetId="1" r:id="rId1"/>
    <sheet name="T1_orders" sheetId="5" r:id="rId2"/>
  </sheets>
  <definedNames>
    <definedName name="_xlnm._FilterDatabase" localSheetId="1" hidden="1">T1_orders!$A$2:$V$171</definedName>
  </definedNames>
  <calcPr calcId="145621"/>
</workbook>
</file>

<file path=xl/calcChain.xml><?xml version="1.0" encoding="utf-8"?>
<calcChain xmlns="http://schemas.openxmlformats.org/spreadsheetml/2006/main">
  <c r="O144" i="1" l="1"/>
  <c r="P172" i="5" l="1"/>
  <c r="P141" i="5" l="1"/>
  <c r="P142" i="5"/>
  <c r="O92" i="1" l="1"/>
  <c r="L93" i="1"/>
  <c r="O93" i="1"/>
  <c r="P104" i="5" l="1"/>
  <c r="P105" i="5"/>
  <c r="P62" i="5" l="1"/>
  <c r="P63" i="5"/>
  <c r="M64" i="5"/>
  <c r="P64" i="5"/>
  <c r="P29" i="5" l="1"/>
  <c r="P132" i="5"/>
  <c r="P133" i="5"/>
  <c r="P134" i="5"/>
  <c r="P135" i="5"/>
  <c r="P136" i="5"/>
  <c r="P137" i="5"/>
  <c r="P138" i="5"/>
  <c r="P139" i="5"/>
  <c r="P140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L120" i="1"/>
  <c r="O120" i="1"/>
  <c r="L121" i="1"/>
  <c r="L122" i="1" s="1"/>
  <c r="L123" i="1" s="1"/>
  <c r="L124" i="1" s="1"/>
  <c r="O121" i="1"/>
  <c r="O122" i="1"/>
  <c r="O123" i="1"/>
  <c r="O124" i="1"/>
  <c r="L125" i="1"/>
  <c r="L126" i="1" s="1"/>
  <c r="O125" i="1"/>
  <c r="O126" i="1"/>
  <c r="L127" i="1"/>
  <c r="L128" i="1" s="1"/>
  <c r="O127" i="1"/>
  <c r="O128" i="1"/>
  <c r="L129" i="1"/>
  <c r="L130" i="1" s="1"/>
  <c r="L131" i="1" s="1"/>
  <c r="O129" i="1"/>
  <c r="O130" i="1"/>
  <c r="O131" i="1"/>
  <c r="L132" i="1"/>
  <c r="O132" i="1"/>
  <c r="L133" i="1"/>
  <c r="L134" i="1" s="1"/>
  <c r="L135" i="1" s="1"/>
  <c r="L136" i="1" s="1"/>
  <c r="L137" i="1" s="1"/>
  <c r="O133" i="1"/>
  <c r="O134" i="1"/>
  <c r="O135" i="1"/>
  <c r="O136" i="1"/>
  <c r="O137" i="1"/>
  <c r="L138" i="1"/>
  <c r="O138" i="1"/>
  <c r="L139" i="1"/>
  <c r="O139" i="1"/>
  <c r="L140" i="1"/>
  <c r="O140" i="1"/>
  <c r="L141" i="1"/>
  <c r="O141" i="1"/>
  <c r="O91" i="1"/>
  <c r="L90" i="1"/>
  <c r="L91" i="1" s="1"/>
  <c r="L92" i="1" s="1"/>
  <c r="O90" i="1"/>
  <c r="L55" i="1"/>
  <c r="O55" i="1"/>
  <c r="O56" i="1"/>
  <c r="L57" i="1"/>
  <c r="L58" i="1" s="1"/>
  <c r="O57" i="1"/>
  <c r="O58" i="1"/>
  <c r="L59" i="1"/>
  <c r="O59" i="1"/>
  <c r="O60" i="1"/>
  <c r="L61" i="1"/>
  <c r="L62" i="1" s="1"/>
  <c r="O61" i="1"/>
  <c r="O62" i="1"/>
  <c r="O63" i="1"/>
  <c r="O64" i="1"/>
  <c r="O65" i="1"/>
  <c r="O66" i="1"/>
  <c r="O67" i="1"/>
  <c r="O68" i="1"/>
  <c r="O69" i="1"/>
  <c r="O70" i="1"/>
  <c r="O71" i="1"/>
  <c r="O72" i="1"/>
  <c r="L73" i="1"/>
  <c r="O73" i="1"/>
  <c r="L74" i="1"/>
  <c r="O74" i="1"/>
  <c r="O75" i="1"/>
  <c r="O76" i="1"/>
  <c r="O77" i="1"/>
  <c r="O78" i="1"/>
  <c r="L79" i="1"/>
  <c r="O79" i="1"/>
  <c r="O80" i="1"/>
  <c r="L75" i="1" l="1"/>
  <c r="L63" i="1"/>
  <c r="L80" i="1"/>
  <c r="L60" i="1"/>
  <c r="L56" i="1"/>
  <c r="P58" i="5"/>
  <c r="O35" i="1"/>
  <c r="O36" i="1"/>
  <c r="O37" i="1"/>
  <c r="O38" i="1"/>
  <c r="O39" i="1"/>
  <c r="O40" i="1"/>
  <c r="O41" i="1"/>
  <c r="O42" i="1"/>
  <c r="O43" i="1"/>
  <c r="O44" i="1"/>
  <c r="O45" i="1"/>
  <c r="O46" i="1"/>
  <c r="O34" i="1"/>
  <c r="L64" i="1" l="1"/>
  <c r="L76" i="1"/>
  <c r="O85" i="1"/>
  <c r="L65" i="1" l="1"/>
  <c r="L77" i="1"/>
  <c r="L4" i="1"/>
  <c r="O4" i="1"/>
  <c r="O5" i="1"/>
  <c r="O6" i="1"/>
  <c r="O7" i="1"/>
  <c r="O8" i="1"/>
  <c r="L9" i="1"/>
  <c r="O9" i="1"/>
  <c r="L10" i="1"/>
  <c r="O10" i="1"/>
  <c r="O11" i="1"/>
  <c r="L12" i="1"/>
  <c r="O12" i="1"/>
  <c r="O13" i="1"/>
  <c r="O14" i="1"/>
  <c r="O15" i="1"/>
  <c r="O16" i="1"/>
  <c r="L17" i="1"/>
  <c r="O17" i="1"/>
  <c r="L18" i="1"/>
  <c r="O18" i="1"/>
  <c r="O19" i="1"/>
  <c r="O20" i="1"/>
  <c r="O21" i="1"/>
  <c r="O22" i="1"/>
  <c r="L23" i="1"/>
  <c r="O23" i="1"/>
  <c r="L24" i="1"/>
  <c r="O24" i="1"/>
  <c r="L25" i="1"/>
  <c r="O25" i="1"/>
  <c r="O26" i="1"/>
  <c r="O27" i="1"/>
  <c r="O28" i="1"/>
  <c r="L29" i="1"/>
  <c r="O29" i="1"/>
  <c r="L30" i="1"/>
  <c r="O30" i="1"/>
  <c r="L31" i="1"/>
  <c r="O31" i="1"/>
  <c r="L32" i="1"/>
  <c r="O32" i="1"/>
  <c r="L34" i="1"/>
  <c r="L35" i="1"/>
  <c r="L36" i="1"/>
  <c r="L37" i="1"/>
  <c r="L38" i="1"/>
  <c r="L40" i="1"/>
  <c r="L41" i="1" s="1"/>
  <c r="L42" i="1" s="1"/>
  <c r="L43" i="1"/>
  <c r="L45" i="1"/>
  <c r="L46" i="1" s="1"/>
  <c r="L48" i="1"/>
  <c r="O48" i="1"/>
  <c r="O49" i="1"/>
  <c r="O50" i="1"/>
  <c r="L51" i="1"/>
  <c r="O51" i="1"/>
  <c r="O52" i="1"/>
  <c r="L53" i="1"/>
  <c r="L54" i="1" s="1"/>
  <c r="O53" i="1"/>
  <c r="O54" i="1"/>
  <c r="L82" i="1"/>
  <c r="O82" i="1"/>
  <c r="O83" i="1"/>
  <c r="L84" i="1"/>
  <c r="L85" i="1" s="1"/>
  <c r="O84" i="1"/>
  <c r="L86" i="1"/>
  <c r="O86" i="1"/>
  <c r="L87" i="1"/>
  <c r="O87" i="1"/>
  <c r="L88" i="1"/>
  <c r="O88" i="1"/>
  <c r="L89" i="1"/>
  <c r="O89" i="1"/>
  <c r="L94" i="1"/>
  <c r="O94" i="1"/>
  <c r="L95" i="1"/>
  <c r="O95" i="1"/>
  <c r="L96" i="1"/>
  <c r="O96" i="1"/>
  <c r="L97" i="1"/>
  <c r="O97" i="1"/>
  <c r="L98" i="1"/>
  <c r="L99" i="1" s="1"/>
  <c r="O98" i="1"/>
  <c r="O99" i="1"/>
  <c r="L100" i="1"/>
  <c r="O100" i="1"/>
  <c r="L102" i="1"/>
  <c r="L103" i="1" s="1"/>
  <c r="O102" i="1"/>
  <c r="O103" i="1"/>
  <c r="L104" i="1"/>
  <c r="L105" i="1" s="1"/>
  <c r="O104" i="1"/>
  <c r="O105" i="1"/>
  <c r="L106" i="1"/>
  <c r="L107" i="1" s="1"/>
  <c r="O106" i="1"/>
  <c r="O107" i="1"/>
  <c r="L108" i="1"/>
  <c r="L109" i="1" s="1"/>
  <c r="O108" i="1"/>
  <c r="O109" i="1"/>
  <c r="O110" i="1"/>
  <c r="O111" i="1"/>
  <c r="L113" i="1"/>
  <c r="L114" i="1" s="1"/>
  <c r="O113" i="1"/>
  <c r="O114" i="1"/>
  <c r="L115" i="1"/>
  <c r="L116" i="1" s="1"/>
  <c r="O115" i="1"/>
  <c r="O116" i="1"/>
  <c r="O117" i="1"/>
  <c r="O118" i="1"/>
  <c r="O119" i="1"/>
  <c r="L143" i="1"/>
  <c r="O143" i="1"/>
  <c r="L78" i="1" l="1"/>
  <c r="L66" i="1"/>
  <c r="L39" i="1"/>
  <c r="L26" i="1"/>
  <c r="L83" i="1"/>
  <c r="L52" i="1"/>
  <c r="L11" i="1"/>
  <c r="L117" i="1"/>
  <c r="L110" i="1"/>
  <c r="L13" i="1"/>
  <c r="M4" i="1"/>
  <c r="N4" i="1"/>
  <c r="L5" i="1"/>
  <c r="L49" i="1"/>
  <c r="L44" i="1"/>
  <c r="L19" i="1"/>
  <c r="P113" i="5"/>
  <c r="P101" i="5"/>
  <c r="P13" i="5"/>
  <c r="L67" i="1" l="1"/>
  <c r="L50" i="1"/>
  <c r="L20" i="1"/>
  <c r="M5" i="1"/>
  <c r="N5" i="1" s="1"/>
  <c r="L6" i="1"/>
  <c r="L14" i="1"/>
  <c r="L111" i="1"/>
  <c r="L118" i="1"/>
  <c r="L27" i="1"/>
  <c r="M148" i="5"/>
  <c r="M149" i="5" s="1"/>
  <c r="M150" i="5" s="1"/>
  <c r="M151" i="5"/>
  <c r="M152" i="5" s="1"/>
  <c r="M153" i="5" s="1"/>
  <c r="M154" i="5"/>
  <c r="M155" i="5" s="1"/>
  <c r="M156" i="5" s="1"/>
  <c r="M157" i="5" s="1"/>
  <c r="M158" i="5"/>
  <c r="M159" i="5" s="1"/>
  <c r="M160" i="5" s="1"/>
  <c r="M161" i="5" s="1"/>
  <c r="M162" i="5" s="1"/>
  <c r="M163" i="5" s="1"/>
  <c r="M164" i="5" s="1"/>
  <c r="M165" i="5" s="1"/>
  <c r="M166" i="5"/>
  <c r="M167" i="5"/>
  <c r="M168" i="5"/>
  <c r="M169" i="5" s="1"/>
  <c r="M134" i="5"/>
  <c r="M135" i="5" s="1"/>
  <c r="M136" i="5" s="1"/>
  <c r="M137" i="5" s="1"/>
  <c r="M141" i="5"/>
  <c r="P171" i="5"/>
  <c r="P131" i="5"/>
  <c r="M131" i="5"/>
  <c r="M132" i="5" s="1"/>
  <c r="M133" i="5" s="1"/>
  <c r="M118" i="5"/>
  <c r="M119" i="5" s="1"/>
  <c r="M121" i="5"/>
  <c r="M122" i="5" s="1"/>
  <c r="M123" i="5" s="1"/>
  <c r="M124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2" i="5"/>
  <c r="P111" i="5"/>
  <c r="P110" i="5"/>
  <c r="P109" i="5"/>
  <c r="P108" i="5"/>
  <c r="P107" i="5"/>
  <c r="P106" i="5"/>
  <c r="P103" i="5"/>
  <c r="P102" i="5"/>
  <c r="P100" i="5"/>
  <c r="P99" i="5"/>
  <c r="P98" i="5"/>
  <c r="P97" i="5"/>
  <c r="P96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1" i="5"/>
  <c r="P60" i="5"/>
  <c r="P59" i="5"/>
  <c r="P57" i="5"/>
  <c r="P56" i="5"/>
  <c r="P55" i="5"/>
  <c r="P54" i="5"/>
  <c r="P53" i="5"/>
  <c r="P52" i="5"/>
  <c r="P51" i="5"/>
  <c r="P50" i="5"/>
  <c r="P49" i="5"/>
  <c r="P48" i="5"/>
  <c r="P47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5" i="5"/>
  <c r="P6" i="5"/>
  <c r="P7" i="5"/>
  <c r="P8" i="5"/>
  <c r="P9" i="5"/>
  <c r="P10" i="5"/>
  <c r="P11" i="5"/>
  <c r="P12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30" i="5"/>
  <c r="P4" i="5"/>
  <c r="M30" i="5"/>
  <c r="M55" i="5"/>
  <c r="M58" i="5"/>
  <c r="M59" i="5" s="1"/>
  <c r="M61" i="5"/>
  <c r="M62" i="5" s="1"/>
  <c r="M67" i="5"/>
  <c r="M68" i="5" s="1"/>
  <c r="M83" i="5"/>
  <c r="M84" i="5" s="1"/>
  <c r="M92" i="5"/>
  <c r="M52" i="5"/>
  <c r="M53" i="5" s="1"/>
  <c r="M27" i="5"/>
  <c r="M28" i="5" s="1"/>
  <c r="M29" i="5" s="1"/>
  <c r="M13" i="5"/>
  <c r="M14" i="5"/>
  <c r="M15" i="5" s="1"/>
  <c r="M19" i="5"/>
  <c r="M20" i="5"/>
  <c r="M21" i="5" s="1"/>
  <c r="M22" i="5" s="1"/>
  <c r="M23" i="5" s="1"/>
  <c r="M24" i="5" s="1"/>
  <c r="M25" i="5"/>
  <c r="M26" i="5"/>
  <c r="M12" i="5"/>
  <c r="M9" i="5"/>
  <c r="M10" i="5"/>
  <c r="M11" i="5" s="1"/>
  <c r="L68" i="1" l="1"/>
  <c r="M63" i="5"/>
  <c r="M138" i="5"/>
  <c r="M140" i="5" s="1"/>
  <c r="M139" i="5"/>
  <c r="M142" i="5"/>
  <c r="L119" i="1"/>
  <c r="M6" i="1"/>
  <c r="N6" i="1" s="1"/>
  <c r="L7" i="1"/>
  <c r="L28" i="1"/>
  <c r="L15" i="1"/>
  <c r="L21" i="1"/>
  <c r="M120" i="5"/>
  <c r="M125" i="5"/>
  <c r="M54" i="5"/>
  <c r="M93" i="5"/>
  <c r="M85" i="5"/>
  <c r="M69" i="5"/>
  <c r="M65" i="5"/>
  <c r="M60" i="5"/>
  <c r="M56" i="5"/>
  <c r="M16" i="5"/>
  <c r="M17" i="5" s="1"/>
  <c r="M18" i="5" s="1"/>
  <c r="M171" i="5"/>
  <c r="M115" i="5"/>
  <c r="M113" i="5"/>
  <c r="M111" i="5"/>
  <c r="M112" i="5" s="1"/>
  <c r="M110" i="5"/>
  <c r="M109" i="5"/>
  <c r="M108" i="5"/>
  <c r="M107" i="5"/>
  <c r="M106" i="5"/>
  <c r="M103" i="5"/>
  <c r="M104" i="5" s="1"/>
  <c r="M102" i="5"/>
  <c r="M101" i="5"/>
  <c r="M100" i="5"/>
  <c r="M99" i="5"/>
  <c r="M98" i="5"/>
  <c r="M96" i="5"/>
  <c r="M97" i="5" s="1"/>
  <c r="M47" i="5"/>
  <c r="M48" i="5" s="1"/>
  <c r="M44" i="5"/>
  <c r="M45" i="5" s="1"/>
  <c r="M42" i="5"/>
  <c r="M43" i="5" s="1"/>
  <c r="M39" i="5"/>
  <c r="M37" i="5"/>
  <c r="M36" i="5"/>
  <c r="M35" i="5"/>
  <c r="M34" i="5"/>
  <c r="M32" i="5"/>
  <c r="M33" i="5" s="1"/>
  <c r="M4" i="5"/>
  <c r="M105" i="5" l="1"/>
  <c r="L69" i="1"/>
  <c r="M143" i="5"/>
  <c r="M7" i="1"/>
  <c r="N7" i="1" s="1"/>
  <c r="L8" i="1"/>
  <c r="L22" i="1"/>
  <c r="L16" i="1"/>
  <c r="M126" i="5"/>
  <c r="M5" i="5"/>
  <c r="M94" i="5"/>
  <c r="M70" i="5"/>
  <c r="M57" i="5"/>
  <c r="M66" i="5"/>
  <c r="M86" i="5"/>
  <c r="N4" i="5"/>
  <c r="O4" i="5" s="1"/>
  <c r="M116" i="5"/>
  <c r="M117" i="5" s="1"/>
  <c r="M38" i="5"/>
  <c r="M40" i="5"/>
  <c r="M49" i="5"/>
  <c r="M50" i="5" s="1"/>
  <c r="M67" i="1" l="1"/>
  <c r="N67" i="1" s="1"/>
  <c r="M68" i="1"/>
  <c r="N68" i="1" s="1"/>
  <c r="M55" i="1"/>
  <c r="N55" i="1" s="1"/>
  <c r="M58" i="1"/>
  <c r="N58" i="1" s="1"/>
  <c r="M61" i="1"/>
  <c r="N61" i="1" s="1"/>
  <c r="M62" i="1"/>
  <c r="N62" i="1" s="1"/>
  <c r="M69" i="1"/>
  <c r="N69" i="1" s="1"/>
  <c r="L70" i="1"/>
  <c r="M66" i="1"/>
  <c r="N66" i="1" s="1"/>
  <c r="M65" i="1"/>
  <c r="N65" i="1" s="1"/>
  <c r="M56" i="1"/>
  <c r="N56" i="1" s="1"/>
  <c r="M63" i="1"/>
  <c r="N63" i="1" s="1"/>
  <c r="M60" i="1"/>
  <c r="N60" i="1" s="1"/>
  <c r="M59" i="1"/>
  <c r="N59" i="1" s="1"/>
  <c r="M57" i="1"/>
  <c r="N57" i="1" s="1"/>
  <c r="M64" i="1"/>
  <c r="N64" i="1" s="1"/>
  <c r="N5" i="5"/>
  <c r="O5" i="5" s="1"/>
  <c r="M144" i="5"/>
  <c r="M53" i="1"/>
  <c r="N53" i="1" s="1"/>
  <c r="M50" i="1"/>
  <c r="N50" i="1" s="1"/>
  <c r="M49" i="1"/>
  <c r="N49" i="1" s="1"/>
  <c r="M39" i="1"/>
  <c r="N39" i="1" s="1"/>
  <c r="M11" i="1"/>
  <c r="N11" i="1" s="1"/>
  <c r="M48" i="1"/>
  <c r="N48" i="1" s="1"/>
  <c r="M29" i="1"/>
  <c r="N29" i="1" s="1"/>
  <c r="M46" i="1"/>
  <c r="N46" i="1" s="1"/>
  <c r="M15" i="1"/>
  <c r="N15" i="1" s="1"/>
  <c r="M37" i="1"/>
  <c r="N37" i="1" s="1"/>
  <c r="M44" i="1"/>
  <c r="N44" i="1" s="1"/>
  <c r="M13" i="1"/>
  <c r="N13" i="1" s="1"/>
  <c r="M42" i="1"/>
  <c r="N42" i="1" s="1"/>
  <c r="M32" i="1"/>
  <c r="N32" i="1" s="1"/>
  <c r="M28" i="1"/>
  <c r="N28" i="1" s="1"/>
  <c r="M30" i="1"/>
  <c r="N30" i="1" s="1"/>
  <c r="M24" i="1"/>
  <c r="N24" i="1" s="1"/>
  <c r="M45" i="1"/>
  <c r="N45" i="1" s="1"/>
  <c r="M8" i="1"/>
  <c r="N8" i="1" s="1"/>
  <c r="M38" i="1"/>
  <c r="N38" i="1" s="1"/>
  <c r="M9" i="1"/>
  <c r="N9" i="1" s="1"/>
  <c r="M12" i="1"/>
  <c r="N12" i="1" s="1"/>
  <c r="M19" i="1"/>
  <c r="N19" i="1" s="1"/>
  <c r="M25" i="1"/>
  <c r="N25" i="1" s="1"/>
  <c r="M34" i="1"/>
  <c r="N34" i="1" s="1"/>
  <c r="M20" i="1"/>
  <c r="N20" i="1" s="1"/>
  <c r="M31" i="1"/>
  <c r="N31" i="1" s="1"/>
  <c r="M54" i="1"/>
  <c r="N54" i="1" s="1"/>
  <c r="M10" i="1"/>
  <c r="N10" i="1" s="1"/>
  <c r="M40" i="1"/>
  <c r="N40" i="1" s="1"/>
  <c r="M27" i="1"/>
  <c r="N27" i="1" s="1"/>
  <c r="M51" i="1"/>
  <c r="N51" i="1" s="1"/>
  <c r="M36" i="1"/>
  <c r="N36" i="1" s="1"/>
  <c r="M43" i="1"/>
  <c r="N43" i="1" s="1"/>
  <c r="M17" i="1"/>
  <c r="N17" i="1" s="1"/>
  <c r="M14" i="1"/>
  <c r="N14" i="1" s="1"/>
  <c r="M22" i="1"/>
  <c r="N22" i="1" s="1"/>
  <c r="M52" i="1"/>
  <c r="N52" i="1" s="1"/>
  <c r="M18" i="1"/>
  <c r="N18" i="1" s="1"/>
  <c r="M16" i="1"/>
  <c r="N16" i="1" s="1"/>
  <c r="M21" i="1"/>
  <c r="N21" i="1" s="1"/>
  <c r="M23" i="1"/>
  <c r="N23" i="1" s="1"/>
  <c r="M26" i="1"/>
  <c r="N26" i="1" s="1"/>
  <c r="M35" i="1"/>
  <c r="N35" i="1" s="1"/>
  <c r="M41" i="1"/>
  <c r="N41" i="1" s="1"/>
  <c r="M6" i="5"/>
  <c r="M127" i="5"/>
  <c r="M71" i="5"/>
  <c r="M51" i="5"/>
  <c r="M87" i="5"/>
  <c r="M41" i="5"/>
  <c r="M70" i="1" l="1"/>
  <c r="N70" i="1" s="1"/>
  <c r="L71" i="1"/>
  <c r="M7" i="5"/>
  <c r="M145" i="5"/>
  <c r="N6" i="5"/>
  <c r="O6" i="5" s="1"/>
  <c r="M128" i="5"/>
  <c r="M72" i="5"/>
  <c r="M88" i="5"/>
  <c r="N71" i="1" l="1"/>
  <c r="L72" i="1"/>
  <c r="M120" i="1" s="1"/>
  <c r="N120" i="1" s="1"/>
  <c r="M71" i="1"/>
  <c r="M74" i="1"/>
  <c r="N74" i="1" s="1"/>
  <c r="M130" i="1"/>
  <c r="N130" i="1" s="1"/>
  <c r="M80" i="1"/>
  <c r="N80" i="1" s="1"/>
  <c r="M124" i="1"/>
  <c r="N124" i="1" s="1"/>
  <c r="M137" i="1"/>
  <c r="N137" i="1" s="1"/>
  <c r="N7" i="5"/>
  <c r="O7" i="5" s="1"/>
  <c r="M8" i="5"/>
  <c r="N64" i="5" s="1"/>
  <c r="O64" i="5" s="1"/>
  <c r="M146" i="5"/>
  <c r="M147" i="5" s="1"/>
  <c r="M129" i="5"/>
  <c r="N57" i="5"/>
  <c r="O57" i="5" s="1"/>
  <c r="M89" i="5"/>
  <c r="M73" i="5"/>
  <c r="N27" i="5"/>
  <c r="O27" i="5" s="1"/>
  <c r="N33" i="5"/>
  <c r="O33" i="5" s="1"/>
  <c r="N8" i="5"/>
  <c r="O8" i="5" s="1"/>
  <c r="N10" i="5"/>
  <c r="O10" i="5" s="1"/>
  <c r="M135" i="1" l="1"/>
  <c r="N135" i="1" s="1"/>
  <c r="M123" i="1"/>
  <c r="N123" i="1" s="1"/>
  <c r="M79" i="1"/>
  <c r="N79" i="1" s="1"/>
  <c r="N19" i="5"/>
  <c r="O19" i="5" s="1"/>
  <c r="N29" i="5"/>
  <c r="O29" i="5" s="1"/>
  <c r="M134" i="1"/>
  <c r="N134" i="1" s="1"/>
  <c r="M132" i="1"/>
  <c r="N132" i="1" s="1"/>
  <c r="M91" i="1"/>
  <c r="N91" i="1" s="1"/>
  <c r="M76" i="1"/>
  <c r="N76" i="1" s="1"/>
  <c r="M121" i="1"/>
  <c r="N121" i="1" s="1"/>
  <c r="M139" i="1"/>
  <c r="N139" i="1" s="1"/>
  <c r="M93" i="1"/>
  <c r="N93" i="1" s="1"/>
  <c r="M92" i="1"/>
  <c r="N92" i="1" s="1"/>
  <c r="M75" i="1"/>
  <c r="N75" i="1" s="1"/>
  <c r="M126" i="1"/>
  <c r="N126" i="1" s="1"/>
  <c r="N36" i="5"/>
  <c r="O36" i="5" s="1"/>
  <c r="N9" i="5"/>
  <c r="O9" i="5" s="1"/>
  <c r="N53" i="5"/>
  <c r="O53" i="5" s="1"/>
  <c r="M131" i="1"/>
  <c r="N131" i="1" s="1"/>
  <c r="M136" i="1"/>
  <c r="N136" i="1" s="1"/>
  <c r="M129" i="1"/>
  <c r="N129" i="1" s="1"/>
  <c r="M125" i="1"/>
  <c r="N125" i="1" s="1"/>
  <c r="M90" i="1"/>
  <c r="N90" i="1" s="1"/>
  <c r="M133" i="1"/>
  <c r="N133" i="1" s="1"/>
  <c r="M127" i="1"/>
  <c r="N127" i="1" s="1"/>
  <c r="M140" i="1"/>
  <c r="N140" i="1" s="1"/>
  <c r="M141" i="1"/>
  <c r="N141" i="1" s="1"/>
  <c r="M72" i="1"/>
  <c r="N72" i="1" s="1"/>
  <c r="M77" i="1"/>
  <c r="N77" i="1" s="1"/>
  <c r="M73" i="1"/>
  <c r="N73" i="1" s="1"/>
  <c r="M138" i="1"/>
  <c r="N138" i="1" s="1"/>
  <c r="M78" i="1"/>
  <c r="N78" i="1" s="1"/>
  <c r="M128" i="1"/>
  <c r="N128" i="1" s="1"/>
  <c r="M122" i="1"/>
  <c r="N122" i="1" s="1"/>
  <c r="N25" i="5"/>
  <c r="O25" i="5" s="1"/>
  <c r="N15" i="5"/>
  <c r="O15" i="5" s="1"/>
  <c r="N13" i="5"/>
  <c r="O13" i="5" s="1"/>
  <c r="N16" i="5"/>
  <c r="O16" i="5" s="1"/>
  <c r="N26" i="5"/>
  <c r="O26" i="5" s="1"/>
  <c r="N58" i="5"/>
  <c r="O58" i="5" s="1"/>
  <c r="N56" i="5"/>
  <c r="O56" i="5" s="1"/>
  <c r="N51" i="5"/>
  <c r="O51" i="5" s="1"/>
  <c r="N59" i="5"/>
  <c r="O59" i="5" s="1"/>
  <c r="N55" i="5"/>
  <c r="O55" i="5" s="1"/>
  <c r="N62" i="5"/>
  <c r="O62" i="5" s="1"/>
  <c r="N20" i="5"/>
  <c r="O20" i="5" s="1"/>
  <c r="N24" i="5"/>
  <c r="O24" i="5" s="1"/>
  <c r="N21" i="5"/>
  <c r="O21" i="5" s="1"/>
  <c r="N12" i="5"/>
  <c r="O12" i="5" s="1"/>
  <c r="N11" i="5"/>
  <c r="O11" i="5" s="1"/>
  <c r="N60" i="5"/>
  <c r="O60" i="5" s="1"/>
  <c r="N54" i="5"/>
  <c r="O54" i="5" s="1"/>
  <c r="N28" i="5"/>
  <c r="O28" i="5" s="1"/>
  <c r="N17" i="5"/>
  <c r="O17" i="5" s="1"/>
  <c r="N14" i="5"/>
  <c r="O14" i="5" s="1"/>
  <c r="N22" i="5"/>
  <c r="O22" i="5" s="1"/>
  <c r="N23" i="5"/>
  <c r="O23" i="5" s="1"/>
  <c r="N18" i="5"/>
  <c r="O18" i="5" s="1"/>
  <c r="N50" i="5"/>
  <c r="O50" i="5" s="1"/>
  <c r="N61" i="5"/>
  <c r="O61" i="5" s="1"/>
  <c r="N52" i="5"/>
  <c r="O52" i="5" s="1"/>
  <c r="N30" i="5"/>
  <c r="O30" i="5" s="1"/>
  <c r="N63" i="5"/>
  <c r="O63" i="5" s="1"/>
  <c r="N72" i="5"/>
  <c r="O72" i="5" s="1"/>
  <c r="N66" i="5"/>
  <c r="O66" i="5" s="1"/>
  <c r="N67" i="5"/>
  <c r="O67" i="5" s="1"/>
  <c r="N71" i="5"/>
  <c r="O71" i="5" s="1"/>
  <c r="N65" i="5"/>
  <c r="O65" i="5" s="1"/>
  <c r="N69" i="5"/>
  <c r="O69" i="5" s="1"/>
  <c r="N68" i="5"/>
  <c r="O68" i="5" s="1"/>
  <c r="N70" i="5"/>
  <c r="O70" i="5" s="1"/>
  <c r="N73" i="5"/>
  <c r="O73" i="5" s="1"/>
  <c r="M74" i="5"/>
  <c r="M90" i="5"/>
  <c r="N44" i="5"/>
  <c r="O44" i="5" s="1"/>
  <c r="N32" i="5"/>
  <c r="O32" i="5" s="1"/>
  <c r="N48" i="5"/>
  <c r="O48" i="5" s="1"/>
  <c r="N43" i="5"/>
  <c r="O43" i="5" s="1"/>
  <c r="N35" i="5"/>
  <c r="O35" i="5" s="1"/>
  <c r="N41" i="5"/>
  <c r="O41" i="5" s="1"/>
  <c r="N38" i="5"/>
  <c r="O38" i="5" s="1"/>
  <c r="N42" i="5"/>
  <c r="O42" i="5" s="1"/>
  <c r="N40" i="5"/>
  <c r="O40" i="5" s="1"/>
  <c r="N34" i="5"/>
  <c r="O34" i="5" s="1"/>
  <c r="N47" i="5"/>
  <c r="O47" i="5" s="1"/>
  <c r="N45" i="5"/>
  <c r="O45" i="5" s="1"/>
  <c r="N49" i="5"/>
  <c r="O49" i="5" s="1"/>
  <c r="N37" i="5"/>
  <c r="O37" i="5" s="1"/>
  <c r="N39" i="5"/>
  <c r="O39" i="5" s="1"/>
  <c r="N74" i="5" l="1"/>
  <c r="O74" i="5" s="1"/>
  <c r="M75" i="5"/>
  <c r="M91" i="5"/>
  <c r="N75" i="5" l="1"/>
  <c r="O75" i="5" s="1"/>
  <c r="M76" i="5"/>
  <c r="M119" i="1" l="1"/>
  <c r="N119" i="1" s="1"/>
  <c r="M111" i="1"/>
  <c r="N111" i="1" s="1"/>
  <c r="N76" i="5"/>
  <c r="O76" i="5" s="1"/>
  <c r="M77" i="5"/>
  <c r="M113" i="1" l="1"/>
  <c r="N113" i="1" s="1"/>
  <c r="M100" i="1"/>
  <c r="N100" i="1" s="1"/>
  <c r="M109" i="1"/>
  <c r="N109" i="1" s="1"/>
  <c r="M114" i="1"/>
  <c r="N114" i="1" s="1"/>
  <c r="M89" i="1"/>
  <c r="N89" i="1" s="1"/>
  <c r="M99" i="1"/>
  <c r="N99" i="1" s="1"/>
  <c r="M143" i="1"/>
  <c r="N143" i="1" s="1"/>
  <c r="M107" i="1"/>
  <c r="N107" i="1" s="1"/>
  <c r="M96" i="1"/>
  <c r="N96" i="1" s="1"/>
  <c r="M116" i="1"/>
  <c r="N116" i="1" s="1"/>
  <c r="M108" i="1"/>
  <c r="N108" i="1" s="1"/>
  <c r="M82" i="1"/>
  <c r="N82" i="1" s="1"/>
  <c r="M97" i="1"/>
  <c r="N97" i="1" s="1"/>
  <c r="M86" i="1"/>
  <c r="N86" i="1" s="1"/>
  <c r="M85" i="1"/>
  <c r="N85" i="1" s="1"/>
  <c r="M103" i="1"/>
  <c r="N103" i="1" s="1"/>
  <c r="M104" i="1"/>
  <c r="N104" i="1" s="1"/>
  <c r="M105" i="1"/>
  <c r="N105" i="1" s="1"/>
  <c r="M115" i="1"/>
  <c r="N115" i="1" s="1"/>
  <c r="M94" i="1"/>
  <c r="N94" i="1" s="1"/>
  <c r="M95" i="1"/>
  <c r="N95" i="1" s="1"/>
  <c r="M98" i="1"/>
  <c r="N98" i="1" s="1"/>
  <c r="M117" i="1"/>
  <c r="N117" i="1" s="1"/>
  <c r="M102" i="1"/>
  <c r="N102" i="1" s="1"/>
  <c r="M83" i="1"/>
  <c r="N83" i="1" s="1"/>
  <c r="M106" i="1"/>
  <c r="N106" i="1" s="1"/>
  <c r="M88" i="1"/>
  <c r="N88" i="1" s="1"/>
  <c r="M84" i="1"/>
  <c r="N84" i="1" s="1"/>
  <c r="M87" i="1"/>
  <c r="N87" i="1" s="1"/>
  <c r="M118" i="1"/>
  <c r="N118" i="1" s="1"/>
  <c r="M110" i="1"/>
  <c r="N110" i="1" s="1"/>
  <c r="N77" i="5"/>
  <c r="O77" i="5" s="1"/>
  <c r="M78" i="5"/>
  <c r="N78" i="5" l="1"/>
  <c r="O78" i="5" s="1"/>
  <c r="M79" i="5"/>
  <c r="N79" i="5" l="1"/>
  <c r="O79" i="5" s="1"/>
  <c r="M80" i="5"/>
  <c r="N80" i="5" l="1"/>
  <c r="O80" i="5" s="1"/>
  <c r="M81" i="5"/>
  <c r="N81" i="5" l="1"/>
  <c r="O81" i="5" s="1"/>
  <c r="M82" i="5"/>
  <c r="N105" i="5" l="1"/>
  <c r="O105" i="5" s="1"/>
  <c r="N104" i="5"/>
  <c r="O104" i="5" s="1"/>
  <c r="N88" i="5"/>
  <c r="O88" i="5" s="1"/>
  <c r="N147" i="5"/>
  <c r="O147" i="5" s="1"/>
  <c r="N139" i="5"/>
  <c r="O139" i="5" s="1"/>
  <c r="N140" i="5"/>
  <c r="O140" i="5" s="1"/>
  <c r="N164" i="5"/>
  <c r="O164" i="5" s="1"/>
  <c r="N135" i="5"/>
  <c r="O135" i="5" s="1"/>
  <c r="N138" i="5"/>
  <c r="O138" i="5" s="1"/>
  <c r="N161" i="5"/>
  <c r="O161" i="5" s="1"/>
  <c r="N151" i="5"/>
  <c r="O151" i="5" s="1"/>
  <c r="N134" i="5"/>
  <c r="O134" i="5" s="1"/>
  <c r="N133" i="5"/>
  <c r="O133" i="5" s="1"/>
  <c r="N152" i="5"/>
  <c r="O152" i="5" s="1"/>
  <c r="N153" i="5"/>
  <c r="O153" i="5" s="1"/>
  <c r="N144" i="5"/>
  <c r="O144" i="5" s="1"/>
  <c r="N159" i="5"/>
  <c r="O159" i="5" s="1"/>
  <c r="N169" i="5"/>
  <c r="O169" i="5" s="1"/>
  <c r="N168" i="5"/>
  <c r="O168" i="5" s="1"/>
  <c r="N155" i="5"/>
  <c r="O155" i="5" s="1"/>
  <c r="N156" i="5"/>
  <c r="O156" i="5" s="1"/>
  <c r="N142" i="5"/>
  <c r="O142" i="5" s="1"/>
  <c r="N150" i="5"/>
  <c r="O150" i="5" s="1"/>
  <c r="N157" i="5"/>
  <c r="O157" i="5" s="1"/>
  <c r="N160" i="5"/>
  <c r="O160" i="5" s="1"/>
  <c r="N148" i="5"/>
  <c r="O148" i="5" s="1"/>
  <c r="N141" i="5"/>
  <c r="O141" i="5" s="1"/>
  <c r="N162" i="5"/>
  <c r="O162" i="5" s="1"/>
  <c r="N166" i="5"/>
  <c r="O166" i="5" s="1"/>
  <c r="N165" i="5"/>
  <c r="O165" i="5" s="1"/>
  <c r="N143" i="5"/>
  <c r="O143" i="5" s="1"/>
  <c r="N163" i="5"/>
  <c r="O163" i="5" s="1"/>
  <c r="N132" i="5"/>
  <c r="O132" i="5" s="1"/>
  <c r="N149" i="5"/>
  <c r="O149" i="5" s="1"/>
  <c r="N167" i="5"/>
  <c r="O167" i="5" s="1"/>
  <c r="N137" i="5"/>
  <c r="O137" i="5" s="1"/>
  <c r="N158" i="5"/>
  <c r="O158" i="5" s="1"/>
  <c r="N146" i="5"/>
  <c r="O146" i="5" s="1"/>
  <c r="N136" i="5"/>
  <c r="O136" i="5" s="1"/>
  <c r="N154" i="5"/>
  <c r="O154" i="5" s="1"/>
  <c r="N145" i="5"/>
  <c r="O145" i="5" s="1"/>
  <c r="N120" i="5"/>
  <c r="O120" i="5" s="1"/>
  <c r="N117" i="5"/>
  <c r="O117" i="5" s="1"/>
  <c r="N122" i="5"/>
  <c r="O122" i="5" s="1"/>
  <c r="N124" i="5"/>
  <c r="O124" i="5" s="1"/>
  <c r="N126" i="5"/>
  <c r="O126" i="5" s="1"/>
  <c r="N125" i="5"/>
  <c r="O125" i="5" s="1"/>
  <c r="N123" i="5"/>
  <c r="O123" i="5" s="1"/>
  <c r="N128" i="5"/>
  <c r="O128" i="5" s="1"/>
  <c r="N127" i="5"/>
  <c r="O127" i="5" s="1"/>
  <c r="N129" i="5"/>
  <c r="O129" i="5" s="1"/>
  <c r="N121" i="5"/>
  <c r="O121" i="5" s="1"/>
  <c r="N118" i="5"/>
  <c r="O118" i="5" s="1"/>
  <c r="N131" i="5"/>
  <c r="O131" i="5" s="1"/>
  <c r="N119" i="5"/>
  <c r="O119" i="5" s="1"/>
  <c r="N113" i="5"/>
  <c r="O113" i="5" s="1"/>
  <c r="N112" i="5"/>
  <c r="O112" i="5" s="1"/>
  <c r="N97" i="5"/>
  <c r="O97" i="5" s="1"/>
  <c r="N108" i="5"/>
  <c r="O108" i="5" s="1"/>
  <c r="N102" i="5"/>
  <c r="O102" i="5" s="1"/>
  <c r="N92" i="5"/>
  <c r="O92" i="5" s="1"/>
  <c r="N110" i="5"/>
  <c r="O110" i="5" s="1"/>
  <c r="N91" i="5"/>
  <c r="O91" i="5" s="1"/>
  <c r="N115" i="5"/>
  <c r="O115" i="5" s="1"/>
  <c r="N100" i="5"/>
  <c r="O100" i="5" s="1"/>
  <c r="N98" i="5"/>
  <c r="O98" i="5" s="1"/>
  <c r="N103" i="5"/>
  <c r="O103" i="5" s="1"/>
  <c r="N99" i="5"/>
  <c r="O99" i="5" s="1"/>
  <c r="N171" i="5"/>
  <c r="O171" i="5" s="1"/>
  <c r="N82" i="5"/>
  <c r="O82" i="5" s="1"/>
  <c r="N84" i="5"/>
  <c r="O84" i="5" s="1"/>
  <c r="N83" i="5"/>
  <c r="O83" i="5" s="1"/>
  <c r="N85" i="5"/>
  <c r="O85" i="5" s="1"/>
  <c r="N93" i="5"/>
  <c r="O93" i="5" s="1"/>
  <c r="N86" i="5"/>
  <c r="O86" i="5" s="1"/>
  <c r="N94" i="5"/>
  <c r="O94" i="5" s="1"/>
  <c r="N87" i="5"/>
  <c r="O87" i="5" s="1"/>
  <c r="N89" i="5"/>
  <c r="O89" i="5" s="1"/>
  <c r="N90" i="5"/>
  <c r="O90" i="5" s="1"/>
  <c r="N107" i="5"/>
  <c r="O107" i="5" s="1"/>
  <c r="N116" i="5"/>
  <c r="O116" i="5" s="1"/>
  <c r="N101" i="5"/>
  <c r="O101" i="5" s="1"/>
  <c r="N96" i="5"/>
  <c r="O96" i="5" s="1"/>
  <c r="N109" i="5"/>
  <c r="O109" i="5" s="1"/>
  <c r="N111" i="5"/>
  <c r="O111" i="5" s="1"/>
  <c r="N106" i="5"/>
  <c r="O106" i="5" s="1"/>
</calcChain>
</file>

<file path=xl/comments1.xml><?xml version="1.0" encoding="utf-8"?>
<comments xmlns="http://schemas.openxmlformats.org/spreadsheetml/2006/main">
  <authors>
    <author>Elio Zammuto (ACER)</author>
  </authors>
  <commentList>
    <comment ref="H85" authorId="0">
      <text>
        <r>
          <rPr>
            <b/>
            <sz val="9"/>
            <color indexed="81"/>
            <rFont val="Tahoma"/>
            <family val="2"/>
          </rPr>
          <t xml:space="preserve">in version 2of the schema, this will be labelled as:
additionalUtiInfo </t>
        </r>
      </text>
    </comment>
  </commentList>
</comments>
</file>

<file path=xl/sharedStrings.xml><?xml version="1.0" encoding="utf-8"?>
<sst xmlns="http://schemas.openxmlformats.org/spreadsheetml/2006/main" count="2031" uniqueCount="197">
  <si>
    <t>N</t>
  </si>
  <si>
    <t>Field Identifier</t>
  </si>
  <si>
    <t>Parties to the contract</t>
  </si>
  <si>
    <t>ID of the market participant or counterparty</t>
  </si>
  <si>
    <t>Type of code used in field 1</t>
  </si>
  <si>
    <t>ID of the trader and / or of the market participant or counterparty as identified by the organised market place</t>
  </si>
  <si>
    <t>ID of the other market participant or counterparty</t>
  </si>
  <si>
    <t>Type of code used in 4</t>
  </si>
  <si>
    <t>Reporting entity ID</t>
  </si>
  <si>
    <t>Type of code used in 6</t>
  </si>
  <si>
    <t>Beneficiary ID</t>
  </si>
  <si>
    <t>Type of code used in field 8</t>
  </si>
  <si>
    <t>Trading capacity of the market participant or counterparty in field 1</t>
  </si>
  <si>
    <t>Buy/sell indicator</t>
  </si>
  <si>
    <t>Initiator/Aggressor</t>
  </si>
  <si>
    <t>Order details</t>
  </si>
  <si>
    <t>Order ID</t>
  </si>
  <si>
    <t>Order type</t>
  </si>
  <si>
    <t>Order Condition</t>
  </si>
  <si>
    <t>Order Status</t>
  </si>
  <si>
    <t>Minimum Execution Volume</t>
  </si>
  <si>
    <t>Price Limit</t>
  </si>
  <si>
    <t>Undisclosed Volume</t>
  </si>
  <si>
    <t>Order Duration</t>
  </si>
  <si>
    <t>Contract details</t>
  </si>
  <si>
    <t>Contract  ID</t>
  </si>
  <si>
    <t>Contract Name</t>
  </si>
  <si>
    <t>Contract type</t>
  </si>
  <si>
    <t>Energy Commodity</t>
  </si>
  <si>
    <t>Fixing Index or reference price</t>
  </si>
  <si>
    <t>Settlement method</t>
  </si>
  <si>
    <t>Organised market place ID/OTC</t>
  </si>
  <si>
    <t>Contract Trading Hours</t>
  </si>
  <si>
    <t>Last trading date and time</t>
  </si>
  <si>
    <t>Transaction Details</t>
  </si>
  <si>
    <t>Transaction timestamp</t>
  </si>
  <si>
    <t>Unique Transaction ID</t>
  </si>
  <si>
    <t>Linked Transaction ID</t>
  </si>
  <si>
    <t>Linked Order ID</t>
  </si>
  <si>
    <t>Voice-brokered</t>
  </si>
  <si>
    <t>Price</t>
  </si>
  <si>
    <t>Index Value</t>
  </si>
  <si>
    <t>Price currency</t>
  </si>
  <si>
    <t>Notional amount</t>
  </si>
  <si>
    <t>Notional Currency</t>
  </si>
  <si>
    <t>Quantity / Volume</t>
  </si>
  <si>
    <t>Total Notional Contract Quantity</t>
  </si>
  <si>
    <t>Quantity unit for field 40 and 41</t>
  </si>
  <si>
    <t>Termination date</t>
  </si>
  <si>
    <t>Option details</t>
  </si>
  <si>
    <t>Option style</t>
  </si>
  <si>
    <t>Option type</t>
  </si>
  <si>
    <t>Option Exercise date</t>
  </si>
  <si>
    <t>Option Strike price</t>
  </si>
  <si>
    <t>Delivery profile</t>
  </si>
  <si>
    <t>Delivery point or zone</t>
  </si>
  <si>
    <t>Delivery Start Date</t>
  </si>
  <si>
    <t>Delivery End Date</t>
  </si>
  <si>
    <t>Duration</t>
  </si>
  <si>
    <t>Load type</t>
  </si>
  <si>
    <t>Days of the week</t>
  </si>
  <si>
    <t>Load Delivery Intervals</t>
  </si>
  <si>
    <t>Delivery capacity</t>
  </si>
  <si>
    <t>Quantity Unit for 55</t>
  </si>
  <si>
    <t>Price/time interval quantity</t>
  </si>
  <si>
    <t>Lifecycle information</t>
  </si>
  <si>
    <t>Action type</t>
  </si>
  <si>
    <t>ace</t>
  </si>
  <si>
    <t>lei</t>
  </si>
  <si>
    <t>bic</t>
  </si>
  <si>
    <t>eic</t>
  </si>
  <si>
    <t>gln</t>
  </si>
  <si>
    <t>REMITTable1 &gt;</t>
  </si>
  <si>
    <t>TradeList&gt;</t>
  </si>
  <si>
    <t>TradeReport&gt;</t>
  </si>
  <si>
    <t>idOfMarketParticipant&gt;</t>
  </si>
  <si>
    <t>Path</t>
  </si>
  <si>
    <t>traderIdForOrganisedMarket</t>
  </si>
  <si>
    <t>traderIdForMarketParticipant</t>
  </si>
  <si>
    <t>traderID&gt;</t>
  </si>
  <si>
    <t>No needed because included in tha path above</t>
  </si>
  <si>
    <t>otherMarketParticipant&gt;</t>
  </si>
  <si>
    <t xml:space="preserve"> </t>
  </si>
  <si>
    <t>reportingEntityID&gt;</t>
  </si>
  <si>
    <t>beneficiaryIdentification&gt;</t>
  </si>
  <si>
    <t>tradingCapacity</t>
  </si>
  <si>
    <t>buySellIndicator</t>
  </si>
  <si>
    <t>aggressor</t>
  </si>
  <si>
    <t>contractInfo&gt;</t>
  </si>
  <si>
    <t>contractId</t>
  </si>
  <si>
    <t>contract&gt;</t>
  </si>
  <si>
    <t>contractName</t>
  </si>
  <si>
    <t>contractType</t>
  </si>
  <si>
    <t>energyCommodity</t>
  </si>
  <si>
    <t>fixingIndex&gt;</t>
  </si>
  <si>
    <t>indexName</t>
  </si>
  <si>
    <t>settlementMethod</t>
  </si>
  <si>
    <t>organisedMarketPlaceIdentifier&gt;</t>
  </si>
  <si>
    <t>bil</t>
  </si>
  <si>
    <t>indexValue</t>
  </si>
  <si>
    <t>startTime</t>
  </si>
  <si>
    <t>endTime</t>
  </si>
  <si>
    <t>date</t>
  </si>
  <si>
    <t>contractTradingHours&gt;</t>
  </si>
  <si>
    <t>lastTradingDateTime</t>
  </si>
  <si>
    <t>optionDetails&gt;</t>
  </si>
  <si>
    <t>optionStyle</t>
  </si>
  <si>
    <t>optionType</t>
  </si>
  <si>
    <t>optionExerciseDate</t>
  </si>
  <si>
    <t>optionStrikePrice&gt;</t>
  </si>
  <si>
    <t>currency</t>
  </si>
  <si>
    <t>value</t>
  </si>
  <si>
    <t>deliveryPointOrZone</t>
  </si>
  <si>
    <t>deliveryStartDate</t>
  </si>
  <si>
    <t>deliveryEndDate</t>
  </si>
  <si>
    <t>duration</t>
  </si>
  <si>
    <t>loadType</t>
  </si>
  <si>
    <t>deliveryProfile&gt;</t>
  </si>
  <si>
    <t>loadDeliveryStartDate</t>
  </si>
  <si>
    <t>loadDeliveryEndDate</t>
  </si>
  <si>
    <t>daysOfTheWeek</t>
  </si>
  <si>
    <t>loadDeliveryStartTime</t>
  </si>
  <si>
    <t>loadDeliveryEndTime</t>
  </si>
  <si>
    <t>transactionTime</t>
  </si>
  <si>
    <t>executionTime</t>
  </si>
  <si>
    <t>(non in use)</t>
  </si>
  <si>
    <t>uniqueTransactionIdentifier</t>
  </si>
  <si>
    <t>uniqueTransactionIdentifier&gt;</t>
  </si>
  <si>
    <t>previousUniqueTransactionIdentifier</t>
  </si>
  <si>
    <t>linkedTransactionId</t>
  </si>
  <si>
    <t>linkedOrderId</t>
  </si>
  <si>
    <t>voiceBrokered</t>
  </si>
  <si>
    <t>priceDetails&gt;</t>
  </si>
  <si>
    <t>price</t>
  </si>
  <si>
    <t>priceCurrency</t>
  </si>
  <si>
    <t>notionalAmountDetails&gt;</t>
  </si>
  <si>
    <t>notionalAmount</t>
  </si>
  <si>
    <t>notionalCurrency</t>
  </si>
  <si>
    <t>quantity&gt;</t>
  </si>
  <si>
    <t>totalNotionalContractQuantity&gt;</t>
  </si>
  <si>
    <t>unit</t>
  </si>
  <si>
    <t>terminationDate</t>
  </si>
  <si>
    <t>intervalStartDate</t>
  </si>
  <si>
    <t>intervalEndDate</t>
  </si>
  <si>
    <t>actionType</t>
  </si>
  <si>
    <t>intervalStartTime</t>
  </si>
  <si>
    <t>intervalEndTime</t>
  </si>
  <si>
    <t>clickAndTradeDetails&gt;</t>
  </si>
  <si>
    <t>orderType</t>
  </si>
  <si>
    <t>orderStatus</t>
  </si>
  <si>
    <t>minimumExecuteVolume&gt;</t>
  </si>
  <si>
    <t>triggerDetails&gt;</t>
  </si>
  <si>
    <t>priceLimit&gt;</t>
  </si>
  <si>
    <t>triggerContractId</t>
  </si>
  <si>
    <t>undisclosedVolume&gt;</t>
  </si>
  <si>
    <t>orderDuration&gt;</t>
  </si>
  <si>
    <t>expirationDateTime</t>
  </si>
  <si>
    <t>quantity</t>
  </si>
  <si>
    <t>PIQD</t>
  </si>
  <si>
    <t>PathType</t>
  </si>
  <si>
    <t>Standard</t>
  </si>
  <si>
    <t>NN</t>
  </si>
  <si>
    <t>C&amp;T</t>
  </si>
  <si>
    <t>Alt Path</t>
  </si>
  <si>
    <t>OrderList&gt;</t>
  </si>
  <si>
    <t>OrderReport&gt;</t>
  </si>
  <si>
    <t>uniqueOrderIdentifier</t>
  </si>
  <si>
    <t>previousOrderIdentifier</t>
  </si>
  <si>
    <t>orderCondition</t>
  </si>
  <si>
    <t>Legend:</t>
  </si>
  <si>
    <t>1) Standard= Standard Path</t>
  </si>
  <si>
    <t>2) Alt Path= Alternative Path to the Standard one</t>
  </si>
  <si>
    <t>3) PIQD= Price Interval Quantity Details Path</t>
  </si>
  <si>
    <t>Not required for Orders</t>
  </si>
  <si>
    <t>NR</t>
  </si>
  <si>
    <t>Not trequired because included in tha path above</t>
  </si>
  <si>
    <t>orderId&gt;</t>
  </si>
  <si>
    <t>legContractId&gt;</t>
  </si>
  <si>
    <t>Spreads</t>
  </si>
  <si>
    <t>legContract&gt;</t>
  </si>
  <si>
    <t>Alt Spreads</t>
  </si>
  <si>
    <t>NR= Not Required</t>
  </si>
  <si>
    <t>4) Spreads and &amp; Alt Spreads= Spreads or Alternative Path for Spreads</t>
  </si>
  <si>
    <t>F #</t>
  </si>
  <si>
    <t>F #2</t>
  </si>
  <si>
    <t>Ref #</t>
  </si>
  <si>
    <t>originalEntryTime</t>
  </si>
  <si>
    <t>(optional)</t>
  </si>
  <si>
    <t>priceIntervalQuantityDetails&gt;</t>
  </si>
  <si>
    <t>priceTimeIntervalQuantity&gt;</t>
  </si>
  <si>
    <t>4) C&amp;T= Click and Trade</t>
  </si>
  <si>
    <t>mic</t>
  </si>
  <si>
    <t>Alt Path Spreads</t>
  </si>
  <si>
    <t>No needed in case of click and trade</t>
  </si>
  <si>
    <t>contractList&gt;</t>
  </si>
  <si>
    <t>Record Sequence Number</t>
  </si>
  <si>
    <t>RecordSeqNumber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</si>
</sst>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9"/>
      <color rgb="FF00B050"/>
      <name val="Arial"/>
      <family val="2"/>
    </font>
    <font>
      <sz val="9"/>
      <color theme="9" tint="-0.249977111117893"/>
      <name val="Arial"/>
      <family val="2"/>
    </font>
    <font>
      <sz val="9"/>
      <color rgb="FF0070C0"/>
      <name val="Arial"/>
      <family val="2"/>
    </font>
    <font>
      <sz val="9"/>
      <color rgb="FF0070C0"/>
      <name val="Calibri"/>
      <family val="2"/>
      <scheme val="minor"/>
    </font>
    <font>
      <sz val="9"/>
      <color rgb="FFC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sz val="9"/>
      <color rgb="FF7030A0"/>
      <name val="Arial"/>
      <family val="2"/>
    </font>
    <font>
      <b/>
      <sz val="10"/>
      <color rgb="FF7030A0"/>
      <name val="Arial"/>
      <family val="2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70C0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rgb="FF7030A0"/>
      <name val="Arial"/>
      <family val="2"/>
    </font>
    <font>
      <b/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">
    <xf numFmtId="0" fontId="0" fillId="0" borderId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7" fillId="4" borderId="1">
      <alignment vertical="center"/>
    </xf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3" fillId="2" borderId="0" xfId="1" applyNumberFormat="1" applyFont="1" applyFill="1" applyBorder="1" applyAlignment="1">
      <alignment horizontal="left" vertical="center" wrapText="1"/>
    </xf>
    <xf numFmtId="0" fontId="3" fillId="2" borderId="0" xfId="1" applyNumberFormat="1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3" fillId="2" borderId="0" xfId="1" applyNumberFormat="1" applyFont="1" applyFill="1" applyBorder="1" applyAlignment="1" applyProtection="1">
      <alignment horizontal="left" vertical="center"/>
    </xf>
    <xf numFmtId="0" fontId="5" fillId="0" borderId="0" xfId="3" applyFont="1" applyFill="1" applyBorder="1" applyAlignment="1" applyProtection="1">
      <alignment vertical="center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vertical="center"/>
    </xf>
    <xf numFmtId="0" fontId="3" fillId="3" borderId="0" xfId="2" applyFont="1" applyFill="1" applyBorder="1" applyAlignment="1">
      <alignment vertical="center" wrapText="1"/>
    </xf>
    <xf numFmtId="0" fontId="3" fillId="3" borderId="0" xfId="2" applyFont="1" applyFill="1" applyBorder="1" applyAlignment="1">
      <alignment vertical="center"/>
    </xf>
    <xf numFmtId="0" fontId="11" fillId="0" borderId="0" xfId="3" applyFont="1" applyFill="1" applyBorder="1" applyAlignment="1" applyProtection="1">
      <alignment vertical="center"/>
    </xf>
    <xf numFmtId="0" fontId="5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top"/>
    </xf>
    <xf numFmtId="0" fontId="11" fillId="0" borderId="0" xfId="3" applyFont="1" applyBorder="1" applyAlignment="1">
      <alignment horizontal="right" vertical="center"/>
    </xf>
    <xf numFmtId="0" fontId="10" fillId="0" borderId="0" xfId="3" applyFont="1" applyFill="1" applyBorder="1" applyAlignment="1">
      <alignment vertical="center"/>
    </xf>
    <xf numFmtId="0" fontId="11" fillId="0" borderId="0" xfId="3" applyFont="1" applyBorder="1" applyAlignment="1">
      <alignment vertical="center"/>
    </xf>
    <xf numFmtId="0" fontId="3" fillId="3" borderId="0" xfId="2" applyFont="1" applyFill="1" applyBorder="1" applyAlignment="1" applyProtection="1">
      <alignment vertical="center"/>
    </xf>
    <xf numFmtId="0" fontId="5" fillId="0" borderId="0" xfId="3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0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vertical="center"/>
    </xf>
    <xf numFmtId="0" fontId="11" fillId="0" borderId="0" xfId="3" applyFont="1" applyFill="1" applyBorder="1" applyAlignment="1" applyProtection="1">
      <alignment horizontal="right" vertical="center"/>
    </xf>
    <xf numFmtId="0" fontId="6" fillId="0" borderId="0" xfId="0" applyFont="1" applyBorder="1" applyAlignment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11" fillId="0" borderId="0" xfId="3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3" fillId="0" borderId="0" xfId="3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3" fillId="3" borderId="0" xfId="2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0" fontId="10" fillId="0" borderId="0" xfId="3" applyFont="1" applyFill="1" applyBorder="1" applyAlignment="1" applyProtection="1">
      <alignment horizontal="left" vertical="center"/>
    </xf>
    <xf numFmtId="0" fontId="20" fillId="0" borderId="0" xfId="3" applyFont="1" applyFill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20" fillId="0" borderId="0" xfId="3" applyFont="1" applyFill="1" applyBorder="1" applyAlignment="1" applyProtection="1">
      <alignment horizontal="center" vertical="center"/>
    </xf>
    <xf numFmtId="0" fontId="5" fillId="0" borderId="0" xfId="3" applyFont="1" applyBorder="1" applyAlignment="1">
      <alignment horizontal="left" vertical="center"/>
    </xf>
    <xf numFmtId="0" fontId="20" fillId="0" borderId="0" xfId="3" applyFont="1" applyFill="1" applyBorder="1" applyAlignment="1">
      <alignment vertical="center"/>
    </xf>
    <xf numFmtId="2" fontId="15" fillId="0" borderId="0" xfId="1" applyNumberFormat="1" applyFont="1" applyFill="1" applyBorder="1" applyAlignment="1" applyProtection="1">
      <alignment horizontal="right" vertical="center"/>
    </xf>
    <xf numFmtId="0" fontId="11" fillId="0" borderId="0" xfId="3" applyFont="1" applyFill="1" applyBorder="1" applyAlignment="1">
      <alignment vertical="center"/>
    </xf>
    <xf numFmtId="0" fontId="11" fillId="0" borderId="0" xfId="3" applyFont="1" applyFill="1" applyBorder="1" applyAlignment="1">
      <alignment horizontal="right" vertical="center"/>
    </xf>
    <xf numFmtId="0" fontId="13" fillId="0" borderId="0" xfId="3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2" fontId="14" fillId="0" borderId="0" xfId="1" applyNumberFormat="1" applyFont="1" applyFill="1" applyBorder="1" applyAlignment="1" applyProtection="1">
      <alignment horizontal="left" vertical="center"/>
    </xf>
    <xf numFmtId="0" fontId="17" fillId="0" borderId="0" xfId="3" applyFont="1" applyFill="1" applyBorder="1" applyAlignment="1">
      <alignment horizontal="left" vertical="center"/>
    </xf>
    <xf numFmtId="0" fontId="18" fillId="0" borderId="0" xfId="3" applyFont="1" applyFill="1" applyBorder="1" applyAlignment="1">
      <alignment vertical="center"/>
    </xf>
    <xf numFmtId="0" fontId="21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2" fontId="19" fillId="0" borderId="0" xfId="1" applyNumberFormat="1" applyFont="1" applyFill="1" applyBorder="1" applyAlignment="1" applyProtection="1">
      <alignment horizontal="left" vertical="center"/>
    </xf>
    <xf numFmtId="0" fontId="22" fillId="0" borderId="0" xfId="0" applyFont="1"/>
    <xf numFmtId="0" fontId="5" fillId="5" borderId="0" xfId="3" applyFont="1" applyFill="1" applyBorder="1" applyAlignment="1" applyProtection="1">
      <alignment vertical="center"/>
    </xf>
    <xf numFmtId="0" fontId="22" fillId="5" borderId="0" xfId="0" applyFont="1" applyFill="1"/>
    <xf numFmtId="0" fontId="23" fillId="0" borderId="0" xfId="0" applyFont="1" applyAlignment="1"/>
    <xf numFmtId="0" fontId="23" fillId="0" borderId="0" xfId="0" applyFont="1"/>
    <xf numFmtId="0" fontId="0" fillId="0" borderId="0" xfId="0" applyFont="1" applyBorder="1" applyAlignment="1">
      <alignment horizontal="center" vertical="center" wrapText="1"/>
    </xf>
    <xf numFmtId="2" fontId="24" fillId="0" borderId="0" xfId="1" applyNumberFormat="1" applyFont="1" applyFill="1" applyBorder="1" applyAlignment="1" applyProtection="1">
      <alignment horizontal="left" vertical="center"/>
    </xf>
    <xf numFmtId="0" fontId="25" fillId="0" borderId="0" xfId="3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6" fillId="0" borderId="0" xfId="3" applyFont="1" applyFill="1" applyBorder="1" applyAlignment="1">
      <alignment vertical="center"/>
    </xf>
    <xf numFmtId="2" fontId="25" fillId="0" borderId="0" xfId="1" applyNumberFormat="1" applyFont="1" applyFill="1" applyBorder="1" applyAlignment="1" applyProtection="1">
      <alignment horizontal="left" vertical="center"/>
    </xf>
    <xf numFmtId="0" fontId="27" fillId="0" borderId="0" xfId="3" applyFont="1" applyFill="1" applyBorder="1" applyAlignment="1">
      <alignment horizontal="left" vertical="center"/>
    </xf>
    <xf numFmtId="0" fontId="28" fillId="0" borderId="0" xfId="3" applyFont="1" applyFill="1" applyBorder="1" applyAlignment="1">
      <alignment vertical="center"/>
    </xf>
    <xf numFmtId="0" fontId="29" fillId="0" borderId="0" xfId="3" applyFont="1" applyFill="1" applyBorder="1" applyAlignment="1">
      <alignment vertical="center"/>
    </xf>
    <xf numFmtId="0" fontId="30" fillId="0" borderId="0" xfId="3" applyFont="1" applyFill="1" applyBorder="1" applyAlignment="1">
      <alignment vertical="center"/>
    </xf>
    <xf numFmtId="2" fontId="30" fillId="0" borderId="0" xfId="1" applyNumberFormat="1" applyFont="1" applyFill="1" applyBorder="1" applyAlignment="1" applyProtection="1">
      <alignment horizontal="left" vertical="center"/>
    </xf>
    <xf numFmtId="0" fontId="31" fillId="0" borderId="0" xfId="0" applyFont="1" applyBorder="1" applyAlignment="1">
      <alignment vertical="center"/>
    </xf>
    <xf numFmtId="0" fontId="0" fillId="0" borderId="0" xfId="0" applyFont="1"/>
    <xf numFmtId="0" fontId="25" fillId="0" borderId="0" xfId="3" applyFont="1" applyBorder="1" applyAlignment="1">
      <alignment vertical="center"/>
    </xf>
    <xf numFmtId="0" fontId="5" fillId="0" borderId="0" xfId="3" applyFont="1" applyFill="1" applyBorder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0" fillId="0" borderId="0" xfId="3" applyFont="1" applyFill="1" applyBorder="1" applyAlignment="1" applyProtection="1">
      <alignment horizontal="left" vertical="center"/>
    </xf>
    <xf numFmtId="0" fontId="22" fillId="0" borderId="0" xfId="0" applyFont="1" applyFill="1"/>
    <xf numFmtId="0" fontId="22" fillId="0" borderId="0" xfId="0" applyFont="1" applyAlignment="1">
      <alignment horizontal="left" vertical="top" wrapText="1"/>
    </xf>
  </cellXfs>
  <cellStyles count="20">
    <cellStyle name="Comma 2" xfId="5"/>
    <cellStyle name="Comma 3" xfId="4"/>
    <cellStyle name="Dezimal [0] 2" xfId="7"/>
    <cellStyle name="Komma 2" xfId="8"/>
    <cellStyle name="Normal" xfId="0" builtinId="0"/>
    <cellStyle name="Normal 2" xfId="6"/>
    <cellStyle name="Normal 2 2" xfId="17"/>
    <cellStyle name="Normal 3" xfId="9"/>
    <cellStyle name="Normal 3 2" xfId="3"/>
    <cellStyle name="Normal 4" xfId="2"/>
    <cellStyle name="Normal 4 2" xfId="18"/>
    <cellStyle name="Normal 4 3" xfId="19"/>
    <cellStyle name="Normal 5" xfId="10"/>
    <cellStyle name="Normal 5 2" xfId="1"/>
    <cellStyle name="OBI_ColHeader" xfId="11"/>
    <cellStyle name="Währung [0] 2" xfId="12"/>
    <cellStyle name="Währung 2" xfId="13"/>
    <cellStyle name="Währung 3" xfId="14"/>
    <cellStyle name="Währung 4" xfId="15"/>
    <cellStyle name="Währung 5" xfId="16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76"/>
  <sheetViews>
    <sheetView tabSelected="1" topLeftCell="C1" zoomScale="85" zoomScaleNormal="85" workbookViewId="0">
      <pane ySplit="2" topLeftCell="A108" activePane="bottomLeft" state="frozen"/>
      <selection activeCell="J40" sqref="J40"/>
      <selection pane="bottomLeft" activeCell="O143" sqref="O143:O144"/>
    </sheetView>
  </sheetViews>
  <sheetFormatPr defaultColWidth="0" defaultRowHeight="15" zeroHeight="1" x14ac:dyDescent="0.25"/>
  <cols>
    <col min="1" max="1" width="4" style="27" bestFit="1" customWidth="1"/>
    <col min="2" max="2" width="36.28515625" style="28" customWidth="1"/>
    <col min="3" max="3" width="10.42578125" style="28" bestFit="1" customWidth="1"/>
    <col min="4" max="4" width="13.140625" style="18" customWidth="1"/>
    <col min="5" max="5" width="15" style="18" customWidth="1"/>
    <col min="6" max="6" width="18.85546875" style="18" customWidth="1"/>
    <col min="7" max="7" width="30.85546875" style="18" customWidth="1"/>
    <col min="8" max="8" width="33.5703125" style="18" customWidth="1"/>
    <col min="9" max="9" width="28.5703125" style="18" bestFit="1" customWidth="1"/>
    <col min="10" max="10" width="18.42578125" style="18" customWidth="1"/>
    <col min="11" max="11" width="8" style="18" customWidth="1"/>
    <col min="12" max="12" width="4.85546875" style="30" customWidth="1"/>
    <col min="13" max="14" width="8.5703125" style="30" customWidth="1"/>
    <col min="15" max="15" width="87.85546875" style="22" customWidth="1"/>
    <col min="16" max="16" width="6.140625" style="22" customWidth="1"/>
    <col min="17" max="17" width="44.140625" style="22" hidden="1" customWidth="1"/>
    <col min="18" max="18" width="46.42578125" style="18" hidden="1" customWidth="1"/>
    <col min="19" max="19" width="60.28515625" style="22" hidden="1" customWidth="1"/>
    <col min="20" max="21" width="9.140625" hidden="1" customWidth="1"/>
    <col min="22" max="22" width="14.140625" style="18" hidden="1" customWidth="1"/>
    <col min="23" max="16384" width="9.140625" style="18" hidden="1"/>
  </cols>
  <sheetData>
    <row r="1" spans="1:21" s="66" customFormat="1" x14ac:dyDescent="0.25">
      <c r="A1" s="63"/>
      <c r="B1" s="64" t="s">
        <v>169</v>
      </c>
      <c r="C1" s="65" t="s">
        <v>170</v>
      </c>
      <c r="E1" s="67"/>
      <c r="F1" s="67" t="s">
        <v>171</v>
      </c>
      <c r="G1" s="68"/>
      <c r="H1" s="69" t="s">
        <v>172</v>
      </c>
      <c r="I1" s="70"/>
      <c r="J1" s="76" t="s">
        <v>190</v>
      </c>
      <c r="L1" s="72"/>
      <c r="M1" s="73" t="s">
        <v>181</v>
      </c>
      <c r="N1" s="72"/>
      <c r="Q1" s="74"/>
      <c r="S1" s="74"/>
      <c r="T1" s="75"/>
      <c r="U1" s="75"/>
    </row>
    <row r="2" spans="1:21" s="1" customFormat="1" ht="12" x14ac:dyDescent="0.25">
      <c r="A2" s="1" t="s">
        <v>0</v>
      </c>
      <c r="B2" s="2" t="s">
        <v>1</v>
      </c>
      <c r="C2" s="2" t="s">
        <v>159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/>
      <c r="M2" s="3"/>
      <c r="N2" s="3"/>
      <c r="O2" s="4" t="s">
        <v>76</v>
      </c>
      <c r="P2" s="4"/>
      <c r="Q2" s="4"/>
      <c r="R2" s="2"/>
      <c r="S2" s="4"/>
    </row>
    <row r="3" spans="1:21" s="8" customFormat="1" ht="12" x14ac:dyDescent="0.25">
      <c r="B3" s="9" t="s">
        <v>2</v>
      </c>
      <c r="C3" s="9"/>
      <c r="D3" s="16"/>
      <c r="E3" s="16"/>
      <c r="F3" s="16"/>
      <c r="G3" s="16"/>
      <c r="H3" s="16"/>
      <c r="I3" s="16"/>
      <c r="J3" s="16"/>
      <c r="K3" s="16"/>
      <c r="L3" s="29"/>
      <c r="M3" s="29"/>
      <c r="N3" s="29"/>
      <c r="O3" s="16"/>
      <c r="P3" s="16"/>
      <c r="Q3" s="16"/>
      <c r="R3" s="9"/>
      <c r="S3" s="16"/>
    </row>
    <row r="4" spans="1:21" x14ac:dyDescent="0.25">
      <c r="A4" s="17">
        <v>1</v>
      </c>
      <c r="B4" s="11" t="s">
        <v>3</v>
      </c>
      <c r="C4" s="11" t="s">
        <v>160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67</v>
      </c>
      <c r="J4" s="18" t="s">
        <v>82</v>
      </c>
      <c r="L4" s="30">
        <f>IF(A4&gt;0,A4,"")</f>
        <v>1</v>
      </c>
      <c r="M4" s="30">
        <f>COUNTIF(L$4:L4,L4)</f>
        <v>1</v>
      </c>
      <c r="N4" s="32">
        <f>(L4*100+M4)/100</f>
        <v>1.01</v>
      </c>
      <c r="O4" s="5" t="str">
        <f>CONCATENATE(D4,E4,F4,G4,H4,I4,J4,K4)</f>
        <v xml:space="preserve">REMITTable1 &gt;TradeList&gt;TradeReport&gt;idOfMarketParticipant&gt;ace </v>
      </c>
      <c r="P4" s="5"/>
      <c r="Q4" s="58"/>
      <c r="R4" s="58"/>
      <c r="S4" s="58"/>
    </row>
    <row r="5" spans="1:21" x14ac:dyDescent="0.25">
      <c r="A5" s="17"/>
      <c r="B5" s="11"/>
      <c r="C5" s="11" t="s">
        <v>160</v>
      </c>
      <c r="D5" s="5" t="s">
        <v>72</v>
      </c>
      <c r="E5" s="5" t="s">
        <v>73</v>
      </c>
      <c r="F5" s="5" t="s">
        <v>74</v>
      </c>
      <c r="G5" s="5" t="s">
        <v>75</v>
      </c>
      <c r="H5" s="5" t="s">
        <v>68</v>
      </c>
      <c r="I5" s="18" t="s">
        <v>82</v>
      </c>
      <c r="L5" s="30">
        <f>IF(A5&gt;0,A5,L4)</f>
        <v>1</v>
      </c>
      <c r="M5" s="30">
        <f>COUNTIF(L$4:L5,L5)</f>
        <v>2</v>
      </c>
      <c r="N5" s="32">
        <f t="shared" ref="N5:N32" si="0">(L5*100+M5)/100</f>
        <v>1.02</v>
      </c>
      <c r="O5" s="5" t="str">
        <f t="shared" ref="O5:O46" si="1">CONCATENATE(D5,E5,F5,G5,H5,I5,J5,K5)</f>
        <v xml:space="preserve">REMITTable1 &gt;TradeList&gt;TradeReport&gt;idOfMarketParticipant&gt;lei </v>
      </c>
      <c r="P5" s="5"/>
      <c r="Q5" s="58"/>
      <c r="R5" s="58"/>
      <c r="S5" s="58"/>
    </row>
    <row r="6" spans="1:21" x14ac:dyDescent="0.25">
      <c r="A6" s="17"/>
      <c r="B6" s="11"/>
      <c r="C6" s="11" t="s">
        <v>160</v>
      </c>
      <c r="D6" s="5" t="s">
        <v>72</v>
      </c>
      <c r="E6" s="5" t="s">
        <v>73</v>
      </c>
      <c r="F6" s="5" t="s">
        <v>74</v>
      </c>
      <c r="G6" s="5" t="s">
        <v>75</v>
      </c>
      <c r="H6" s="5" t="s">
        <v>69</v>
      </c>
      <c r="L6" s="30">
        <f t="shared" ref="L6:L32" si="2">IF(A6&gt;0,A6,L5)</f>
        <v>1</v>
      </c>
      <c r="M6" s="30">
        <f>COUNTIF(L$4:L6,L6)</f>
        <v>3</v>
      </c>
      <c r="N6" s="32">
        <f t="shared" si="0"/>
        <v>1.03</v>
      </c>
      <c r="O6" s="5" t="str">
        <f t="shared" si="1"/>
        <v>REMITTable1 &gt;TradeList&gt;TradeReport&gt;idOfMarketParticipant&gt;bic</v>
      </c>
      <c r="P6" s="5"/>
      <c r="Q6" s="58"/>
      <c r="R6" s="58"/>
      <c r="S6" s="58"/>
    </row>
    <row r="7" spans="1:21" x14ac:dyDescent="0.25">
      <c r="A7" s="17"/>
      <c r="B7" s="11"/>
      <c r="C7" s="11" t="s">
        <v>160</v>
      </c>
      <c r="D7" s="5" t="s">
        <v>72</v>
      </c>
      <c r="E7" s="5" t="s">
        <v>73</v>
      </c>
      <c r="F7" s="5" t="s">
        <v>74</v>
      </c>
      <c r="G7" s="5" t="s">
        <v>75</v>
      </c>
      <c r="H7" s="5" t="s">
        <v>70</v>
      </c>
      <c r="L7" s="30">
        <f t="shared" si="2"/>
        <v>1</v>
      </c>
      <c r="M7" s="30">
        <f>COUNTIF(L$4:L7,L7)</f>
        <v>4</v>
      </c>
      <c r="N7" s="32">
        <f t="shared" si="0"/>
        <v>1.04</v>
      </c>
      <c r="O7" s="5" t="str">
        <f t="shared" si="1"/>
        <v>REMITTable1 &gt;TradeList&gt;TradeReport&gt;idOfMarketParticipant&gt;eic</v>
      </c>
      <c r="P7" s="5"/>
      <c r="Q7" s="58"/>
      <c r="R7" s="58"/>
      <c r="S7" s="58"/>
    </row>
    <row r="8" spans="1:21" x14ac:dyDescent="0.25">
      <c r="A8" s="17"/>
      <c r="B8" s="11"/>
      <c r="C8" s="11" t="s">
        <v>160</v>
      </c>
      <c r="D8" s="5" t="s">
        <v>72</v>
      </c>
      <c r="E8" s="5" t="s">
        <v>73</v>
      </c>
      <c r="F8" s="5" t="s">
        <v>74</v>
      </c>
      <c r="G8" s="5" t="s">
        <v>75</v>
      </c>
      <c r="H8" s="5" t="s">
        <v>71</v>
      </c>
      <c r="L8" s="30">
        <f t="shared" si="2"/>
        <v>1</v>
      </c>
      <c r="M8" s="30">
        <f>COUNTIF(L$4:L8,L8)</f>
        <v>5</v>
      </c>
      <c r="N8" s="32">
        <f t="shared" si="0"/>
        <v>1.05</v>
      </c>
      <c r="O8" s="5" t="str">
        <f t="shared" si="1"/>
        <v>REMITTable1 &gt;TradeList&gt;TradeReport&gt;idOfMarketParticipant&gt;gln</v>
      </c>
      <c r="P8" s="5"/>
      <c r="Q8" s="58"/>
      <c r="R8" s="58"/>
      <c r="S8" s="58"/>
    </row>
    <row r="9" spans="1:21" x14ac:dyDescent="0.25">
      <c r="A9" s="6">
        <v>2</v>
      </c>
      <c r="B9" s="11" t="s">
        <v>4</v>
      </c>
      <c r="C9" s="14" t="s">
        <v>161</v>
      </c>
      <c r="D9" s="19" t="s">
        <v>80</v>
      </c>
      <c r="E9" s="19"/>
      <c r="F9" s="19"/>
      <c r="G9" s="19"/>
      <c r="H9" s="19"/>
      <c r="I9" s="19"/>
      <c r="J9" s="19"/>
      <c r="K9" s="19"/>
      <c r="L9" s="30">
        <f t="shared" si="2"/>
        <v>2</v>
      </c>
      <c r="M9" s="30">
        <f>COUNTIF(L$4:L9,L9)</f>
        <v>1</v>
      </c>
      <c r="N9" s="32">
        <f t="shared" si="0"/>
        <v>2.0099999999999998</v>
      </c>
      <c r="O9" s="59" t="str">
        <f t="shared" si="1"/>
        <v>No needed because included in tha path above</v>
      </c>
      <c r="P9" s="59"/>
      <c r="Q9" s="60"/>
      <c r="R9" s="60"/>
      <c r="S9" s="58"/>
    </row>
    <row r="10" spans="1:21" x14ac:dyDescent="0.25">
      <c r="A10" s="6">
        <v>3</v>
      </c>
      <c r="B10" s="12" t="s">
        <v>5</v>
      </c>
      <c r="C10" s="11" t="s">
        <v>160</v>
      </c>
      <c r="D10" s="5" t="s">
        <v>72</v>
      </c>
      <c r="E10" s="5" t="s">
        <v>73</v>
      </c>
      <c r="F10" s="5" t="s">
        <v>74</v>
      </c>
      <c r="G10" s="5" t="s">
        <v>79</v>
      </c>
      <c r="H10" s="5" t="s">
        <v>77</v>
      </c>
      <c r="I10" s="5"/>
      <c r="J10" s="5"/>
      <c r="K10" s="5"/>
      <c r="L10" s="30">
        <f t="shared" si="2"/>
        <v>3</v>
      </c>
      <c r="M10" s="30">
        <f>COUNTIF(L$4:L10,L10)</f>
        <v>1</v>
      </c>
      <c r="N10" s="32">
        <f t="shared" si="0"/>
        <v>3.01</v>
      </c>
      <c r="O10" s="5" t="str">
        <f t="shared" si="1"/>
        <v>REMITTable1 &gt;TradeList&gt;TradeReport&gt;traderID&gt;traderIdForOrganisedMarket</v>
      </c>
      <c r="P10" s="5"/>
      <c r="Q10" s="61"/>
      <c r="R10" s="62"/>
      <c r="S10" s="83"/>
    </row>
    <row r="11" spans="1:21" x14ac:dyDescent="0.25">
      <c r="A11" s="6"/>
      <c r="B11" s="12"/>
      <c r="C11" s="11" t="s">
        <v>160</v>
      </c>
      <c r="D11" s="5" t="s">
        <v>72</v>
      </c>
      <c r="E11" s="5" t="s">
        <v>73</v>
      </c>
      <c r="F11" s="5" t="s">
        <v>74</v>
      </c>
      <c r="G11" s="5" t="s">
        <v>79</v>
      </c>
      <c r="H11" s="5" t="s">
        <v>78</v>
      </c>
      <c r="I11" s="5"/>
      <c r="J11" s="5"/>
      <c r="K11" s="5"/>
      <c r="L11" s="30">
        <f t="shared" si="2"/>
        <v>3</v>
      </c>
      <c r="M11" s="30">
        <f>COUNTIF(L$4:L11,L11)</f>
        <v>2</v>
      </c>
      <c r="N11" s="32">
        <f t="shared" si="0"/>
        <v>3.02</v>
      </c>
      <c r="O11" s="5" t="str">
        <f t="shared" si="1"/>
        <v>REMITTable1 &gt;TradeList&gt;TradeReport&gt;traderID&gt;traderIdForMarketParticipant</v>
      </c>
      <c r="P11" s="5"/>
      <c r="Q11" s="61"/>
      <c r="R11" s="62"/>
      <c r="S11" s="83"/>
    </row>
    <row r="12" spans="1:21" x14ac:dyDescent="0.25">
      <c r="A12" s="6">
        <v>4</v>
      </c>
      <c r="B12" s="11" t="s">
        <v>6</v>
      </c>
      <c r="C12" s="11" t="s">
        <v>160</v>
      </c>
      <c r="D12" s="5" t="s">
        <v>72</v>
      </c>
      <c r="E12" s="5" t="s">
        <v>73</v>
      </c>
      <c r="F12" s="5" t="s">
        <v>74</v>
      </c>
      <c r="G12" s="5" t="s">
        <v>81</v>
      </c>
      <c r="H12" s="5" t="s">
        <v>67</v>
      </c>
      <c r="I12" s="5"/>
      <c r="J12" s="5"/>
      <c r="K12" s="5"/>
      <c r="L12" s="30">
        <f t="shared" si="2"/>
        <v>4</v>
      </c>
      <c r="M12" s="30">
        <f>COUNTIF(L$4:L12,L12)</f>
        <v>1</v>
      </c>
      <c r="N12" s="32">
        <f t="shared" si="0"/>
        <v>4.01</v>
      </c>
      <c r="O12" s="5" t="str">
        <f t="shared" si="1"/>
        <v>REMITTable1 &gt;TradeList&gt;TradeReport&gt;otherMarketParticipant&gt;ace</v>
      </c>
      <c r="P12" s="5"/>
      <c r="Q12" s="58"/>
      <c r="R12" s="58"/>
      <c r="S12" s="58"/>
    </row>
    <row r="13" spans="1:21" x14ac:dyDescent="0.25">
      <c r="A13" s="6"/>
      <c r="B13" s="11"/>
      <c r="C13" s="11" t="s">
        <v>160</v>
      </c>
      <c r="D13" s="5" t="s">
        <v>72</v>
      </c>
      <c r="E13" s="5" t="s">
        <v>73</v>
      </c>
      <c r="F13" s="5" t="s">
        <v>74</v>
      </c>
      <c r="G13" s="5" t="s">
        <v>81</v>
      </c>
      <c r="H13" s="5" t="s">
        <v>68</v>
      </c>
      <c r="I13" s="5"/>
      <c r="J13" s="5"/>
      <c r="K13" s="5"/>
      <c r="L13" s="30">
        <f t="shared" si="2"/>
        <v>4</v>
      </c>
      <c r="M13" s="30">
        <f>COUNTIF(L$4:L13,L13)</f>
        <v>2</v>
      </c>
      <c r="N13" s="32">
        <f t="shared" si="0"/>
        <v>4.0199999999999996</v>
      </c>
      <c r="O13" s="5" t="str">
        <f t="shared" si="1"/>
        <v>REMITTable1 &gt;TradeList&gt;TradeReport&gt;otherMarketParticipant&gt;lei</v>
      </c>
      <c r="P13" s="5"/>
      <c r="Q13" s="58"/>
      <c r="R13" s="58"/>
      <c r="S13" s="58"/>
    </row>
    <row r="14" spans="1:21" x14ac:dyDescent="0.25">
      <c r="A14" s="6"/>
      <c r="B14" s="11"/>
      <c r="C14" s="11" t="s">
        <v>160</v>
      </c>
      <c r="D14" s="5" t="s">
        <v>72</v>
      </c>
      <c r="E14" s="5" t="s">
        <v>73</v>
      </c>
      <c r="F14" s="5" t="s">
        <v>74</v>
      </c>
      <c r="G14" s="5" t="s">
        <v>81</v>
      </c>
      <c r="H14" s="5" t="s">
        <v>69</v>
      </c>
      <c r="I14" s="5"/>
      <c r="J14" s="5"/>
      <c r="K14" s="5"/>
      <c r="L14" s="30">
        <f t="shared" si="2"/>
        <v>4</v>
      </c>
      <c r="M14" s="30">
        <f>COUNTIF(L$4:L14,L14)</f>
        <v>3</v>
      </c>
      <c r="N14" s="32">
        <f t="shared" si="0"/>
        <v>4.03</v>
      </c>
      <c r="O14" s="5" t="str">
        <f t="shared" si="1"/>
        <v>REMITTable1 &gt;TradeList&gt;TradeReport&gt;otherMarketParticipant&gt;bic</v>
      </c>
      <c r="P14" s="5"/>
      <c r="Q14" s="58"/>
      <c r="R14" s="58"/>
      <c r="S14" s="58"/>
    </row>
    <row r="15" spans="1:21" x14ac:dyDescent="0.25">
      <c r="A15" s="6"/>
      <c r="B15" s="11"/>
      <c r="C15" s="11" t="s">
        <v>160</v>
      </c>
      <c r="D15" s="5" t="s">
        <v>72</v>
      </c>
      <c r="E15" s="5" t="s">
        <v>73</v>
      </c>
      <c r="F15" s="5" t="s">
        <v>74</v>
      </c>
      <c r="G15" s="5" t="s">
        <v>81</v>
      </c>
      <c r="H15" s="5" t="s">
        <v>70</v>
      </c>
      <c r="I15" s="5"/>
      <c r="J15" s="5"/>
      <c r="K15" s="5"/>
      <c r="L15" s="30">
        <f t="shared" si="2"/>
        <v>4</v>
      </c>
      <c r="M15" s="30">
        <f>COUNTIF(L$4:L15,L15)</f>
        <v>4</v>
      </c>
      <c r="N15" s="32">
        <f t="shared" si="0"/>
        <v>4.04</v>
      </c>
      <c r="O15" s="5" t="str">
        <f t="shared" si="1"/>
        <v>REMITTable1 &gt;TradeList&gt;TradeReport&gt;otherMarketParticipant&gt;eic</v>
      </c>
      <c r="P15" s="5"/>
      <c r="Q15" s="58"/>
      <c r="R15" s="58"/>
      <c r="S15" s="58"/>
    </row>
    <row r="16" spans="1:21" x14ac:dyDescent="0.25">
      <c r="A16" s="6"/>
      <c r="B16" s="11"/>
      <c r="C16" s="11" t="s">
        <v>160</v>
      </c>
      <c r="D16" s="5" t="s">
        <v>72</v>
      </c>
      <c r="E16" s="5" t="s">
        <v>73</v>
      </c>
      <c r="F16" s="5" t="s">
        <v>74</v>
      </c>
      <c r="G16" s="5" t="s">
        <v>81</v>
      </c>
      <c r="H16" s="5" t="s">
        <v>71</v>
      </c>
      <c r="I16" s="5"/>
      <c r="J16" s="5"/>
      <c r="K16" s="5"/>
      <c r="L16" s="30">
        <f t="shared" si="2"/>
        <v>4</v>
      </c>
      <c r="M16" s="30">
        <f>COUNTIF(L$4:L16,L16)</f>
        <v>5</v>
      </c>
      <c r="N16" s="32">
        <f t="shared" si="0"/>
        <v>4.05</v>
      </c>
      <c r="O16" s="5" t="str">
        <f t="shared" si="1"/>
        <v>REMITTable1 &gt;TradeList&gt;TradeReport&gt;otherMarketParticipant&gt;gln</v>
      </c>
      <c r="P16" s="5"/>
      <c r="Q16" s="58"/>
      <c r="R16" s="58"/>
      <c r="S16" s="58"/>
    </row>
    <row r="17" spans="1:19" x14ac:dyDescent="0.25">
      <c r="A17" s="6">
        <v>5</v>
      </c>
      <c r="B17" s="11" t="s">
        <v>7</v>
      </c>
      <c r="C17" s="14" t="s">
        <v>161</v>
      </c>
      <c r="D17" s="19" t="s">
        <v>80</v>
      </c>
      <c r="E17" s="19"/>
      <c r="F17" s="19"/>
      <c r="G17" s="19"/>
      <c r="H17" s="19"/>
      <c r="I17" s="19"/>
      <c r="J17" s="19"/>
      <c r="K17" s="19"/>
      <c r="L17" s="30">
        <f t="shared" si="2"/>
        <v>5</v>
      </c>
      <c r="M17" s="30">
        <f>COUNTIF(L$4:L17,L17)</f>
        <v>1</v>
      </c>
      <c r="N17" s="32">
        <f t="shared" si="0"/>
        <v>5.01</v>
      </c>
      <c r="O17" s="59" t="str">
        <f t="shared" si="1"/>
        <v>No needed because included in tha path above</v>
      </c>
      <c r="P17" s="59"/>
      <c r="Q17" s="60"/>
      <c r="R17" s="60"/>
      <c r="S17" s="58"/>
    </row>
    <row r="18" spans="1:19" x14ac:dyDescent="0.25">
      <c r="A18" s="6">
        <v>6</v>
      </c>
      <c r="B18" s="11" t="s">
        <v>8</v>
      </c>
      <c r="C18" s="11" t="s">
        <v>160</v>
      </c>
      <c r="D18" s="5" t="s">
        <v>72</v>
      </c>
      <c r="E18" s="5" t="s">
        <v>83</v>
      </c>
      <c r="F18" s="5" t="s">
        <v>67</v>
      </c>
      <c r="G18" s="5"/>
      <c r="H18" s="5"/>
      <c r="I18" s="5"/>
      <c r="J18" s="5"/>
      <c r="K18" s="5"/>
      <c r="L18" s="30">
        <f t="shared" si="2"/>
        <v>6</v>
      </c>
      <c r="M18" s="30">
        <f>COUNTIF(L$4:L18,L18)</f>
        <v>1</v>
      </c>
      <c r="N18" s="32">
        <f t="shared" si="0"/>
        <v>6.01</v>
      </c>
      <c r="O18" s="5" t="str">
        <f t="shared" si="1"/>
        <v>REMITTable1 &gt;reportingEntityID&gt;ace</v>
      </c>
      <c r="P18" s="5"/>
      <c r="Q18" s="58"/>
      <c r="R18" s="58"/>
      <c r="S18" s="58"/>
    </row>
    <row r="19" spans="1:19" x14ac:dyDescent="0.25">
      <c r="A19" s="6"/>
      <c r="B19" s="11"/>
      <c r="C19" s="11" t="s">
        <v>160</v>
      </c>
      <c r="D19" s="5" t="s">
        <v>72</v>
      </c>
      <c r="E19" s="5" t="s">
        <v>83</v>
      </c>
      <c r="F19" s="5" t="s">
        <v>68</v>
      </c>
      <c r="G19" s="5"/>
      <c r="H19" s="5"/>
      <c r="I19" s="5"/>
      <c r="J19" s="5"/>
      <c r="K19" s="5"/>
      <c r="L19" s="30">
        <f t="shared" si="2"/>
        <v>6</v>
      </c>
      <c r="M19" s="30">
        <f>COUNTIF(L$4:L19,L19)</f>
        <v>2</v>
      </c>
      <c r="N19" s="32">
        <f t="shared" si="0"/>
        <v>6.02</v>
      </c>
      <c r="O19" s="5" t="str">
        <f t="shared" si="1"/>
        <v>REMITTable1 &gt;reportingEntityID&gt;lei</v>
      </c>
      <c r="P19" s="5"/>
      <c r="Q19" s="58"/>
      <c r="R19" s="58"/>
      <c r="S19" s="58"/>
    </row>
    <row r="20" spans="1:19" x14ac:dyDescent="0.25">
      <c r="A20" s="6"/>
      <c r="B20" s="11"/>
      <c r="C20" s="11" t="s">
        <v>160</v>
      </c>
      <c r="D20" s="5" t="s">
        <v>72</v>
      </c>
      <c r="E20" s="5" t="s">
        <v>83</v>
      </c>
      <c r="F20" s="5" t="s">
        <v>69</v>
      </c>
      <c r="G20" s="5"/>
      <c r="H20" s="5"/>
      <c r="I20" s="5"/>
      <c r="J20" s="5"/>
      <c r="K20" s="5"/>
      <c r="L20" s="30">
        <f t="shared" si="2"/>
        <v>6</v>
      </c>
      <c r="M20" s="30">
        <f>COUNTIF(L$4:L20,L20)</f>
        <v>3</v>
      </c>
      <c r="N20" s="32">
        <f t="shared" si="0"/>
        <v>6.03</v>
      </c>
      <c r="O20" s="5" t="str">
        <f t="shared" si="1"/>
        <v>REMITTable1 &gt;reportingEntityID&gt;bic</v>
      </c>
      <c r="P20" s="5"/>
      <c r="Q20" s="58"/>
      <c r="R20" s="58"/>
      <c r="S20" s="58"/>
    </row>
    <row r="21" spans="1:19" x14ac:dyDescent="0.25">
      <c r="A21" s="6"/>
      <c r="B21" s="11"/>
      <c r="C21" s="11" t="s">
        <v>160</v>
      </c>
      <c r="D21" s="5" t="s">
        <v>72</v>
      </c>
      <c r="E21" s="5" t="s">
        <v>83</v>
      </c>
      <c r="F21" s="5" t="s">
        <v>70</v>
      </c>
      <c r="G21" s="5"/>
      <c r="H21" s="5"/>
      <c r="I21" s="5"/>
      <c r="J21" s="5"/>
      <c r="K21" s="5"/>
      <c r="L21" s="30">
        <f t="shared" si="2"/>
        <v>6</v>
      </c>
      <c r="M21" s="30">
        <f>COUNTIF(L$4:L21,L21)</f>
        <v>4</v>
      </c>
      <c r="N21" s="32">
        <f t="shared" si="0"/>
        <v>6.04</v>
      </c>
      <c r="O21" s="5" t="str">
        <f t="shared" si="1"/>
        <v>REMITTable1 &gt;reportingEntityID&gt;eic</v>
      </c>
      <c r="P21" s="5"/>
      <c r="Q21" s="58"/>
      <c r="R21" s="58"/>
      <c r="S21" s="58"/>
    </row>
    <row r="22" spans="1:19" x14ac:dyDescent="0.25">
      <c r="A22" s="6"/>
      <c r="B22" s="11"/>
      <c r="C22" s="11" t="s">
        <v>160</v>
      </c>
      <c r="D22" s="5" t="s">
        <v>72</v>
      </c>
      <c r="E22" s="5" t="s">
        <v>83</v>
      </c>
      <c r="F22" s="5" t="s">
        <v>71</v>
      </c>
      <c r="G22" s="5"/>
      <c r="H22" s="5"/>
      <c r="I22" s="5"/>
      <c r="J22" s="5"/>
      <c r="K22" s="5"/>
      <c r="L22" s="30">
        <f t="shared" si="2"/>
        <v>6</v>
      </c>
      <c r="M22" s="30">
        <f>COUNTIF(L$4:L22,L22)</f>
        <v>5</v>
      </c>
      <c r="N22" s="32">
        <f t="shared" si="0"/>
        <v>6.05</v>
      </c>
      <c r="O22" s="5" t="str">
        <f t="shared" si="1"/>
        <v>REMITTable1 &gt;reportingEntityID&gt;gln</v>
      </c>
      <c r="P22" s="5"/>
      <c r="Q22" s="58"/>
      <c r="R22" s="58"/>
      <c r="S22" s="58"/>
    </row>
    <row r="23" spans="1:19" x14ac:dyDescent="0.25">
      <c r="A23" s="6">
        <v>7</v>
      </c>
      <c r="B23" s="11" t="s">
        <v>9</v>
      </c>
      <c r="C23" s="14" t="s">
        <v>161</v>
      </c>
      <c r="D23" s="19" t="s">
        <v>80</v>
      </c>
      <c r="E23" s="19"/>
      <c r="F23" s="19"/>
      <c r="G23" s="19"/>
      <c r="H23" s="19"/>
      <c r="I23" s="19"/>
      <c r="J23" s="19"/>
      <c r="K23" s="19"/>
      <c r="L23" s="30">
        <f t="shared" si="2"/>
        <v>7</v>
      </c>
      <c r="M23" s="30">
        <f>COUNTIF(L$4:L23,L23)</f>
        <v>1</v>
      </c>
      <c r="N23" s="32">
        <f t="shared" si="0"/>
        <v>7.01</v>
      </c>
      <c r="O23" s="59" t="str">
        <f t="shared" si="1"/>
        <v>No needed because included in tha path above</v>
      </c>
      <c r="P23" s="59"/>
      <c r="Q23" s="60"/>
      <c r="R23" s="60"/>
      <c r="S23" s="58"/>
    </row>
    <row r="24" spans="1:19" x14ac:dyDescent="0.25">
      <c r="A24" s="6">
        <v>8</v>
      </c>
      <c r="B24" s="11" t="s">
        <v>10</v>
      </c>
      <c r="C24" s="11" t="s">
        <v>160</v>
      </c>
      <c r="D24" s="5" t="s">
        <v>72</v>
      </c>
      <c r="E24" s="5" t="s">
        <v>73</v>
      </c>
      <c r="F24" s="5" t="s">
        <v>74</v>
      </c>
      <c r="G24" s="5" t="s">
        <v>84</v>
      </c>
      <c r="H24" s="5" t="s">
        <v>67</v>
      </c>
      <c r="I24" s="5"/>
      <c r="J24" s="5"/>
      <c r="K24" s="5"/>
      <c r="L24" s="30">
        <f t="shared" si="2"/>
        <v>8</v>
      </c>
      <c r="M24" s="30">
        <f>COUNTIF(L$4:L24,L24)</f>
        <v>1</v>
      </c>
      <c r="N24" s="32">
        <f t="shared" si="0"/>
        <v>8.01</v>
      </c>
      <c r="O24" s="5" t="str">
        <f t="shared" si="1"/>
        <v>REMITTable1 &gt;TradeList&gt;TradeReport&gt;beneficiaryIdentification&gt;ace</v>
      </c>
      <c r="P24" s="5"/>
      <c r="Q24" s="58"/>
      <c r="R24" s="58"/>
      <c r="S24" s="58"/>
    </row>
    <row r="25" spans="1:19" x14ac:dyDescent="0.25">
      <c r="A25" s="6"/>
      <c r="B25" s="11"/>
      <c r="C25" s="11" t="s">
        <v>160</v>
      </c>
      <c r="D25" s="5" t="s">
        <v>72</v>
      </c>
      <c r="E25" s="5" t="s">
        <v>73</v>
      </c>
      <c r="F25" s="5" t="s">
        <v>74</v>
      </c>
      <c r="G25" s="5" t="s">
        <v>84</v>
      </c>
      <c r="H25" s="5" t="s">
        <v>68</v>
      </c>
      <c r="I25" s="5"/>
      <c r="J25" s="5"/>
      <c r="K25" s="5"/>
      <c r="L25" s="30">
        <f t="shared" si="2"/>
        <v>8</v>
      </c>
      <c r="M25" s="30">
        <f>COUNTIF(L$4:L25,L25)</f>
        <v>2</v>
      </c>
      <c r="N25" s="32">
        <f t="shared" si="0"/>
        <v>8.02</v>
      </c>
      <c r="O25" s="5" t="str">
        <f t="shared" si="1"/>
        <v>REMITTable1 &gt;TradeList&gt;TradeReport&gt;beneficiaryIdentification&gt;lei</v>
      </c>
      <c r="P25" s="5"/>
      <c r="Q25" s="58"/>
      <c r="R25" s="58"/>
      <c r="S25" s="58"/>
    </row>
    <row r="26" spans="1:19" x14ac:dyDescent="0.25">
      <c r="A26" s="6"/>
      <c r="B26" s="11"/>
      <c r="C26" s="11" t="s">
        <v>160</v>
      </c>
      <c r="D26" s="5" t="s">
        <v>72</v>
      </c>
      <c r="E26" s="5" t="s">
        <v>73</v>
      </c>
      <c r="F26" s="5" t="s">
        <v>74</v>
      </c>
      <c r="G26" s="5" t="s">
        <v>84</v>
      </c>
      <c r="H26" s="5" t="s">
        <v>69</v>
      </c>
      <c r="I26" s="5"/>
      <c r="J26" s="5"/>
      <c r="K26" s="5"/>
      <c r="L26" s="30">
        <f t="shared" si="2"/>
        <v>8</v>
      </c>
      <c r="M26" s="30">
        <f>COUNTIF(L$4:L26,L26)</f>
        <v>3</v>
      </c>
      <c r="N26" s="32">
        <f t="shared" si="0"/>
        <v>8.0299999999999994</v>
      </c>
      <c r="O26" s="5" t="str">
        <f t="shared" si="1"/>
        <v>REMITTable1 &gt;TradeList&gt;TradeReport&gt;beneficiaryIdentification&gt;bic</v>
      </c>
      <c r="P26" s="5"/>
      <c r="Q26" s="58"/>
      <c r="R26" s="58"/>
      <c r="S26" s="58"/>
    </row>
    <row r="27" spans="1:19" x14ac:dyDescent="0.25">
      <c r="A27" s="6"/>
      <c r="B27" s="11"/>
      <c r="C27" s="11" t="s">
        <v>160</v>
      </c>
      <c r="D27" s="5" t="s">
        <v>72</v>
      </c>
      <c r="E27" s="5" t="s">
        <v>73</v>
      </c>
      <c r="F27" s="5" t="s">
        <v>74</v>
      </c>
      <c r="G27" s="5" t="s">
        <v>84</v>
      </c>
      <c r="H27" s="5" t="s">
        <v>70</v>
      </c>
      <c r="I27" s="5"/>
      <c r="J27" s="5"/>
      <c r="K27" s="5"/>
      <c r="L27" s="30">
        <f t="shared" si="2"/>
        <v>8</v>
      </c>
      <c r="M27" s="30">
        <f>COUNTIF(L$4:L27,L27)</f>
        <v>4</v>
      </c>
      <c r="N27" s="32">
        <f t="shared" si="0"/>
        <v>8.0399999999999991</v>
      </c>
      <c r="O27" s="5" t="str">
        <f t="shared" si="1"/>
        <v>REMITTable1 &gt;TradeList&gt;TradeReport&gt;beneficiaryIdentification&gt;eic</v>
      </c>
      <c r="P27" s="5"/>
      <c r="Q27" s="58"/>
      <c r="R27" s="58"/>
      <c r="S27" s="58"/>
    </row>
    <row r="28" spans="1:19" x14ac:dyDescent="0.25">
      <c r="A28" s="6"/>
      <c r="B28" s="11"/>
      <c r="C28" s="11" t="s">
        <v>160</v>
      </c>
      <c r="D28" s="5" t="s">
        <v>72</v>
      </c>
      <c r="E28" s="5" t="s">
        <v>73</v>
      </c>
      <c r="F28" s="5" t="s">
        <v>74</v>
      </c>
      <c r="G28" s="5" t="s">
        <v>84</v>
      </c>
      <c r="H28" s="5" t="s">
        <v>71</v>
      </c>
      <c r="I28" s="5"/>
      <c r="J28" s="5"/>
      <c r="K28" s="5"/>
      <c r="L28" s="30">
        <f t="shared" si="2"/>
        <v>8</v>
      </c>
      <c r="M28" s="30">
        <f>COUNTIF(L$4:L28,L28)</f>
        <v>5</v>
      </c>
      <c r="N28" s="32">
        <f t="shared" si="0"/>
        <v>8.0500000000000007</v>
      </c>
      <c r="O28" s="5" t="str">
        <f t="shared" si="1"/>
        <v>REMITTable1 &gt;TradeList&gt;TradeReport&gt;beneficiaryIdentification&gt;gln</v>
      </c>
      <c r="P28" s="5"/>
      <c r="Q28" s="58"/>
      <c r="R28" s="58"/>
      <c r="S28" s="58"/>
    </row>
    <row r="29" spans="1:19" x14ac:dyDescent="0.25">
      <c r="A29" s="6">
        <v>9</v>
      </c>
      <c r="B29" s="11" t="s">
        <v>11</v>
      </c>
      <c r="C29" s="14" t="s">
        <v>161</v>
      </c>
      <c r="D29" s="19" t="s">
        <v>80</v>
      </c>
      <c r="E29" s="19"/>
      <c r="F29" s="19"/>
      <c r="G29" s="19"/>
      <c r="H29" s="19"/>
      <c r="I29" s="19"/>
      <c r="J29" s="19"/>
      <c r="K29" s="19"/>
      <c r="L29" s="30">
        <f t="shared" si="2"/>
        <v>9</v>
      </c>
      <c r="M29" s="30">
        <f>COUNTIF(L$4:L29,L29)</f>
        <v>1</v>
      </c>
      <c r="N29" s="32">
        <f t="shared" si="0"/>
        <v>9.01</v>
      </c>
      <c r="O29" s="59" t="str">
        <f t="shared" si="1"/>
        <v>No needed because included in tha path above</v>
      </c>
      <c r="P29" s="59"/>
      <c r="Q29" s="60"/>
      <c r="R29" s="60"/>
      <c r="S29" s="58"/>
    </row>
    <row r="30" spans="1:19" x14ac:dyDescent="0.25">
      <c r="A30" s="6">
        <v>10</v>
      </c>
      <c r="B30" s="11" t="s">
        <v>12</v>
      </c>
      <c r="C30" s="11" t="s">
        <v>160</v>
      </c>
      <c r="D30" s="5" t="s">
        <v>72</v>
      </c>
      <c r="E30" s="5" t="s">
        <v>73</v>
      </c>
      <c r="F30" s="5" t="s">
        <v>74</v>
      </c>
      <c r="G30" s="5" t="s">
        <v>85</v>
      </c>
      <c r="H30" s="5"/>
      <c r="I30" s="5"/>
      <c r="J30" s="5"/>
      <c r="K30" s="5"/>
      <c r="L30" s="30">
        <f t="shared" si="2"/>
        <v>10</v>
      </c>
      <c r="M30" s="30">
        <f>COUNTIF(L$4:L30,L30)</f>
        <v>1</v>
      </c>
      <c r="N30" s="32">
        <f t="shared" si="0"/>
        <v>10.01</v>
      </c>
      <c r="O30" s="5" t="str">
        <f t="shared" si="1"/>
        <v>REMITTable1 &gt;TradeList&gt;TradeReport&gt;tradingCapacity</v>
      </c>
      <c r="P30" s="5"/>
      <c r="Q30" s="58"/>
      <c r="R30" s="58"/>
      <c r="S30" s="58"/>
    </row>
    <row r="31" spans="1:19" x14ac:dyDescent="0.25">
      <c r="A31" s="6">
        <v>11</v>
      </c>
      <c r="B31" s="11" t="s">
        <v>13</v>
      </c>
      <c r="C31" s="11" t="s">
        <v>160</v>
      </c>
      <c r="D31" s="5" t="s">
        <v>72</v>
      </c>
      <c r="E31" s="5" t="s">
        <v>73</v>
      </c>
      <c r="F31" s="5" t="s">
        <v>74</v>
      </c>
      <c r="G31" s="5" t="s">
        <v>86</v>
      </c>
      <c r="H31" s="5"/>
      <c r="I31" s="5"/>
      <c r="J31" s="5"/>
      <c r="K31" s="5"/>
      <c r="L31" s="30">
        <f t="shared" si="2"/>
        <v>11</v>
      </c>
      <c r="M31" s="30">
        <f>COUNTIF(L$4:L31,L31)</f>
        <v>1</v>
      </c>
      <c r="N31" s="32">
        <f t="shared" si="0"/>
        <v>11.01</v>
      </c>
      <c r="O31" s="5" t="str">
        <f t="shared" si="1"/>
        <v>REMITTable1 &gt;TradeList&gt;TradeReport&gt;buySellIndicator</v>
      </c>
      <c r="P31" s="5"/>
      <c r="Q31" s="58"/>
      <c r="R31" s="58"/>
      <c r="S31" s="58"/>
    </row>
    <row r="32" spans="1:19" x14ac:dyDescent="0.25">
      <c r="A32" s="6">
        <v>12</v>
      </c>
      <c r="B32" s="11" t="s">
        <v>14</v>
      </c>
      <c r="C32" s="11" t="s">
        <v>160</v>
      </c>
      <c r="D32" s="5" t="s">
        <v>72</v>
      </c>
      <c r="E32" s="5" t="s">
        <v>73</v>
      </c>
      <c r="F32" s="5" t="s">
        <v>74</v>
      </c>
      <c r="G32" s="5" t="s">
        <v>87</v>
      </c>
      <c r="H32" s="5"/>
      <c r="I32" s="5"/>
      <c r="J32" s="5"/>
      <c r="K32" s="5"/>
      <c r="L32" s="30">
        <f t="shared" si="2"/>
        <v>12</v>
      </c>
      <c r="M32" s="30">
        <f>COUNTIF(L$4:L32,L32)</f>
        <v>1</v>
      </c>
      <c r="N32" s="32">
        <f t="shared" si="0"/>
        <v>12.01</v>
      </c>
      <c r="O32" s="5" t="str">
        <f t="shared" si="1"/>
        <v>REMITTable1 &gt;TradeList&gt;TradeReport&gt;aggressor</v>
      </c>
      <c r="P32" s="5"/>
      <c r="Q32" s="58"/>
      <c r="R32" s="58"/>
      <c r="S32" s="58"/>
    </row>
    <row r="33" spans="1:19" s="8" customFormat="1" ht="12" x14ac:dyDescent="0.25">
      <c r="B33" s="9" t="s">
        <v>15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6">
        <v>13</v>
      </c>
      <c r="B34" s="7" t="s">
        <v>16</v>
      </c>
      <c r="C34" s="14" t="s">
        <v>161</v>
      </c>
      <c r="D34" s="19" t="s">
        <v>193</v>
      </c>
      <c r="E34" s="19"/>
      <c r="F34" s="19"/>
      <c r="G34" s="19"/>
      <c r="H34" s="19"/>
      <c r="I34" s="19"/>
      <c r="J34" s="19"/>
      <c r="K34" s="19"/>
      <c r="L34" s="30">
        <f t="shared" ref="L34:L39" si="3">IF(A34&gt;0,A34,L33)</f>
        <v>13</v>
      </c>
      <c r="M34" s="30">
        <f>COUNTIF(L$4:L34,L34)</f>
        <v>1</v>
      </c>
      <c r="N34" s="32">
        <f t="shared" ref="N34:N39" si="4">(L34*100+M34)/100</f>
        <v>13.01</v>
      </c>
      <c r="O34" s="5" t="str">
        <f t="shared" si="1"/>
        <v>No needed in case of click and trade</v>
      </c>
      <c r="P34" s="59"/>
      <c r="Q34" s="60"/>
      <c r="R34" s="60"/>
      <c r="S34" s="5"/>
    </row>
    <row r="35" spans="1:19" x14ac:dyDescent="0.25">
      <c r="A35" s="6">
        <v>14</v>
      </c>
      <c r="B35" s="7" t="s">
        <v>17</v>
      </c>
      <c r="C35" s="7" t="s">
        <v>162</v>
      </c>
      <c r="D35" s="7" t="s">
        <v>72</v>
      </c>
      <c r="E35" s="7" t="s">
        <v>73</v>
      </c>
      <c r="F35" s="7" t="s">
        <v>74</v>
      </c>
      <c r="G35" s="7" t="s">
        <v>147</v>
      </c>
      <c r="H35" s="7" t="s">
        <v>148</v>
      </c>
      <c r="I35" s="7"/>
      <c r="J35" s="7"/>
      <c r="K35" s="20"/>
      <c r="L35" s="30">
        <f t="shared" si="3"/>
        <v>14</v>
      </c>
      <c r="M35" s="30">
        <f>COUNTIF(L$4:L35,L35)</f>
        <v>1</v>
      </c>
      <c r="N35" s="32">
        <f t="shared" si="4"/>
        <v>14.01</v>
      </c>
      <c r="O35" s="5" t="str">
        <f t="shared" si="1"/>
        <v>REMITTable1 &gt;TradeList&gt;TradeReport&gt;clickAndTradeDetails&gt;orderType</v>
      </c>
      <c r="P35" s="5"/>
      <c r="Q35" s="58"/>
      <c r="R35" s="58"/>
      <c r="S35" s="5"/>
    </row>
    <row r="36" spans="1:19" x14ac:dyDescent="0.25">
      <c r="A36" s="6">
        <v>15</v>
      </c>
      <c r="B36" s="7" t="s">
        <v>18</v>
      </c>
      <c r="C36" s="7" t="s">
        <v>162</v>
      </c>
      <c r="D36" s="7" t="s">
        <v>72</v>
      </c>
      <c r="E36" s="7" t="s">
        <v>73</v>
      </c>
      <c r="F36" s="7" t="s">
        <v>74</v>
      </c>
      <c r="G36" s="7" t="s">
        <v>147</v>
      </c>
      <c r="H36" s="7" t="s">
        <v>168</v>
      </c>
      <c r="I36" s="7"/>
      <c r="J36" s="7"/>
      <c r="K36" s="20"/>
      <c r="L36" s="30">
        <f t="shared" si="3"/>
        <v>15</v>
      </c>
      <c r="M36" s="30">
        <f>COUNTIF(L$4:L36,L36)</f>
        <v>1</v>
      </c>
      <c r="N36" s="32">
        <f t="shared" si="4"/>
        <v>15.01</v>
      </c>
      <c r="O36" s="5" t="str">
        <f t="shared" si="1"/>
        <v>REMITTable1 &gt;TradeList&gt;TradeReport&gt;clickAndTradeDetails&gt;orderCondition</v>
      </c>
      <c r="P36" s="5"/>
      <c r="Q36" s="58"/>
      <c r="R36" s="58"/>
      <c r="S36" s="5"/>
    </row>
    <row r="37" spans="1:19" x14ac:dyDescent="0.25">
      <c r="A37" s="6">
        <v>16</v>
      </c>
      <c r="B37" s="7" t="s">
        <v>19</v>
      </c>
      <c r="C37" s="7" t="s">
        <v>162</v>
      </c>
      <c r="D37" s="7" t="s">
        <v>72</v>
      </c>
      <c r="E37" s="7" t="s">
        <v>73</v>
      </c>
      <c r="F37" s="7" t="s">
        <v>74</v>
      </c>
      <c r="G37" s="7" t="s">
        <v>147</v>
      </c>
      <c r="H37" s="7" t="s">
        <v>149</v>
      </c>
      <c r="I37" s="7"/>
      <c r="J37" s="7"/>
      <c r="K37" s="20"/>
      <c r="L37" s="30">
        <f t="shared" si="3"/>
        <v>16</v>
      </c>
      <c r="M37" s="30">
        <f>COUNTIF(L$4:L37,L37)</f>
        <v>1</v>
      </c>
      <c r="N37" s="32">
        <f t="shared" si="4"/>
        <v>16.010000000000002</v>
      </c>
      <c r="O37" s="5" t="str">
        <f t="shared" si="1"/>
        <v>REMITTable1 &gt;TradeList&gt;TradeReport&gt;clickAndTradeDetails&gt;orderStatus</v>
      </c>
      <c r="P37" s="5"/>
      <c r="Q37" s="58"/>
      <c r="R37" s="58"/>
      <c r="S37" s="5"/>
    </row>
    <row r="38" spans="1:19" x14ac:dyDescent="0.25">
      <c r="A38" s="6">
        <v>17</v>
      </c>
      <c r="B38" s="7" t="s">
        <v>20</v>
      </c>
      <c r="C38" s="7" t="s">
        <v>162</v>
      </c>
      <c r="D38" s="7" t="s">
        <v>72</v>
      </c>
      <c r="E38" s="7" t="s">
        <v>73</v>
      </c>
      <c r="F38" s="7" t="s">
        <v>74</v>
      </c>
      <c r="G38" s="7" t="s">
        <v>147</v>
      </c>
      <c r="H38" s="7" t="s">
        <v>150</v>
      </c>
      <c r="I38" s="7" t="s">
        <v>111</v>
      </c>
      <c r="J38" s="7"/>
      <c r="K38" s="20"/>
      <c r="L38" s="30">
        <f t="shared" si="3"/>
        <v>17</v>
      </c>
      <c r="M38" s="30">
        <f>COUNTIF(L$4:L38,L38)</f>
        <v>1</v>
      </c>
      <c r="N38" s="32">
        <f t="shared" si="4"/>
        <v>17.010000000000002</v>
      </c>
      <c r="O38" s="5" t="str">
        <f t="shared" si="1"/>
        <v>REMITTable1 &gt;TradeList&gt;TradeReport&gt;clickAndTradeDetails&gt;minimumExecuteVolume&gt;value</v>
      </c>
      <c r="P38" s="5"/>
      <c r="Q38" s="58"/>
      <c r="R38" s="58"/>
      <c r="S38" s="5"/>
    </row>
    <row r="39" spans="1:19" x14ac:dyDescent="0.25">
      <c r="A39" s="6"/>
      <c r="B39" s="7"/>
      <c r="C39" s="7" t="s">
        <v>162</v>
      </c>
      <c r="D39" s="7" t="s">
        <v>72</v>
      </c>
      <c r="E39" s="7" t="s">
        <v>73</v>
      </c>
      <c r="F39" s="7" t="s">
        <v>74</v>
      </c>
      <c r="G39" s="7" t="s">
        <v>147</v>
      </c>
      <c r="H39" s="7" t="s">
        <v>150</v>
      </c>
      <c r="I39" s="7" t="s">
        <v>140</v>
      </c>
      <c r="J39" s="7"/>
      <c r="K39" s="20"/>
      <c r="L39" s="30">
        <f t="shared" si="3"/>
        <v>17</v>
      </c>
      <c r="M39" s="30">
        <f>COUNTIF(L$4:L39,L39)</f>
        <v>2</v>
      </c>
      <c r="N39" s="32">
        <f t="shared" si="4"/>
        <v>17.02</v>
      </c>
      <c r="O39" s="5" t="str">
        <f t="shared" si="1"/>
        <v>REMITTable1 &gt;TradeList&gt;TradeReport&gt;clickAndTradeDetails&gt;minimumExecuteVolume&gt;unit</v>
      </c>
      <c r="P39" s="5"/>
      <c r="Q39" s="58"/>
      <c r="R39" s="58"/>
      <c r="S39" s="5"/>
    </row>
    <row r="40" spans="1:19" x14ac:dyDescent="0.25">
      <c r="A40" s="6">
        <v>18</v>
      </c>
      <c r="B40" s="7" t="s">
        <v>21</v>
      </c>
      <c r="C40" s="7" t="s">
        <v>162</v>
      </c>
      <c r="D40" s="7" t="s">
        <v>72</v>
      </c>
      <c r="E40" s="7" t="s">
        <v>73</v>
      </c>
      <c r="F40" s="7" t="s">
        <v>74</v>
      </c>
      <c r="G40" s="7" t="s">
        <v>147</v>
      </c>
      <c r="H40" s="7" t="s">
        <v>151</v>
      </c>
      <c r="I40" s="7" t="s">
        <v>152</v>
      </c>
      <c r="J40" s="7" t="s">
        <v>111</v>
      </c>
      <c r="K40" s="20"/>
      <c r="L40" s="30">
        <f t="shared" ref="L40:L54" si="5">IF(A40&gt;0,A40,L39)</f>
        <v>18</v>
      </c>
      <c r="M40" s="30">
        <f>COUNTIF(L$4:L40,L40)</f>
        <v>1</v>
      </c>
      <c r="N40" s="32">
        <f t="shared" ref="N40:N54" si="6">(L40*100+M40)/100</f>
        <v>18.010000000000002</v>
      </c>
      <c r="O40" s="5" t="str">
        <f t="shared" si="1"/>
        <v>REMITTable1 &gt;TradeList&gt;TradeReport&gt;clickAndTradeDetails&gt;triggerDetails&gt;priceLimit&gt;value</v>
      </c>
      <c r="P40" s="5"/>
      <c r="Q40" s="58"/>
      <c r="R40" s="58"/>
      <c r="S40" s="5"/>
    </row>
    <row r="41" spans="1:19" x14ac:dyDescent="0.25">
      <c r="A41" s="6"/>
      <c r="B41" s="7"/>
      <c r="C41" s="7" t="s">
        <v>162</v>
      </c>
      <c r="D41" s="7" t="s">
        <v>72</v>
      </c>
      <c r="E41" s="7" t="s">
        <v>73</v>
      </c>
      <c r="F41" s="7" t="s">
        <v>74</v>
      </c>
      <c r="G41" s="7" t="s">
        <v>147</v>
      </c>
      <c r="H41" s="7" t="s">
        <v>151</v>
      </c>
      <c r="I41" s="7" t="s">
        <v>152</v>
      </c>
      <c r="J41" s="7" t="s">
        <v>110</v>
      </c>
      <c r="K41" s="20"/>
      <c r="L41" s="30">
        <f t="shared" si="5"/>
        <v>18</v>
      </c>
      <c r="M41" s="30">
        <f>COUNTIF(L$4:L41,L41)</f>
        <v>2</v>
      </c>
      <c r="N41" s="32">
        <f t="shared" si="6"/>
        <v>18.02</v>
      </c>
      <c r="O41" s="5" t="str">
        <f t="shared" si="1"/>
        <v>REMITTable1 &gt;TradeList&gt;TradeReport&gt;clickAndTradeDetails&gt;triggerDetails&gt;priceLimit&gt;currency</v>
      </c>
      <c r="P41" s="5"/>
      <c r="Q41" s="58"/>
      <c r="R41" s="58"/>
      <c r="S41" s="5"/>
    </row>
    <row r="42" spans="1:19" x14ac:dyDescent="0.25">
      <c r="A42" s="6"/>
      <c r="B42" s="7"/>
      <c r="C42" s="7" t="s">
        <v>162</v>
      </c>
      <c r="D42" s="7" t="s">
        <v>72</v>
      </c>
      <c r="E42" s="7" t="s">
        <v>73</v>
      </c>
      <c r="F42" s="7" t="s">
        <v>74</v>
      </c>
      <c r="G42" s="7" t="s">
        <v>147</v>
      </c>
      <c r="H42" s="7" t="s">
        <v>151</v>
      </c>
      <c r="I42" s="7" t="s">
        <v>153</v>
      </c>
      <c r="J42" s="7"/>
      <c r="K42" s="20"/>
      <c r="L42" s="30">
        <f t="shared" si="5"/>
        <v>18</v>
      </c>
      <c r="M42" s="30">
        <f>COUNTIF(L$4:L42,L42)</f>
        <v>3</v>
      </c>
      <c r="N42" s="32">
        <f t="shared" si="6"/>
        <v>18.03</v>
      </c>
      <c r="O42" s="5" t="str">
        <f t="shared" si="1"/>
        <v>REMITTable1 &gt;TradeList&gt;TradeReport&gt;clickAndTradeDetails&gt;triggerDetails&gt;triggerContractId</v>
      </c>
      <c r="P42" s="5"/>
      <c r="Q42" s="58"/>
      <c r="R42" s="58"/>
      <c r="S42" s="5"/>
    </row>
    <row r="43" spans="1:19" x14ac:dyDescent="0.25">
      <c r="A43" s="6">
        <v>19</v>
      </c>
      <c r="B43" s="7" t="s">
        <v>22</v>
      </c>
      <c r="C43" s="7" t="s">
        <v>162</v>
      </c>
      <c r="D43" s="7" t="s">
        <v>72</v>
      </c>
      <c r="E43" s="7" t="s">
        <v>73</v>
      </c>
      <c r="F43" s="7" t="s">
        <v>74</v>
      </c>
      <c r="G43" s="7" t="s">
        <v>147</v>
      </c>
      <c r="H43" s="7" t="s">
        <v>154</v>
      </c>
      <c r="I43" s="7" t="s">
        <v>111</v>
      </c>
      <c r="J43" s="7"/>
      <c r="K43" s="20"/>
      <c r="L43" s="30">
        <f t="shared" si="5"/>
        <v>19</v>
      </c>
      <c r="M43" s="30">
        <f>COUNTIF(L$4:L43,L43)</f>
        <v>1</v>
      </c>
      <c r="N43" s="32">
        <f t="shared" si="6"/>
        <v>19.010000000000002</v>
      </c>
      <c r="O43" s="5" t="str">
        <f t="shared" si="1"/>
        <v>REMITTable1 &gt;TradeList&gt;TradeReport&gt;clickAndTradeDetails&gt;undisclosedVolume&gt;value</v>
      </c>
      <c r="P43" s="5"/>
      <c r="Q43" s="58"/>
      <c r="R43" s="58"/>
      <c r="S43" s="5"/>
    </row>
    <row r="44" spans="1:19" x14ac:dyDescent="0.25">
      <c r="A44" s="6"/>
      <c r="B44" s="7"/>
      <c r="C44" s="7" t="s">
        <v>162</v>
      </c>
      <c r="D44" s="7" t="s">
        <v>72</v>
      </c>
      <c r="E44" s="7" t="s">
        <v>73</v>
      </c>
      <c r="F44" s="7" t="s">
        <v>74</v>
      </c>
      <c r="G44" s="7" t="s">
        <v>147</v>
      </c>
      <c r="H44" s="7" t="s">
        <v>154</v>
      </c>
      <c r="I44" s="7" t="s">
        <v>140</v>
      </c>
      <c r="J44" s="7"/>
      <c r="K44" s="20"/>
      <c r="L44" s="30">
        <f t="shared" si="5"/>
        <v>19</v>
      </c>
      <c r="M44" s="30">
        <f>COUNTIF(L$4:L44,L44)</f>
        <v>2</v>
      </c>
      <c r="N44" s="32">
        <f t="shared" si="6"/>
        <v>19.02</v>
      </c>
      <c r="O44" s="5" t="str">
        <f t="shared" si="1"/>
        <v>REMITTable1 &gt;TradeList&gt;TradeReport&gt;clickAndTradeDetails&gt;undisclosedVolume&gt;unit</v>
      </c>
      <c r="P44" s="5"/>
      <c r="Q44" s="58"/>
      <c r="R44" s="58"/>
      <c r="S44" s="5"/>
    </row>
    <row r="45" spans="1:19" x14ac:dyDescent="0.25">
      <c r="A45" s="6">
        <v>20</v>
      </c>
      <c r="B45" s="7" t="s">
        <v>23</v>
      </c>
      <c r="C45" s="7" t="s">
        <v>162</v>
      </c>
      <c r="D45" s="7" t="s">
        <v>72</v>
      </c>
      <c r="E45" s="7" t="s">
        <v>73</v>
      </c>
      <c r="F45" s="7" t="s">
        <v>74</v>
      </c>
      <c r="G45" s="7" t="s">
        <v>147</v>
      </c>
      <c r="H45" s="7" t="s">
        <v>155</v>
      </c>
      <c r="I45" s="7" t="s">
        <v>115</v>
      </c>
      <c r="J45" s="7"/>
      <c r="K45" s="20"/>
      <c r="L45" s="30">
        <f t="shared" si="5"/>
        <v>20</v>
      </c>
      <c r="M45" s="30">
        <f>COUNTIF(L$4:L45,L45)</f>
        <v>1</v>
      </c>
      <c r="N45" s="32">
        <f t="shared" si="6"/>
        <v>20.010000000000002</v>
      </c>
      <c r="O45" s="5" t="str">
        <f t="shared" si="1"/>
        <v>REMITTable1 &gt;TradeList&gt;TradeReport&gt;clickAndTradeDetails&gt;orderDuration&gt;duration</v>
      </c>
      <c r="P45" s="5"/>
      <c r="Q45" s="58"/>
      <c r="R45" s="58"/>
      <c r="S45" s="5"/>
    </row>
    <row r="46" spans="1:19" x14ac:dyDescent="0.25">
      <c r="A46" s="6"/>
      <c r="B46" s="7"/>
      <c r="C46" s="7" t="s">
        <v>162</v>
      </c>
      <c r="D46" s="7" t="s">
        <v>72</v>
      </c>
      <c r="E46" s="7" t="s">
        <v>73</v>
      </c>
      <c r="F46" s="7" t="s">
        <v>74</v>
      </c>
      <c r="G46" s="7" t="s">
        <v>147</v>
      </c>
      <c r="H46" s="7" t="s">
        <v>155</v>
      </c>
      <c r="I46" s="7" t="s">
        <v>156</v>
      </c>
      <c r="J46" s="7"/>
      <c r="K46" s="20"/>
      <c r="L46" s="30">
        <f t="shared" si="5"/>
        <v>20</v>
      </c>
      <c r="M46" s="30">
        <f>COUNTIF(L$4:L46,L46)</f>
        <v>2</v>
      </c>
      <c r="N46" s="32">
        <f t="shared" si="6"/>
        <v>20.02</v>
      </c>
      <c r="O46" s="5" t="str">
        <f t="shared" si="1"/>
        <v>REMITTable1 &gt;TradeList&gt;TradeReport&gt;clickAndTradeDetails&gt;orderDuration&gt;expirationDateTime</v>
      </c>
      <c r="P46" s="5"/>
      <c r="Q46" s="58"/>
      <c r="R46" s="58"/>
      <c r="S46" s="5"/>
    </row>
    <row r="47" spans="1:19" s="8" customFormat="1" ht="12" x14ac:dyDescent="0.25">
      <c r="B47" s="9" t="s">
        <v>24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x14ac:dyDescent="0.25">
      <c r="A48" s="6">
        <v>21</v>
      </c>
      <c r="B48" s="7" t="s">
        <v>25</v>
      </c>
      <c r="C48" s="7" t="s">
        <v>160</v>
      </c>
      <c r="D48" s="5" t="s">
        <v>72</v>
      </c>
      <c r="E48" s="5" t="s">
        <v>73</v>
      </c>
      <c r="F48" s="5" t="s">
        <v>74</v>
      </c>
      <c r="G48" s="5" t="s">
        <v>88</v>
      </c>
      <c r="H48" s="5" t="s">
        <v>89</v>
      </c>
      <c r="L48" s="30">
        <f t="shared" si="5"/>
        <v>21</v>
      </c>
      <c r="M48" s="30">
        <f>COUNTIF(L$4:L48,L48)</f>
        <v>1</v>
      </c>
      <c r="N48" s="32">
        <f t="shared" si="6"/>
        <v>21.01</v>
      </c>
      <c r="O48" s="5" t="str">
        <f t="shared" ref="O48:O54" si="7">CONCATENATE(D48,E48,F48,G48,H48,I48,J48,K48)</f>
        <v>REMITTable1 &gt;TradeList&gt;TradeReport&gt;contractInfo&gt;contractId</v>
      </c>
      <c r="P48" s="5"/>
      <c r="Q48" s="58"/>
      <c r="R48" s="58"/>
      <c r="S48" s="5"/>
    </row>
    <row r="49" spans="1:19" x14ac:dyDescent="0.25">
      <c r="A49" s="6"/>
      <c r="B49" s="7"/>
      <c r="C49" s="7" t="s">
        <v>160</v>
      </c>
      <c r="D49" s="5" t="s">
        <v>72</v>
      </c>
      <c r="E49" s="5" t="s">
        <v>194</v>
      </c>
      <c r="F49" s="5" t="s">
        <v>90</v>
      </c>
      <c r="G49" s="5" t="s">
        <v>89</v>
      </c>
      <c r="H49" s="5"/>
      <c r="I49" s="5"/>
      <c r="J49" s="5"/>
      <c r="K49" s="5"/>
      <c r="L49" s="30">
        <f t="shared" si="5"/>
        <v>21</v>
      </c>
      <c r="M49" s="30">
        <f>COUNTIF(L$4:L49,L49)</f>
        <v>2</v>
      </c>
      <c r="N49" s="32">
        <f t="shared" si="6"/>
        <v>21.02</v>
      </c>
      <c r="O49" s="5" t="str">
        <f t="shared" si="7"/>
        <v>REMITTable1 &gt;contractList&gt;contract&gt;contractId</v>
      </c>
      <c r="P49" s="5"/>
      <c r="Q49" s="58"/>
      <c r="R49" s="58"/>
      <c r="S49" s="5"/>
    </row>
    <row r="50" spans="1:19" s="10" customFormat="1" x14ac:dyDescent="0.25">
      <c r="B50" s="21"/>
      <c r="C50" s="15" t="s">
        <v>163</v>
      </c>
      <c r="D50" s="10" t="s">
        <v>72</v>
      </c>
      <c r="E50" s="10" t="s">
        <v>73</v>
      </c>
      <c r="F50" s="10" t="s">
        <v>74</v>
      </c>
      <c r="G50" s="10" t="s">
        <v>88</v>
      </c>
      <c r="H50" s="10" t="s">
        <v>90</v>
      </c>
      <c r="I50" s="10" t="s">
        <v>89</v>
      </c>
      <c r="L50" s="30">
        <f t="shared" si="5"/>
        <v>21</v>
      </c>
      <c r="M50" s="30">
        <f>COUNTIF(L$4:L50,L50)</f>
        <v>3</v>
      </c>
      <c r="N50" s="32">
        <f t="shared" si="6"/>
        <v>21.03</v>
      </c>
      <c r="O50" s="5" t="str">
        <f t="shared" si="7"/>
        <v>REMITTable1 &gt;TradeList&gt;TradeReport&gt;contractInfo&gt;contract&gt;contractId</v>
      </c>
      <c r="P50" s="5"/>
      <c r="Q50" s="58"/>
      <c r="R50" s="58"/>
      <c r="S50" s="5"/>
    </row>
    <row r="51" spans="1:19" x14ac:dyDescent="0.25">
      <c r="A51" s="6">
        <v>22</v>
      </c>
      <c r="B51" s="7" t="s">
        <v>26</v>
      </c>
      <c r="C51" s="7" t="s">
        <v>160</v>
      </c>
      <c r="D51" s="5" t="s">
        <v>72</v>
      </c>
      <c r="E51" s="5" t="s">
        <v>194</v>
      </c>
      <c r="F51" s="5" t="s">
        <v>90</v>
      </c>
      <c r="G51" s="5" t="s">
        <v>91</v>
      </c>
      <c r="J51" s="5"/>
      <c r="K51" s="5"/>
      <c r="L51" s="30">
        <f t="shared" si="5"/>
        <v>22</v>
      </c>
      <c r="M51" s="30">
        <f>COUNTIF(L$4:L51,L51)</f>
        <v>1</v>
      </c>
      <c r="N51" s="32">
        <f t="shared" si="6"/>
        <v>22.01</v>
      </c>
      <c r="O51" s="5" t="str">
        <f t="shared" si="7"/>
        <v>REMITTable1 &gt;contractList&gt;contract&gt;contractName</v>
      </c>
      <c r="P51" s="5"/>
      <c r="Q51" s="58"/>
      <c r="R51" s="58"/>
      <c r="S51" s="5"/>
    </row>
    <row r="52" spans="1:19" s="10" customFormat="1" x14ac:dyDescent="0.25">
      <c r="B52" s="21"/>
      <c r="C52" s="15" t="s">
        <v>163</v>
      </c>
      <c r="D52" s="10" t="s">
        <v>72</v>
      </c>
      <c r="E52" s="10" t="s">
        <v>73</v>
      </c>
      <c r="F52" s="10" t="s">
        <v>74</v>
      </c>
      <c r="G52" s="10" t="s">
        <v>88</v>
      </c>
      <c r="H52" s="10" t="s">
        <v>90</v>
      </c>
      <c r="I52" s="10" t="s">
        <v>91</v>
      </c>
      <c r="L52" s="30">
        <f t="shared" si="5"/>
        <v>22</v>
      </c>
      <c r="M52" s="30">
        <f>COUNTIF(L$4:L52,L52)</f>
        <v>2</v>
      </c>
      <c r="N52" s="32">
        <f t="shared" si="6"/>
        <v>22.02</v>
      </c>
      <c r="O52" s="5" t="str">
        <f t="shared" si="7"/>
        <v>REMITTable1 &gt;TradeList&gt;TradeReport&gt;contractInfo&gt;contract&gt;contractName</v>
      </c>
      <c r="P52" s="5"/>
      <c r="Q52" s="58"/>
      <c r="R52" s="58"/>
      <c r="S52" s="5"/>
    </row>
    <row r="53" spans="1:19" x14ac:dyDescent="0.25">
      <c r="A53" s="6">
        <v>23</v>
      </c>
      <c r="B53" s="7" t="s">
        <v>27</v>
      </c>
      <c r="C53" s="7" t="s">
        <v>160</v>
      </c>
      <c r="D53" s="5" t="s">
        <v>72</v>
      </c>
      <c r="E53" s="5" t="s">
        <v>194</v>
      </c>
      <c r="F53" s="5" t="s">
        <v>90</v>
      </c>
      <c r="G53" s="5" t="s">
        <v>92</v>
      </c>
      <c r="H53" s="10"/>
      <c r="I53" s="10"/>
      <c r="J53" s="5"/>
      <c r="K53" s="5"/>
      <c r="L53" s="30">
        <f t="shared" si="5"/>
        <v>23</v>
      </c>
      <c r="M53" s="30">
        <f>COUNTIF(L$4:L53,L53)</f>
        <v>1</v>
      </c>
      <c r="N53" s="32">
        <f t="shared" si="6"/>
        <v>23.01</v>
      </c>
      <c r="O53" s="5" t="str">
        <f t="shared" si="7"/>
        <v>REMITTable1 &gt;contractList&gt;contract&gt;contractType</v>
      </c>
      <c r="P53" s="5"/>
      <c r="Q53" s="58"/>
      <c r="R53" s="58"/>
      <c r="S53" s="5"/>
    </row>
    <row r="54" spans="1:19" s="10" customFormat="1" x14ac:dyDescent="0.25">
      <c r="B54" s="21"/>
      <c r="C54" s="15" t="s">
        <v>163</v>
      </c>
      <c r="D54" s="10" t="s">
        <v>72</v>
      </c>
      <c r="E54" s="10" t="s">
        <v>73</v>
      </c>
      <c r="F54" s="10" t="s">
        <v>74</v>
      </c>
      <c r="G54" s="10" t="s">
        <v>88</v>
      </c>
      <c r="H54" s="10" t="s">
        <v>90</v>
      </c>
      <c r="I54" s="10" t="s">
        <v>92</v>
      </c>
      <c r="L54" s="30">
        <f t="shared" si="5"/>
        <v>23</v>
      </c>
      <c r="M54" s="30">
        <f>COUNTIF(L$4:L54,L54)</f>
        <v>2</v>
      </c>
      <c r="N54" s="32">
        <f t="shared" si="6"/>
        <v>23.02</v>
      </c>
      <c r="O54" s="5" t="str">
        <f t="shared" si="7"/>
        <v>REMITTable1 &gt;TradeList&gt;TradeReport&gt;contractInfo&gt;contract&gt;contractType</v>
      </c>
      <c r="P54" s="5"/>
      <c r="Q54" s="58"/>
      <c r="R54" s="58"/>
      <c r="S54" s="5"/>
    </row>
    <row r="55" spans="1:19" ht="13.5" customHeight="1" x14ac:dyDescent="0.25">
      <c r="A55" s="6">
        <v>24</v>
      </c>
      <c r="B55" s="7" t="s">
        <v>28</v>
      </c>
      <c r="C55" s="7" t="s">
        <v>160</v>
      </c>
      <c r="D55" s="5" t="s">
        <v>72</v>
      </c>
      <c r="E55" s="5" t="s">
        <v>194</v>
      </c>
      <c r="F55" s="5" t="s">
        <v>90</v>
      </c>
      <c r="G55" s="5" t="s">
        <v>93</v>
      </c>
      <c r="H55" s="10"/>
      <c r="I55" s="10"/>
      <c r="J55" s="5"/>
      <c r="K55" s="5"/>
      <c r="L55" s="30">
        <f t="shared" ref="L55:L80" si="8">IF(A55&gt;0,A55,L54)</f>
        <v>24</v>
      </c>
      <c r="M55" s="30">
        <f>COUNTIF(L$4:L55,L55)</f>
        <v>1</v>
      </c>
      <c r="N55" s="32">
        <f t="shared" ref="N55:N80" si="9">(L55*100+M55)/100</f>
        <v>24.01</v>
      </c>
      <c r="O55" s="5" t="str">
        <f t="shared" ref="O55:O80" si="10">CONCATENATE(D55,E55,F55,G55,H55,I55,J55,K55)</f>
        <v>REMITTable1 &gt;contractList&gt;contract&gt;energyCommodity</v>
      </c>
      <c r="P55" s="5"/>
      <c r="Q55" s="58"/>
      <c r="R55" s="58"/>
      <c r="S55" s="5"/>
    </row>
    <row r="56" spans="1:19" s="10" customFormat="1" x14ac:dyDescent="0.25">
      <c r="B56" s="21"/>
      <c r="C56" s="15" t="s">
        <v>163</v>
      </c>
      <c r="D56" s="10" t="s">
        <v>72</v>
      </c>
      <c r="E56" s="10" t="s">
        <v>73</v>
      </c>
      <c r="F56" s="10" t="s">
        <v>74</v>
      </c>
      <c r="G56" s="10" t="s">
        <v>88</v>
      </c>
      <c r="H56" s="10" t="s">
        <v>90</v>
      </c>
      <c r="I56" s="10" t="s">
        <v>93</v>
      </c>
      <c r="L56" s="30">
        <f t="shared" si="8"/>
        <v>24</v>
      </c>
      <c r="M56" s="30">
        <f>COUNTIF(L$4:L56,L56)</f>
        <v>2</v>
      </c>
      <c r="N56" s="32">
        <f t="shared" si="9"/>
        <v>24.02</v>
      </c>
      <c r="O56" s="5" t="str">
        <f t="shared" si="10"/>
        <v>REMITTable1 &gt;TradeList&gt;TradeReport&gt;contractInfo&gt;contract&gt;energyCommodity</v>
      </c>
      <c r="P56" s="5"/>
      <c r="Q56" s="58"/>
      <c r="R56" s="58"/>
      <c r="S56" s="5"/>
    </row>
    <row r="57" spans="1:19" x14ac:dyDescent="0.25">
      <c r="A57" s="6">
        <v>25</v>
      </c>
      <c r="B57" s="7" t="s">
        <v>29</v>
      </c>
      <c r="C57" s="7" t="s">
        <v>160</v>
      </c>
      <c r="D57" s="5" t="s">
        <v>72</v>
      </c>
      <c r="E57" s="5" t="s">
        <v>194</v>
      </c>
      <c r="F57" s="5" t="s">
        <v>90</v>
      </c>
      <c r="G57" s="5" t="s">
        <v>94</v>
      </c>
      <c r="H57" s="5" t="s">
        <v>95</v>
      </c>
      <c r="I57" s="22"/>
      <c r="J57" s="22"/>
      <c r="K57" s="5"/>
      <c r="L57" s="30">
        <f t="shared" si="8"/>
        <v>25</v>
      </c>
      <c r="M57" s="30">
        <f>COUNTIF(L$4:L57,L57)</f>
        <v>1</v>
      </c>
      <c r="N57" s="32">
        <f t="shared" si="9"/>
        <v>25.01</v>
      </c>
      <c r="O57" s="5" t="str">
        <f t="shared" si="10"/>
        <v>REMITTable1 &gt;contractList&gt;contract&gt;fixingIndex&gt;indexName</v>
      </c>
      <c r="P57" s="5"/>
      <c r="Q57" s="58"/>
      <c r="R57" s="58"/>
      <c r="S57" s="5"/>
    </row>
    <row r="58" spans="1:19" s="10" customFormat="1" x14ac:dyDescent="0.25">
      <c r="B58" s="21"/>
      <c r="C58" s="15" t="s">
        <v>163</v>
      </c>
      <c r="D58" s="10" t="s">
        <v>72</v>
      </c>
      <c r="E58" s="10" t="s">
        <v>73</v>
      </c>
      <c r="F58" s="10" t="s">
        <v>74</v>
      </c>
      <c r="G58" s="10" t="s">
        <v>88</v>
      </c>
      <c r="H58" s="10" t="s">
        <v>90</v>
      </c>
      <c r="I58" s="10" t="s">
        <v>94</v>
      </c>
      <c r="J58" s="10" t="s">
        <v>95</v>
      </c>
      <c r="L58" s="30">
        <f t="shared" si="8"/>
        <v>25</v>
      </c>
      <c r="M58" s="30">
        <f>COUNTIF(L$4:L58,L58)</f>
        <v>2</v>
      </c>
      <c r="N58" s="32">
        <f t="shared" si="9"/>
        <v>25.02</v>
      </c>
      <c r="O58" s="5" t="str">
        <f t="shared" si="10"/>
        <v>REMITTable1 &gt;TradeList&gt;TradeReport&gt;contractInfo&gt;contract&gt;fixingIndex&gt;indexName</v>
      </c>
      <c r="P58" s="5"/>
      <c r="Q58" s="58"/>
      <c r="R58" s="58"/>
      <c r="S58" s="5"/>
    </row>
    <row r="59" spans="1:19" x14ac:dyDescent="0.25">
      <c r="A59" s="6">
        <v>26</v>
      </c>
      <c r="B59" s="7" t="s">
        <v>30</v>
      </c>
      <c r="C59" s="7" t="s">
        <v>160</v>
      </c>
      <c r="D59" s="5" t="s">
        <v>72</v>
      </c>
      <c r="E59" s="5" t="s">
        <v>194</v>
      </c>
      <c r="F59" s="5" t="s">
        <v>90</v>
      </c>
      <c r="G59" s="5" t="s">
        <v>96</v>
      </c>
      <c r="K59" s="5"/>
      <c r="L59" s="30">
        <f t="shared" si="8"/>
        <v>26</v>
      </c>
      <c r="M59" s="30">
        <f>COUNTIF(L$4:L59,L59)</f>
        <v>1</v>
      </c>
      <c r="N59" s="32">
        <f t="shared" si="9"/>
        <v>26.01</v>
      </c>
      <c r="O59" s="5" t="str">
        <f t="shared" si="10"/>
        <v>REMITTable1 &gt;contractList&gt;contract&gt;settlementMethod</v>
      </c>
      <c r="P59" s="5"/>
      <c r="Q59" s="58"/>
      <c r="R59" s="58"/>
      <c r="S59" s="5"/>
    </row>
    <row r="60" spans="1:19" s="10" customFormat="1" x14ac:dyDescent="0.25">
      <c r="B60" s="21"/>
      <c r="C60" s="15" t="s">
        <v>163</v>
      </c>
      <c r="D60" s="10" t="s">
        <v>72</v>
      </c>
      <c r="E60" s="10" t="s">
        <v>73</v>
      </c>
      <c r="F60" s="10" t="s">
        <v>74</v>
      </c>
      <c r="G60" s="10" t="s">
        <v>88</v>
      </c>
      <c r="H60" s="10" t="s">
        <v>90</v>
      </c>
      <c r="I60" s="10" t="s">
        <v>96</v>
      </c>
      <c r="L60" s="30">
        <f t="shared" si="8"/>
        <v>26</v>
      </c>
      <c r="M60" s="30">
        <f>COUNTIF(L$4:L60,L60)</f>
        <v>2</v>
      </c>
      <c r="N60" s="32">
        <f t="shared" si="9"/>
        <v>26.02</v>
      </c>
      <c r="O60" s="5" t="str">
        <f t="shared" si="10"/>
        <v>REMITTable1 &gt;TradeList&gt;TradeReport&gt;contractInfo&gt;contract&gt;settlementMethod</v>
      </c>
      <c r="P60" s="5"/>
      <c r="Q60" s="58"/>
      <c r="R60" s="58"/>
      <c r="S60" s="5"/>
    </row>
    <row r="61" spans="1:19" x14ac:dyDescent="0.25">
      <c r="A61" s="6">
        <v>27</v>
      </c>
      <c r="B61" s="7" t="s">
        <v>31</v>
      </c>
      <c r="C61" s="7" t="s">
        <v>160</v>
      </c>
      <c r="D61" s="5" t="s">
        <v>72</v>
      </c>
      <c r="E61" s="5" t="s">
        <v>73</v>
      </c>
      <c r="F61" s="5" t="s">
        <v>74</v>
      </c>
      <c r="G61" s="5" t="s">
        <v>97</v>
      </c>
      <c r="H61" s="5" t="s">
        <v>68</v>
      </c>
      <c r="K61" s="5"/>
      <c r="L61" s="30">
        <f t="shared" si="8"/>
        <v>27</v>
      </c>
      <c r="M61" s="30">
        <f>COUNTIF(L$4:L61,L61)</f>
        <v>1</v>
      </c>
      <c r="N61" s="32">
        <f t="shared" si="9"/>
        <v>27.01</v>
      </c>
      <c r="O61" s="5" t="str">
        <f t="shared" si="10"/>
        <v>REMITTable1 &gt;TradeList&gt;TradeReport&gt;organisedMarketPlaceIdentifier&gt;lei</v>
      </c>
      <c r="P61" s="5"/>
      <c r="Q61" s="58"/>
      <c r="R61" s="58"/>
      <c r="S61" s="5"/>
    </row>
    <row r="62" spans="1:19" x14ac:dyDescent="0.25">
      <c r="A62" s="6"/>
      <c r="B62" s="7"/>
      <c r="C62" s="7" t="s">
        <v>160</v>
      </c>
      <c r="D62" s="5" t="s">
        <v>72</v>
      </c>
      <c r="E62" s="5" t="s">
        <v>73</v>
      </c>
      <c r="F62" s="5" t="s">
        <v>74</v>
      </c>
      <c r="G62" s="5" t="s">
        <v>97</v>
      </c>
      <c r="H62" s="5" t="s">
        <v>67</v>
      </c>
      <c r="K62" s="5"/>
      <c r="L62" s="30">
        <f t="shared" si="8"/>
        <v>27</v>
      </c>
      <c r="M62" s="30">
        <f>COUNTIF(L$4:L62,L62)</f>
        <v>2</v>
      </c>
      <c r="N62" s="32">
        <f t="shared" si="9"/>
        <v>27.02</v>
      </c>
      <c r="O62" s="5" t="str">
        <f t="shared" si="10"/>
        <v>REMITTable1 &gt;TradeList&gt;TradeReport&gt;organisedMarketPlaceIdentifier&gt;ace</v>
      </c>
      <c r="P62" s="5"/>
      <c r="Q62" s="58"/>
      <c r="R62" s="58"/>
      <c r="S62" s="5"/>
    </row>
    <row r="63" spans="1:19" x14ac:dyDescent="0.25">
      <c r="A63" s="6"/>
      <c r="B63" s="7"/>
      <c r="C63" s="7" t="s">
        <v>160</v>
      </c>
      <c r="D63" s="5" t="s">
        <v>72</v>
      </c>
      <c r="E63" s="5" t="s">
        <v>73</v>
      </c>
      <c r="F63" s="5" t="s">
        <v>74</v>
      </c>
      <c r="G63" s="5" t="s">
        <v>97</v>
      </c>
      <c r="H63" s="5" t="s">
        <v>191</v>
      </c>
      <c r="K63" s="5"/>
      <c r="L63" s="30">
        <f t="shared" si="8"/>
        <v>27</v>
      </c>
      <c r="M63" s="30">
        <f>COUNTIF(L$4:L63,L63)</f>
        <v>3</v>
      </c>
      <c r="N63" s="32">
        <f t="shared" si="9"/>
        <v>27.03</v>
      </c>
      <c r="O63" s="5" t="str">
        <f t="shared" si="10"/>
        <v>REMITTable1 &gt;TradeList&gt;TradeReport&gt;organisedMarketPlaceIdentifier&gt;mic</v>
      </c>
      <c r="P63" s="5"/>
      <c r="Q63" s="58"/>
      <c r="R63" s="58"/>
      <c r="S63" s="5"/>
    </row>
    <row r="64" spans="1:19" x14ac:dyDescent="0.25">
      <c r="A64" s="6"/>
      <c r="B64" s="7"/>
      <c r="C64" s="7" t="s">
        <v>160</v>
      </c>
      <c r="D64" s="5" t="s">
        <v>72</v>
      </c>
      <c r="E64" s="5" t="s">
        <v>73</v>
      </c>
      <c r="F64" s="5" t="s">
        <v>74</v>
      </c>
      <c r="G64" s="5" t="s">
        <v>97</v>
      </c>
      <c r="H64" s="5" t="s">
        <v>98</v>
      </c>
      <c r="K64" s="5"/>
      <c r="L64" s="30">
        <f t="shared" si="8"/>
        <v>27</v>
      </c>
      <c r="M64" s="30">
        <f>COUNTIF(L$4:L64,L64)</f>
        <v>4</v>
      </c>
      <c r="N64" s="32">
        <f t="shared" si="9"/>
        <v>27.04</v>
      </c>
      <c r="O64" s="5" t="str">
        <f t="shared" si="10"/>
        <v>REMITTable1 &gt;TradeList&gt;TradeReport&gt;organisedMarketPlaceIdentifier&gt;bil</v>
      </c>
      <c r="P64" s="5"/>
      <c r="Q64" s="58"/>
      <c r="R64" s="58"/>
      <c r="S64" s="5"/>
    </row>
    <row r="65" spans="1:19" x14ac:dyDescent="0.25">
      <c r="A65" s="6"/>
      <c r="B65" s="7"/>
      <c r="C65" s="7" t="s">
        <v>160</v>
      </c>
      <c r="D65" s="5" t="s">
        <v>72</v>
      </c>
      <c r="E65" s="5" t="s">
        <v>194</v>
      </c>
      <c r="F65" s="5" t="s">
        <v>90</v>
      </c>
      <c r="G65" s="5" t="s">
        <v>97</v>
      </c>
      <c r="H65" s="5" t="s">
        <v>68</v>
      </c>
      <c r="K65" s="5"/>
      <c r="L65" s="30">
        <f t="shared" si="8"/>
        <v>27</v>
      </c>
      <c r="M65" s="30">
        <f>COUNTIF(L$4:L65,L65)</f>
        <v>5</v>
      </c>
      <c r="N65" s="32">
        <f t="shared" si="9"/>
        <v>27.05</v>
      </c>
      <c r="O65" s="5" t="str">
        <f t="shared" si="10"/>
        <v>REMITTable1 &gt;contractList&gt;contract&gt;organisedMarketPlaceIdentifier&gt;lei</v>
      </c>
      <c r="P65" s="5"/>
      <c r="Q65" s="58"/>
      <c r="R65" s="58"/>
      <c r="S65" s="5"/>
    </row>
    <row r="66" spans="1:19" x14ac:dyDescent="0.25">
      <c r="A66" s="6"/>
      <c r="B66" s="7"/>
      <c r="C66" s="7" t="s">
        <v>160</v>
      </c>
      <c r="D66" s="5" t="s">
        <v>72</v>
      </c>
      <c r="E66" s="5" t="s">
        <v>194</v>
      </c>
      <c r="F66" s="5" t="s">
        <v>90</v>
      </c>
      <c r="G66" s="5" t="s">
        <v>97</v>
      </c>
      <c r="H66" s="5" t="s">
        <v>67</v>
      </c>
      <c r="K66" s="5"/>
      <c r="L66" s="30">
        <f t="shared" si="8"/>
        <v>27</v>
      </c>
      <c r="M66" s="30">
        <f>COUNTIF(L$4:L66,L66)</f>
        <v>6</v>
      </c>
      <c r="N66" s="32">
        <f t="shared" si="9"/>
        <v>27.06</v>
      </c>
      <c r="O66" s="5" t="str">
        <f t="shared" si="10"/>
        <v>REMITTable1 &gt;contractList&gt;contract&gt;organisedMarketPlaceIdentifier&gt;ace</v>
      </c>
      <c r="P66" s="5"/>
      <c r="Q66" s="58"/>
      <c r="R66" s="58"/>
      <c r="S66" s="5"/>
    </row>
    <row r="67" spans="1:19" x14ac:dyDescent="0.25">
      <c r="A67" s="6"/>
      <c r="B67" s="7"/>
      <c r="C67" s="7" t="s">
        <v>160</v>
      </c>
      <c r="D67" s="5" t="s">
        <v>72</v>
      </c>
      <c r="E67" s="5" t="s">
        <v>194</v>
      </c>
      <c r="F67" s="5" t="s">
        <v>90</v>
      </c>
      <c r="G67" s="5" t="s">
        <v>97</v>
      </c>
      <c r="H67" s="5" t="s">
        <v>191</v>
      </c>
      <c r="K67" s="5"/>
      <c r="L67" s="30">
        <f t="shared" si="8"/>
        <v>27</v>
      </c>
      <c r="M67" s="30">
        <f>COUNTIF(L$4:L67,L67)</f>
        <v>7</v>
      </c>
      <c r="N67" s="32">
        <f t="shared" si="9"/>
        <v>27.07</v>
      </c>
      <c r="O67" s="5" t="str">
        <f t="shared" si="10"/>
        <v>REMITTable1 &gt;contractList&gt;contract&gt;organisedMarketPlaceIdentifier&gt;mic</v>
      </c>
      <c r="P67" s="5"/>
      <c r="Q67" s="58"/>
      <c r="R67" s="58"/>
      <c r="S67" s="5"/>
    </row>
    <row r="68" spans="1:19" x14ac:dyDescent="0.25">
      <c r="A68" s="6"/>
      <c r="B68" s="7"/>
      <c r="C68" s="7" t="s">
        <v>160</v>
      </c>
      <c r="D68" s="5" t="s">
        <v>72</v>
      </c>
      <c r="E68" s="5" t="s">
        <v>194</v>
      </c>
      <c r="F68" s="5" t="s">
        <v>90</v>
      </c>
      <c r="G68" s="5" t="s">
        <v>97</v>
      </c>
      <c r="H68" s="5" t="s">
        <v>98</v>
      </c>
      <c r="K68" s="5"/>
      <c r="L68" s="30">
        <f t="shared" si="8"/>
        <v>27</v>
      </c>
      <c r="M68" s="30">
        <f>COUNTIF(L$4:L68,L68)</f>
        <v>8</v>
      </c>
      <c r="N68" s="32">
        <f t="shared" si="9"/>
        <v>27.08</v>
      </c>
      <c r="O68" s="5" t="str">
        <f t="shared" si="10"/>
        <v>REMITTable1 &gt;contractList&gt;contract&gt;organisedMarketPlaceIdentifier&gt;bil</v>
      </c>
      <c r="P68" s="5"/>
      <c r="Q68" s="58"/>
      <c r="R68" s="58"/>
      <c r="S68" s="5"/>
    </row>
    <row r="69" spans="1:19" s="10" customFormat="1" x14ac:dyDescent="0.25">
      <c r="B69" s="21"/>
      <c r="C69" s="15" t="s">
        <v>163</v>
      </c>
      <c r="D69" s="10" t="s">
        <v>72</v>
      </c>
      <c r="E69" s="10" t="s">
        <v>73</v>
      </c>
      <c r="F69" s="10" t="s">
        <v>74</v>
      </c>
      <c r="G69" s="10" t="s">
        <v>88</v>
      </c>
      <c r="H69" s="10" t="s">
        <v>90</v>
      </c>
      <c r="I69" s="10" t="s">
        <v>97</v>
      </c>
      <c r="J69" s="10" t="s">
        <v>68</v>
      </c>
      <c r="L69" s="30">
        <f t="shared" si="8"/>
        <v>27</v>
      </c>
      <c r="M69" s="30">
        <f>COUNTIF(L$4:L69,L69)</f>
        <v>9</v>
      </c>
      <c r="N69" s="32">
        <f t="shared" si="9"/>
        <v>27.09</v>
      </c>
      <c r="O69" s="5" t="str">
        <f t="shared" si="10"/>
        <v>REMITTable1 &gt;TradeList&gt;TradeReport&gt;contractInfo&gt;contract&gt;organisedMarketPlaceIdentifier&gt;lei</v>
      </c>
      <c r="P69" s="5"/>
      <c r="Q69" s="58"/>
      <c r="R69" s="58"/>
      <c r="S69" s="5"/>
    </row>
    <row r="70" spans="1:19" s="10" customFormat="1" x14ac:dyDescent="0.25">
      <c r="B70" s="21"/>
      <c r="C70" s="15" t="s">
        <v>163</v>
      </c>
      <c r="D70" s="10" t="s">
        <v>72</v>
      </c>
      <c r="E70" s="10" t="s">
        <v>73</v>
      </c>
      <c r="F70" s="10" t="s">
        <v>74</v>
      </c>
      <c r="G70" s="10" t="s">
        <v>88</v>
      </c>
      <c r="H70" s="10" t="s">
        <v>90</v>
      </c>
      <c r="I70" s="10" t="s">
        <v>97</v>
      </c>
      <c r="J70" s="10" t="s">
        <v>67</v>
      </c>
      <c r="L70" s="30">
        <f t="shared" si="8"/>
        <v>27</v>
      </c>
      <c r="M70" s="30">
        <f>COUNTIF(L$4:L70,L70)</f>
        <v>10</v>
      </c>
      <c r="N70" s="32">
        <f t="shared" si="9"/>
        <v>27.1</v>
      </c>
      <c r="O70" s="5" t="str">
        <f t="shared" si="10"/>
        <v>REMITTable1 &gt;TradeList&gt;TradeReport&gt;contractInfo&gt;contract&gt;organisedMarketPlaceIdentifier&gt;ace</v>
      </c>
      <c r="P70" s="5"/>
      <c r="Q70" s="58"/>
      <c r="R70" s="58"/>
      <c r="S70" s="5"/>
    </row>
    <row r="71" spans="1:19" s="10" customFormat="1" x14ac:dyDescent="0.25">
      <c r="B71" s="21"/>
      <c r="C71" s="15" t="s">
        <v>163</v>
      </c>
      <c r="D71" s="10" t="s">
        <v>72</v>
      </c>
      <c r="E71" s="10" t="s">
        <v>73</v>
      </c>
      <c r="F71" s="10" t="s">
        <v>74</v>
      </c>
      <c r="G71" s="10" t="s">
        <v>88</v>
      </c>
      <c r="H71" s="10" t="s">
        <v>90</v>
      </c>
      <c r="I71" s="10" t="s">
        <v>97</v>
      </c>
      <c r="J71" s="10" t="s">
        <v>191</v>
      </c>
      <c r="L71" s="30">
        <f t="shared" si="8"/>
        <v>27</v>
      </c>
      <c r="M71" s="30">
        <f>COUNTIF(L$4:L71,L71)</f>
        <v>11</v>
      </c>
      <c r="N71" s="32">
        <f t="shared" si="9"/>
        <v>27.11</v>
      </c>
      <c r="O71" s="5" t="str">
        <f t="shared" si="10"/>
        <v>REMITTable1 &gt;TradeList&gt;TradeReport&gt;contractInfo&gt;contract&gt;organisedMarketPlaceIdentifier&gt;mic</v>
      </c>
      <c r="P71" s="5"/>
      <c r="Q71" s="58"/>
      <c r="R71" s="58"/>
      <c r="S71" s="5"/>
    </row>
    <row r="72" spans="1:19" s="10" customFormat="1" x14ac:dyDescent="0.25">
      <c r="B72" s="21"/>
      <c r="C72" s="15" t="s">
        <v>163</v>
      </c>
      <c r="D72" s="10" t="s">
        <v>72</v>
      </c>
      <c r="E72" s="10" t="s">
        <v>73</v>
      </c>
      <c r="F72" s="10" t="s">
        <v>74</v>
      </c>
      <c r="G72" s="10" t="s">
        <v>88</v>
      </c>
      <c r="H72" s="10" t="s">
        <v>90</v>
      </c>
      <c r="I72" s="10" t="s">
        <v>97</v>
      </c>
      <c r="J72" s="10" t="s">
        <v>98</v>
      </c>
      <c r="L72" s="30">
        <f t="shared" si="8"/>
        <v>27</v>
      </c>
      <c r="M72" s="30">
        <f>COUNTIF(L$4:L72,L72)</f>
        <v>12</v>
      </c>
      <c r="N72" s="32">
        <f t="shared" si="9"/>
        <v>27.12</v>
      </c>
      <c r="O72" s="5" t="str">
        <f t="shared" si="10"/>
        <v>REMITTable1 &gt;TradeList&gt;TradeReport&gt;contractInfo&gt;contract&gt;organisedMarketPlaceIdentifier&gt;bil</v>
      </c>
      <c r="P72" s="5"/>
      <c r="Q72" s="58"/>
      <c r="R72" s="58"/>
      <c r="S72" s="5"/>
    </row>
    <row r="73" spans="1:19" x14ac:dyDescent="0.25">
      <c r="A73" s="6">
        <v>28</v>
      </c>
      <c r="B73" s="7" t="s">
        <v>32</v>
      </c>
      <c r="C73" s="7" t="s">
        <v>160</v>
      </c>
      <c r="D73" s="5" t="s">
        <v>72</v>
      </c>
      <c r="E73" s="5" t="s">
        <v>194</v>
      </c>
      <c r="F73" s="5" t="s">
        <v>90</v>
      </c>
      <c r="G73" s="5" t="s">
        <v>103</v>
      </c>
      <c r="H73" s="5" t="s">
        <v>100</v>
      </c>
      <c r="I73" s="22"/>
      <c r="J73" s="22"/>
      <c r="K73" s="5"/>
      <c r="L73" s="30">
        <f t="shared" si="8"/>
        <v>28</v>
      </c>
      <c r="M73" s="30">
        <f>COUNTIF(L$4:L73,L73)</f>
        <v>1</v>
      </c>
      <c r="N73" s="32">
        <f t="shared" si="9"/>
        <v>28.01</v>
      </c>
      <c r="O73" s="5" t="str">
        <f t="shared" si="10"/>
        <v>REMITTable1 &gt;contractList&gt;contract&gt;contractTradingHours&gt;startTime</v>
      </c>
      <c r="P73" s="5"/>
      <c r="Q73" s="58"/>
      <c r="R73" s="58"/>
      <c r="S73" s="5"/>
    </row>
    <row r="74" spans="1:19" x14ac:dyDescent="0.25">
      <c r="A74" s="6"/>
      <c r="B74" s="7"/>
      <c r="C74" s="7" t="s">
        <v>160</v>
      </c>
      <c r="D74" s="5" t="s">
        <v>72</v>
      </c>
      <c r="E74" s="5" t="s">
        <v>194</v>
      </c>
      <c r="F74" s="5" t="s">
        <v>90</v>
      </c>
      <c r="G74" s="5" t="s">
        <v>103</v>
      </c>
      <c r="H74" s="5" t="s">
        <v>101</v>
      </c>
      <c r="I74" s="22"/>
      <c r="J74" s="22"/>
      <c r="K74" s="5"/>
      <c r="L74" s="30">
        <f t="shared" si="8"/>
        <v>28</v>
      </c>
      <c r="M74" s="30">
        <f>COUNTIF(L$4:L74,L74)</f>
        <v>2</v>
      </c>
      <c r="N74" s="32">
        <f t="shared" si="9"/>
        <v>28.02</v>
      </c>
      <c r="O74" s="5" t="str">
        <f t="shared" si="10"/>
        <v>REMITTable1 &gt;contractList&gt;contract&gt;contractTradingHours&gt;endTime</v>
      </c>
      <c r="P74" s="5"/>
      <c r="Q74" s="58"/>
      <c r="R74" s="58"/>
      <c r="S74" s="5"/>
    </row>
    <row r="75" spans="1:19" x14ac:dyDescent="0.25">
      <c r="A75" s="6"/>
      <c r="B75" s="7"/>
      <c r="C75" s="7" t="s">
        <v>160</v>
      </c>
      <c r="D75" s="5" t="s">
        <v>72</v>
      </c>
      <c r="E75" s="5" t="s">
        <v>194</v>
      </c>
      <c r="F75" s="5" t="s">
        <v>90</v>
      </c>
      <c r="G75" s="5" t="s">
        <v>103</v>
      </c>
      <c r="H75" s="5" t="s">
        <v>102</v>
      </c>
      <c r="I75" s="22"/>
      <c r="J75" s="22"/>
      <c r="K75" s="5"/>
      <c r="L75" s="30">
        <f t="shared" si="8"/>
        <v>28</v>
      </c>
      <c r="M75" s="30">
        <f>COUNTIF(L$4:L75,L75)</f>
        <v>3</v>
      </c>
      <c r="N75" s="32">
        <f t="shared" si="9"/>
        <v>28.03</v>
      </c>
      <c r="O75" s="5" t="str">
        <f t="shared" si="10"/>
        <v>REMITTable1 &gt;contractList&gt;contract&gt;contractTradingHours&gt;date</v>
      </c>
      <c r="P75" s="5"/>
      <c r="Q75" s="58"/>
      <c r="R75" s="58"/>
      <c r="S75" s="5"/>
    </row>
    <row r="76" spans="1:19" s="10" customFormat="1" x14ac:dyDescent="0.25">
      <c r="B76" s="21"/>
      <c r="C76" s="15" t="s">
        <v>163</v>
      </c>
      <c r="D76" s="10" t="s">
        <v>72</v>
      </c>
      <c r="E76" s="10" t="s">
        <v>73</v>
      </c>
      <c r="F76" s="10" t="s">
        <v>74</v>
      </c>
      <c r="G76" s="10" t="s">
        <v>88</v>
      </c>
      <c r="H76" s="10" t="s">
        <v>90</v>
      </c>
      <c r="I76" s="10" t="s">
        <v>103</v>
      </c>
      <c r="J76" s="10" t="s">
        <v>100</v>
      </c>
      <c r="L76" s="30">
        <f t="shared" si="8"/>
        <v>28</v>
      </c>
      <c r="M76" s="30">
        <f>COUNTIF(L$4:L76,L76)</f>
        <v>4</v>
      </c>
      <c r="N76" s="32">
        <f t="shared" si="9"/>
        <v>28.04</v>
      </c>
      <c r="O76" s="5" t="str">
        <f t="shared" si="10"/>
        <v>REMITTable1 &gt;TradeList&gt;TradeReport&gt;contractInfo&gt;contract&gt;contractTradingHours&gt;startTime</v>
      </c>
      <c r="P76" s="5"/>
      <c r="Q76" s="58"/>
      <c r="R76" s="58"/>
      <c r="S76" s="5"/>
    </row>
    <row r="77" spans="1:19" s="10" customFormat="1" x14ac:dyDescent="0.25">
      <c r="B77" s="21"/>
      <c r="C77" s="15" t="s">
        <v>163</v>
      </c>
      <c r="D77" s="10" t="s">
        <v>72</v>
      </c>
      <c r="E77" s="10" t="s">
        <v>73</v>
      </c>
      <c r="F77" s="10" t="s">
        <v>74</v>
      </c>
      <c r="G77" s="10" t="s">
        <v>88</v>
      </c>
      <c r="H77" s="10" t="s">
        <v>90</v>
      </c>
      <c r="I77" s="10" t="s">
        <v>103</v>
      </c>
      <c r="J77" s="10" t="s">
        <v>101</v>
      </c>
      <c r="L77" s="30">
        <f t="shared" si="8"/>
        <v>28</v>
      </c>
      <c r="M77" s="30">
        <f>COUNTIF(L$4:L77,L77)</f>
        <v>5</v>
      </c>
      <c r="N77" s="32">
        <f t="shared" si="9"/>
        <v>28.05</v>
      </c>
      <c r="O77" s="5" t="str">
        <f t="shared" si="10"/>
        <v>REMITTable1 &gt;TradeList&gt;TradeReport&gt;contractInfo&gt;contract&gt;contractTradingHours&gt;endTime</v>
      </c>
      <c r="P77" s="5"/>
      <c r="Q77" s="58"/>
      <c r="R77" s="58"/>
      <c r="S77" s="5"/>
    </row>
    <row r="78" spans="1:19" s="10" customFormat="1" x14ac:dyDescent="0.25">
      <c r="B78" s="21"/>
      <c r="C78" s="15" t="s">
        <v>163</v>
      </c>
      <c r="D78" s="10" t="s">
        <v>72</v>
      </c>
      <c r="E78" s="10" t="s">
        <v>73</v>
      </c>
      <c r="F78" s="10" t="s">
        <v>74</v>
      </c>
      <c r="G78" s="10" t="s">
        <v>88</v>
      </c>
      <c r="H78" s="10" t="s">
        <v>90</v>
      </c>
      <c r="I78" s="10" t="s">
        <v>103</v>
      </c>
      <c r="J78" s="10" t="s">
        <v>102</v>
      </c>
      <c r="L78" s="30">
        <f t="shared" si="8"/>
        <v>28</v>
      </c>
      <c r="M78" s="30">
        <f>COUNTIF(L$4:L78,L78)</f>
        <v>6</v>
      </c>
      <c r="N78" s="32">
        <f t="shared" si="9"/>
        <v>28.06</v>
      </c>
      <c r="O78" s="5" t="str">
        <f t="shared" si="10"/>
        <v>REMITTable1 &gt;TradeList&gt;TradeReport&gt;contractInfo&gt;contract&gt;contractTradingHours&gt;date</v>
      </c>
      <c r="P78" s="5"/>
      <c r="Q78" s="58"/>
      <c r="R78" s="58"/>
      <c r="S78" s="5"/>
    </row>
    <row r="79" spans="1:19" x14ac:dyDescent="0.25">
      <c r="A79" s="6">
        <v>29</v>
      </c>
      <c r="B79" s="7" t="s">
        <v>33</v>
      </c>
      <c r="C79" s="7" t="s">
        <v>160</v>
      </c>
      <c r="D79" s="5" t="s">
        <v>72</v>
      </c>
      <c r="E79" s="5" t="s">
        <v>194</v>
      </c>
      <c r="F79" s="5" t="s">
        <v>90</v>
      </c>
      <c r="G79" s="5" t="s">
        <v>104</v>
      </c>
      <c r="H79" s="10"/>
      <c r="I79" s="10"/>
      <c r="J79" s="10"/>
      <c r="K79" s="5"/>
      <c r="L79" s="30">
        <f t="shared" si="8"/>
        <v>29</v>
      </c>
      <c r="M79" s="30">
        <f>COUNTIF(L$4:L79,L79)</f>
        <v>1</v>
      </c>
      <c r="N79" s="32">
        <f t="shared" si="9"/>
        <v>29.01</v>
      </c>
      <c r="O79" s="5" t="str">
        <f t="shared" si="10"/>
        <v>REMITTable1 &gt;contractList&gt;contract&gt;lastTradingDateTime</v>
      </c>
      <c r="P79" s="5"/>
      <c r="Q79" s="58"/>
      <c r="R79" s="58"/>
      <c r="S79" s="5"/>
    </row>
    <row r="80" spans="1:19" s="10" customFormat="1" x14ac:dyDescent="0.25">
      <c r="B80" s="21"/>
      <c r="C80" s="15" t="s">
        <v>163</v>
      </c>
      <c r="D80" s="10" t="s">
        <v>72</v>
      </c>
      <c r="E80" s="10" t="s">
        <v>73</v>
      </c>
      <c r="F80" s="10" t="s">
        <v>74</v>
      </c>
      <c r="G80" s="10" t="s">
        <v>88</v>
      </c>
      <c r="H80" s="10" t="s">
        <v>90</v>
      </c>
      <c r="I80" s="10" t="s">
        <v>104</v>
      </c>
      <c r="L80" s="30">
        <f t="shared" si="8"/>
        <v>29</v>
      </c>
      <c r="M80" s="30">
        <f>COUNTIF(L$4:L80,L80)</f>
        <v>2</v>
      </c>
      <c r="N80" s="32">
        <f t="shared" si="9"/>
        <v>29.02</v>
      </c>
      <c r="O80" s="5" t="str">
        <f t="shared" si="10"/>
        <v>REMITTable1 &gt;TradeList&gt;TradeReport&gt;contractInfo&gt;contract&gt;lastTradingDateTime</v>
      </c>
      <c r="P80" s="5"/>
      <c r="Q80" s="58"/>
      <c r="R80" s="58"/>
      <c r="S80" s="5"/>
    </row>
    <row r="81" spans="1:19" s="8" customFormat="1" ht="12" x14ac:dyDescent="0.25">
      <c r="B81" s="9" t="s">
        <v>34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25">
      <c r="A82" s="6">
        <v>30</v>
      </c>
      <c r="B82" s="7" t="s">
        <v>35</v>
      </c>
      <c r="C82" s="7" t="s">
        <v>160</v>
      </c>
      <c r="D82" s="5" t="s">
        <v>72</v>
      </c>
      <c r="E82" s="5" t="s">
        <v>73</v>
      </c>
      <c r="F82" s="5" t="s">
        <v>74</v>
      </c>
      <c r="G82" s="5" t="s">
        <v>123</v>
      </c>
      <c r="L82" s="30">
        <f t="shared" ref="L82:L110" si="11">IF(A82&gt;0,A82,L81)</f>
        <v>30</v>
      </c>
      <c r="M82" s="30">
        <f>COUNTIF(L$4:L82,L82)</f>
        <v>1</v>
      </c>
      <c r="N82" s="32">
        <f t="shared" ref="N82:N110" si="12">(L82*100+M82)/100</f>
        <v>30.01</v>
      </c>
      <c r="O82" s="5" t="str">
        <f t="shared" ref="O82:O100" si="13">CONCATENATE(D82,E82,F82,G82,H82,I82,J82,K82)</f>
        <v>REMITTable1 &gt;TradeList&gt;TradeReport&gt;transactionTime</v>
      </c>
      <c r="P82" s="5"/>
      <c r="Q82" s="58"/>
      <c r="R82" s="58"/>
      <c r="S82" s="5"/>
    </row>
    <row r="83" spans="1:19" x14ac:dyDescent="0.25">
      <c r="A83" s="6"/>
      <c r="B83" s="23"/>
      <c r="C83" s="23" t="s">
        <v>125</v>
      </c>
      <c r="D83" s="19" t="s">
        <v>72</v>
      </c>
      <c r="E83" s="19" t="s">
        <v>73</v>
      </c>
      <c r="F83" s="19" t="s">
        <v>74</v>
      </c>
      <c r="G83" s="19" t="s">
        <v>124</v>
      </c>
      <c r="L83" s="30">
        <f t="shared" si="11"/>
        <v>30</v>
      </c>
      <c r="M83" s="30">
        <f>COUNTIF(L$4:L83,L83)</f>
        <v>2</v>
      </c>
      <c r="N83" s="32">
        <f t="shared" si="12"/>
        <v>30.02</v>
      </c>
      <c r="O83" s="5" t="str">
        <f t="shared" si="13"/>
        <v>REMITTable1 &gt;TradeList&gt;TradeReport&gt;executionTime</v>
      </c>
      <c r="P83" s="5"/>
      <c r="Q83" s="58"/>
      <c r="R83" s="58"/>
      <c r="S83" s="5"/>
    </row>
    <row r="84" spans="1:19" x14ac:dyDescent="0.25">
      <c r="A84" s="6">
        <v>31</v>
      </c>
      <c r="B84" s="7" t="s">
        <v>36</v>
      </c>
      <c r="C84" s="7" t="s">
        <v>160</v>
      </c>
      <c r="D84" s="5" t="s">
        <v>72</v>
      </c>
      <c r="E84" s="5" t="s">
        <v>73</v>
      </c>
      <c r="F84" s="5" t="s">
        <v>74</v>
      </c>
      <c r="G84" s="5" t="s">
        <v>127</v>
      </c>
      <c r="H84" s="5" t="s">
        <v>126</v>
      </c>
      <c r="L84" s="30">
        <f t="shared" si="11"/>
        <v>31</v>
      </c>
      <c r="M84" s="30">
        <f>COUNTIF(L$4:L84,L84)</f>
        <v>1</v>
      </c>
      <c r="N84" s="32">
        <f t="shared" si="12"/>
        <v>31.01</v>
      </c>
      <c r="O84" s="5" t="str">
        <f t="shared" si="13"/>
        <v>REMITTable1 &gt;TradeList&gt;TradeReport&gt;uniqueTransactionIdentifier&gt;uniqueTransactionIdentifier</v>
      </c>
      <c r="P84" s="5"/>
      <c r="Q84" s="58"/>
      <c r="R84" s="58"/>
      <c r="S84" s="5"/>
    </row>
    <row r="85" spans="1:19" x14ac:dyDescent="0.25">
      <c r="A85" s="6"/>
      <c r="B85" s="7"/>
      <c r="C85" s="7" t="s">
        <v>160</v>
      </c>
      <c r="D85" s="5" t="s">
        <v>72</v>
      </c>
      <c r="E85" s="5" t="s">
        <v>73</v>
      </c>
      <c r="F85" s="5" t="s">
        <v>74</v>
      </c>
      <c r="G85" s="5" t="s">
        <v>127</v>
      </c>
      <c r="H85" s="18" t="s">
        <v>128</v>
      </c>
      <c r="I85" s="5"/>
      <c r="L85" s="30">
        <f t="shared" si="11"/>
        <v>31</v>
      </c>
      <c r="M85" s="30">
        <f>COUNTIF(L$4:L85,L85)</f>
        <v>2</v>
      </c>
      <c r="N85" s="32">
        <f t="shared" si="12"/>
        <v>31.02</v>
      </c>
      <c r="O85" s="5" t="str">
        <f t="shared" si="13"/>
        <v>REMITTable1 &gt;TradeList&gt;TradeReport&gt;uniqueTransactionIdentifier&gt;previousUniqueTransactionIdentifier</v>
      </c>
      <c r="P85" s="5"/>
      <c r="Q85" s="58"/>
      <c r="R85" s="58"/>
      <c r="S85" s="5"/>
    </row>
    <row r="86" spans="1:19" x14ac:dyDescent="0.25">
      <c r="A86" s="6">
        <v>32</v>
      </c>
      <c r="B86" s="7" t="s">
        <v>37</v>
      </c>
      <c r="C86" s="7" t="s">
        <v>160</v>
      </c>
      <c r="D86" s="5" t="s">
        <v>72</v>
      </c>
      <c r="E86" s="5" t="s">
        <v>73</v>
      </c>
      <c r="F86" s="5" t="s">
        <v>74</v>
      </c>
      <c r="G86" s="5" t="s">
        <v>129</v>
      </c>
      <c r="L86" s="30">
        <f t="shared" si="11"/>
        <v>32</v>
      </c>
      <c r="M86" s="30">
        <f>COUNTIF(L$4:L86,L86)</f>
        <v>1</v>
      </c>
      <c r="N86" s="32">
        <f t="shared" si="12"/>
        <v>32.01</v>
      </c>
      <c r="O86" s="5" t="str">
        <f t="shared" si="13"/>
        <v>REMITTable1 &gt;TradeList&gt;TradeReport&gt;linkedTransactionId</v>
      </c>
      <c r="P86" s="5"/>
      <c r="Q86" s="58"/>
      <c r="R86" s="58"/>
      <c r="S86" s="5"/>
    </row>
    <row r="87" spans="1:19" x14ac:dyDescent="0.25">
      <c r="A87" s="6">
        <v>33</v>
      </c>
      <c r="B87" s="7" t="s">
        <v>38</v>
      </c>
      <c r="C87" s="7" t="s">
        <v>160</v>
      </c>
      <c r="D87" s="5" t="s">
        <v>72</v>
      </c>
      <c r="E87" s="5" t="s">
        <v>73</v>
      </c>
      <c r="F87" s="5" t="s">
        <v>74</v>
      </c>
      <c r="G87" s="5" t="s">
        <v>130</v>
      </c>
      <c r="L87" s="30">
        <f t="shared" si="11"/>
        <v>33</v>
      </c>
      <c r="M87" s="30">
        <f>COUNTIF(L$4:L87,L87)</f>
        <v>1</v>
      </c>
      <c r="N87" s="32">
        <f t="shared" si="12"/>
        <v>33.01</v>
      </c>
      <c r="O87" s="5" t="str">
        <f t="shared" si="13"/>
        <v>REMITTable1 &gt;TradeList&gt;TradeReport&gt;linkedOrderId</v>
      </c>
      <c r="P87" s="5"/>
      <c r="Q87" s="58"/>
      <c r="R87" s="58"/>
      <c r="S87" s="5"/>
    </row>
    <row r="88" spans="1:19" x14ac:dyDescent="0.25">
      <c r="A88" s="6">
        <v>34</v>
      </c>
      <c r="B88" s="7" t="s">
        <v>39</v>
      </c>
      <c r="C88" s="7" t="s">
        <v>160</v>
      </c>
      <c r="D88" s="5" t="s">
        <v>72</v>
      </c>
      <c r="E88" s="5" t="s">
        <v>73</v>
      </c>
      <c r="F88" s="5" t="s">
        <v>74</v>
      </c>
      <c r="G88" s="5" t="s">
        <v>131</v>
      </c>
      <c r="L88" s="30">
        <f t="shared" si="11"/>
        <v>34</v>
      </c>
      <c r="M88" s="30">
        <f>COUNTIF(L$4:L88,L88)</f>
        <v>1</v>
      </c>
      <c r="N88" s="32">
        <f t="shared" si="12"/>
        <v>34.01</v>
      </c>
      <c r="O88" s="5" t="str">
        <f t="shared" si="13"/>
        <v>REMITTable1 &gt;TradeList&gt;TradeReport&gt;voiceBrokered</v>
      </c>
      <c r="P88" s="5"/>
      <c r="Q88" s="58"/>
      <c r="R88" s="58"/>
      <c r="S88" s="5"/>
    </row>
    <row r="89" spans="1:19" x14ac:dyDescent="0.25">
      <c r="A89" s="6">
        <v>35</v>
      </c>
      <c r="B89" s="7" t="s">
        <v>40</v>
      </c>
      <c r="C89" s="7" t="s">
        <v>160</v>
      </c>
      <c r="D89" s="5" t="s">
        <v>72</v>
      </c>
      <c r="E89" s="5" t="s">
        <v>73</v>
      </c>
      <c r="F89" s="5" t="s">
        <v>74</v>
      </c>
      <c r="G89" s="5" t="s">
        <v>132</v>
      </c>
      <c r="H89" s="5" t="s">
        <v>133</v>
      </c>
      <c r="L89" s="30">
        <f t="shared" si="11"/>
        <v>35</v>
      </c>
      <c r="M89" s="30">
        <f>COUNTIF(L$4:L89,L89)</f>
        <v>1</v>
      </c>
      <c r="N89" s="32">
        <f t="shared" si="12"/>
        <v>35.01</v>
      </c>
      <c r="O89" s="5" t="str">
        <f t="shared" si="13"/>
        <v>REMITTable1 &gt;TradeList&gt;TradeReport&gt;priceDetails&gt;price</v>
      </c>
      <c r="P89" s="5"/>
      <c r="Q89" s="58"/>
      <c r="R89" s="58"/>
      <c r="S89" s="5"/>
    </row>
    <row r="90" spans="1:19" x14ac:dyDescent="0.25">
      <c r="A90" s="6">
        <v>36</v>
      </c>
      <c r="B90" s="7" t="s">
        <v>41</v>
      </c>
      <c r="C90" s="7" t="s">
        <v>160</v>
      </c>
      <c r="D90" s="5" t="s">
        <v>72</v>
      </c>
      <c r="E90" s="5" t="s">
        <v>73</v>
      </c>
      <c r="F90" s="5" t="s">
        <v>74</v>
      </c>
      <c r="G90" s="5" t="s">
        <v>132</v>
      </c>
      <c r="H90" s="5" t="s">
        <v>133</v>
      </c>
      <c r="L90" s="30">
        <f t="shared" ref="L90:L91" si="14">IF(A90&gt;0,A90,L89)</f>
        <v>36</v>
      </c>
      <c r="M90" s="30">
        <f>COUNTIF(L$4:L90,L90)</f>
        <v>1</v>
      </c>
      <c r="N90" s="32">
        <f t="shared" ref="N90:N91" si="15">(L90*100+M90)/100</f>
        <v>36.01</v>
      </c>
      <c r="O90" s="5" t="str">
        <f t="shared" ref="O90:O91" si="16">CONCATENATE(D90,E90,F90,G90,H90,I90,J90,K90)</f>
        <v>REMITTable1 &gt;TradeList&gt;TradeReport&gt;priceDetails&gt;price</v>
      </c>
      <c r="P90" s="5"/>
      <c r="Q90" s="58"/>
      <c r="R90" s="58"/>
      <c r="S90" s="5"/>
    </row>
    <row r="91" spans="1:19" x14ac:dyDescent="0.25">
      <c r="A91" s="6"/>
      <c r="B91" s="7"/>
      <c r="C91" s="23" t="s">
        <v>125</v>
      </c>
      <c r="D91" s="23" t="s">
        <v>72</v>
      </c>
      <c r="E91" s="19" t="s">
        <v>194</v>
      </c>
      <c r="F91" s="19" t="s">
        <v>90</v>
      </c>
      <c r="G91" s="19" t="s">
        <v>94</v>
      </c>
      <c r="H91" s="19" t="s">
        <v>99</v>
      </c>
      <c r="I91" s="10"/>
      <c r="J91" s="10"/>
      <c r="L91" s="30">
        <f t="shared" si="14"/>
        <v>36</v>
      </c>
      <c r="M91" s="30">
        <f>COUNTIF(L$4:L91,L91)</f>
        <v>2</v>
      </c>
      <c r="N91" s="32">
        <f t="shared" si="15"/>
        <v>36.020000000000003</v>
      </c>
      <c r="O91" s="5" t="str">
        <f t="shared" si="16"/>
        <v>REMITTable1 &gt;contractList&gt;contract&gt;fixingIndex&gt;indexValue</v>
      </c>
      <c r="P91" s="5"/>
      <c r="Q91" s="58"/>
      <c r="R91" s="58"/>
      <c r="S91" s="5"/>
    </row>
    <row r="92" spans="1:19" x14ac:dyDescent="0.25">
      <c r="A92" s="6"/>
      <c r="B92" s="7"/>
      <c r="C92" s="78" t="s">
        <v>125</v>
      </c>
      <c r="D92" s="81" t="s">
        <v>72</v>
      </c>
      <c r="E92" s="81" t="s">
        <v>73</v>
      </c>
      <c r="F92" s="81" t="s">
        <v>74</v>
      </c>
      <c r="G92" s="81" t="s">
        <v>88</v>
      </c>
      <c r="H92" s="81" t="s">
        <v>90</v>
      </c>
      <c r="I92" s="81" t="s">
        <v>94</v>
      </c>
      <c r="J92" s="81" t="s">
        <v>99</v>
      </c>
      <c r="L92" s="79">
        <f t="shared" ref="L92:L93" si="17">IF(A92&gt;0,A92,L91)</f>
        <v>36</v>
      </c>
      <c r="M92" s="79">
        <f>COUNTIF(L$4:L92,L92)</f>
        <v>3</v>
      </c>
      <c r="N92" s="80">
        <f t="shared" ref="N92:N93" si="18">(L92*100+M92)/100</f>
        <v>36.03</v>
      </c>
      <c r="O92" s="77" t="str">
        <f t="shared" ref="O92:O93" si="19">CONCATENATE(D92,E92,F92,G92,H92,I92,J92,K92)</f>
        <v>REMITTable1 &gt;TradeList&gt;TradeReport&gt;contractInfo&gt;contract&gt;fixingIndex&gt;indexValue</v>
      </c>
      <c r="P92" s="77"/>
      <c r="Q92" s="58"/>
      <c r="R92" s="58"/>
      <c r="S92" s="5"/>
    </row>
    <row r="93" spans="1:19" x14ac:dyDescent="0.25">
      <c r="A93" s="6">
        <v>37</v>
      </c>
      <c r="B93" s="7" t="s">
        <v>42</v>
      </c>
      <c r="C93" s="7" t="s">
        <v>160</v>
      </c>
      <c r="D93" s="5" t="s">
        <v>72</v>
      </c>
      <c r="E93" s="5" t="s">
        <v>73</v>
      </c>
      <c r="F93" s="5" t="s">
        <v>74</v>
      </c>
      <c r="G93" s="5" t="s">
        <v>132</v>
      </c>
      <c r="H93" s="5" t="s">
        <v>134</v>
      </c>
      <c r="L93" s="79">
        <f t="shared" si="17"/>
        <v>37</v>
      </c>
      <c r="M93" s="79">
        <f>COUNTIF(L$4:L93,L93)</f>
        <v>1</v>
      </c>
      <c r="N93" s="80">
        <f t="shared" si="18"/>
        <v>37.01</v>
      </c>
      <c r="O93" s="77" t="str">
        <f t="shared" si="19"/>
        <v>REMITTable1 &gt;TradeList&gt;TradeReport&gt;priceDetails&gt;priceCurrency</v>
      </c>
      <c r="P93" s="77"/>
      <c r="Q93" s="58"/>
      <c r="R93" s="58"/>
      <c r="S93" s="5"/>
    </row>
    <row r="94" spans="1:19" x14ac:dyDescent="0.25">
      <c r="A94" s="6">
        <v>38</v>
      </c>
      <c r="B94" s="7" t="s">
        <v>43</v>
      </c>
      <c r="C94" s="7" t="s">
        <v>160</v>
      </c>
      <c r="D94" s="5" t="s">
        <v>72</v>
      </c>
      <c r="E94" s="5" t="s">
        <v>73</v>
      </c>
      <c r="F94" s="5" t="s">
        <v>74</v>
      </c>
      <c r="G94" s="5" t="s">
        <v>135</v>
      </c>
      <c r="H94" s="5" t="s">
        <v>136</v>
      </c>
      <c r="L94" s="30">
        <f t="shared" si="11"/>
        <v>38</v>
      </c>
      <c r="M94" s="30">
        <f>COUNTIF(L$4:L94,L94)</f>
        <v>1</v>
      </c>
      <c r="N94" s="32">
        <f t="shared" si="12"/>
        <v>38.01</v>
      </c>
      <c r="O94" s="5" t="str">
        <f t="shared" si="13"/>
        <v>REMITTable1 &gt;TradeList&gt;TradeReport&gt;notionalAmountDetails&gt;notionalAmount</v>
      </c>
      <c r="P94" s="5"/>
      <c r="Q94" s="58"/>
      <c r="R94" s="58"/>
      <c r="S94" s="5"/>
    </row>
    <row r="95" spans="1:19" x14ac:dyDescent="0.25">
      <c r="A95" s="6">
        <v>39</v>
      </c>
      <c r="B95" s="7" t="s">
        <v>44</v>
      </c>
      <c r="C95" s="7" t="s">
        <v>160</v>
      </c>
      <c r="D95" s="5" t="s">
        <v>72</v>
      </c>
      <c r="E95" s="5" t="s">
        <v>73</v>
      </c>
      <c r="F95" s="5" t="s">
        <v>74</v>
      </c>
      <c r="G95" s="5" t="s">
        <v>135</v>
      </c>
      <c r="H95" s="5" t="s">
        <v>137</v>
      </c>
      <c r="L95" s="30">
        <f t="shared" si="11"/>
        <v>39</v>
      </c>
      <c r="M95" s="30">
        <f>COUNTIF(L$4:L95,L95)</f>
        <v>1</v>
      </c>
      <c r="N95" s="32">
        <f t="shared" si="12"/>
        <v>39.01</v>
      </c>
      <c r="O95" s="5" t="str">
        <f t="shared" si="13"/>
        <v>REMITTable1 &gt;TradeList&gt;TradeReport&gt;notionalAmountDetails&gt;notionalCurrency</v>
      </c>
      <c r="P95" s="5"/>
      <c r="Q95" s="58"/>
      <c r="R95" s="58"/>
      <c r="S95" s="5"/>
    </row>
    <row r="96" spans="1:19" x14ac:dyDescent="0.25">
      <c r="A96" s="6">
        <v>40</v>
      </c>
      <c r="B96" s="7" t="s">
        <v>45</v>
      </c>
      <c r="C96" s="7" t="s">
        <v>160</v>
      </c>
      <c r="D96" s="5" t="s">
        <v>72</v>
      </c>
      <c r="E96" s="5" t="s">
        <v>73</v>
      </c>
      <c r="F96" s="5" t="s">
        <v>74</v>
      </c>
      <c r="G96" s="5" t="s">
        <v>138</v>
      </c>
      <c r="H96" s="5" t="s">
        <v>111</v>
      </c>
      <c r="L96" s="30">
        <f t="shared" si="11"/>
        <v>40</v>
      </c>
      <c r="M96" s="30">
        <f>COUNTIF(L$4:L96,L96)</f>
        <v>1</v>
      </c>
      <c r="N96" s="32">
        <f t="shared" si="12"/>
        <v>40.01</v>
      </c>
      <c r="O96" s="5" t="str">
        <f t="shared" si="13"/>
        <v>REMITTable1 &gt;TradeList&gt;TradeReport&gt;quantity&gt;value</v>
      </c>
      <c r="P96" s="5"/>
      <c r="Q96" s="58"/>
      <c r="R96" s="58"/>
      <c r="S96" s="5"/>
    </row>
    <row r="97" spans="1:19" x14ac:dyDescent="0.25">
      <c r="A97" s="6">
        <v>41</v>
      </c>
      <c r="B97" s="7" t="s">
        <v>46</v>
      </c>
      <c r="C97" s="7" t="s">
        <v>160</v>
      </c>
      <c r="D97" s="5" t="s">
        <v>72</v>
      </c>
      <c r="E97" s="5" t="s">
        <v>73</v>
      </c>
      <c r="F97" s="5" t="s">
        <v>74</v>
      </c>
      <c r="G97" s="5" t="s">
        <v>139</v>
      </c>
      <c r="H97" s="5" t="s">
        <v>111</v>
      </c>
      <c r="L97" s="30">
        <f t="shared" si="11"/>
        <v>41</v>
      </c>
      <c r="M97" s="30">
        <f>COUNTIF(L$4:L97,L97)</f>
        <v>1</v>
      </c>
      <c r="N97" s="32">
        <f t="shared" si="12"/>
        <v>41.01</v>
      </c>
      <c r="O97" s="5" t="str">
        <f t="shared" si="13"/>
        <v>REMITTable1 &gt;TradeList&gt;TradeReport&gt;totalNotionalContractQuantity&gt;value</v>
      </c>
      <c r="P97" s="5"/>
      <c r="Q97" s="58"/>
      <c r="R97" s="58"/>
      <c r="S97" s="5"/>
    </row>
    <row r="98" spans="1:19" x14ac:dyDescent="0.25">
      <c r="A98" s="6">
        <v>42</v>
      </c>
      <c r="B98" s="7" t="s">
        <v>47</v>
      </c>
      <c r="C98" s="7" t="s">
        <v>160</v>
      </c>
      <c r="D98" s="5" t="s">
        <v>72</v>
      </c>
      <c r="E98" s="5" t="s">
        <v>73</v>
      </c>
      <c r="F98" s="5" t="s">
        <v>74</v>
      </c>
      <c r="G98" s="5" t="s">
        <v>138</v>
      </c>
      <c r="H98" s="5" t="s">
        <v>140</v>
      </c>
      <c r="L98" s="30">
        <f t="shared" si="11"/>
        <v>42</v>
      </c>
      <c r="M98" s="30">
        <f>COUNTIF(L$4:L98,L98)</f>
        <v>1</v>
      </c>
      <c r="N98" s="32">
        <f t="shared" si="12"/>
        <v>42.01</v>
      </c>
      <c r="O98" s="5" t="str">
        <f t="shared" si="13"/>
        <v>REMITTable1 &gt;TradeList&gt;TradeReport&gt;quantity&gt;unit</v>
      </c>
      <c r="P98" s="5"/>
      <c r="Q98" s="58"/>
      <c r="R98" s="58"/>
      <c r="S98" s="5"/>
    </row>
    <row r="99" spans="1:19" x14ac:dyDescent="0.25">
      <c r="A99" s="6"/>
      <c r="B99" s="7"/>
      <c r="C99" s="7" t="s">
        <v>160</v>
      </c>
      <c r="D99" s="5" t="s">
        <v>72</v>
      </c>
      <c r="E99" s="5" t="s">
        <v>73</v>
      </c>
      <c r="F99" s="5" t="s">
        <v>74</v>
      </c>
      <c r="G99" s="5" t="s">
        <v>139</v>
      </c>
      <c r="H99" s="5" t="s">
        <v>140</v>
      </c>
      <c r="L99" s="30">
        <f t="shared" si="11"/>
        <v>42</v>
      </c>
      <c r="M99" s="30">
        <f>COUNTIF(L$4:L99,L99)</f>
        <v>2</v>
      </c>
      <c r="N99" s="32">
        <f t="shared" si="12"/>
        <v>42.02</v>
      </c>
      <c r="O99" s="5" t="str">
        <f t="shared" si="13"/>
        <v>REMITTable1 &gt;TradeList&gt;TradeReport&gt;totalNotionalContractQuantity&gt;unit</v>
      </c>
      <c r="P99" s="5"/>
      <c r="Q99" s="58"/>
      <c r="R99" s="58"/>
      <c r="S99" s="5"/>
    </row>
    <row r="100" spans="1:19" x14ac:dyDescent="0.25">
      <c r="A100" s="6">
        <v>43</v>
      </c>
      <c r="B100" s="7" t="s">
        <v>48</v>
      </c>
      <c r="C100" s="7" t="s">
        <v>160</v>
      </c>
      <c r="D100" s="5" t="s">
        <v>72</v>
      </c>
      <c r="E100" s="5" t="s">
        <v>73</v>
      </c>
      <c r="F100" s="5" t="s">
        <v>74</v>
      </c>
      <c r="G100" s="5" t="s">
        <v>141</v>
      </c>
      <c r="L100" s="30">
        <f t="shared" si="11"/>
        <v>43</v>
      </c>
      <c r="M100" s="30">
        <f>COUNTIF(L$4:L100,L100)</f>
        <v>1</v>
      </c>
      <c r="N100" s="32">
        <f t="shared" si="12"/>
        <v>43.01</v>
      </c>
      <c r="O100" s="5" t="str">
        <f t="shared" si="13"/>
        <v>REMITTable1 &gt;TradeList&gt;TradeReport&gt;terminationDate</v>
      </c>
      <c r="P100" s="5"/>
      <c r="Q100" s="58"/>
      <c r="R100" s="58"/>
      <c r="S100" s="5"/>
    </row>
    <row r="101" spans="1:19" s="8" customFormat="1" ht="12" x14ac:dyDescent="0.25">
      <c r="B101" s="9" t="s">
        <v>49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x14ac:dyDescent="0.25">
      <c r="A102" s="6">
        <v>44</v>
      </c>
      <c r="B102" s="7" t="s">
        <v>50</v>
      </c>
      <c r="C102" s="7" t="s">
        <v>160</v>
      </c>
      <c r="D102" s="5" t="s">
        <v>72</v>
      </c>
      <c r="E102" s="5" t="s">
        <v>194</v>
      </c>
      <c r="F102" s="5" t="s">
        <v>90</v>
      </c>
      <c r="G102" s="5" t="s">
        <v>105</v>
      </c>
      <c r="H102" s="5" t="s">
        <v>106</v>
      </c>
      <c r="I102" s="5"/>
      <c r="J102" s="5"/>
      <c r="K102" s="5"/>
      <c r="L102" s="30">
        <f t="shared" si="11"/>
        <v>44</v>
      </c>
      <c r="M102" s="30">
        <f>COUNTIF(L$4:L102,L102)</f>
        <v>1</v>
      </c>
      <c r="N102" s="32">
        <f t="shared" si="12"/>
        <v>44.01</v>
      </c>
      <c r="O102" s="5" t="str">
        <f t="shared" ref="O102:O111" si="20">CONCATENATE(D102,E102,F102,G102,H102,I102,J102,K102)</f>
        <v>REMITTable1 &gt;contractList&gt;contract&gt;optionDetails&gt;optionStyle</v>
      </c>
      <c r="P102" s="5"/>
      <c r="Q102" s="58"/>
      <c r="R102" s="58"/>
      <c r="S102" s="5"/>
    </row>
    <row r="103" spans="1:19" x14ac:dyDescent="0.25">
      <c r="A103" s="6"/>
      <c r="B103" s="13"/>
      <c r="C103" s="15" t="s">
        <v>163</v>
      </c>
      <c r="D103" s="10" t="s">
        <v>72</v>
      </c>
      <c r="E103" s="10" t="s">
        <v>73</v>
      </c>
      <c r="F103" s="10" t="s">
        <v>74</v>
      </c>
      <c r="G103" s="10" t="s">
        <v>88</v>
      </c>
      <c r="H103" s="10" t="s">
        <v>90</v>
      </c>
      <c r="I103" s="10" t="s">
        <v>105</v>
      </c>
      <c r="J103" s="10" t="s">
        <v>106</v>
      </c>
      <c r="K103" s="10"/>
      <c r="L103" s="30">
        <f t="shared" si="11"/>
        <v>44</v>
      </c>
      <c r="M103" s="30">
        <f>COUNTIF(L$4:L103,L103)</f>
        <v>2</v>
      </c>
      <c r="N103" s="32">
        <f t="shared" si="12"/>
        <v>44.02</v>
      </c>
      <c r="O103" s="5" t="str">
        <f t="shared" si="20"/>
        <v>REMITTable1 &gt;TradeList&gt;TradeReport&gt;contractInfo&gt;contract&gt;optionDetails&gt;optionStyle</v>
      </c>
      <c r="P103" s="5"/>
      <c r="Q103" s="58"/>
      <c r="R103" s="58"/>
      <c r="S103" s="5"/>
    </row>
    <row r="104" spans="1:19" x14ac:dyDescent="0.25">
      <c r="A104" s="6">
        <v>45</v>
      </c>
      <c r="B104" s="7" t="s">
        <v>51</v>
      </c>
      <c r="C104" s="7" t="s">
        <v>160</v>
      </c>
      <c r="D104" s="5" t="s">
        <v>72</v>
      </c>
      <c r="E104" s="5" t="s">
        <v>194</v>
      </c>
      <c r="F104" s="5" t="s">
        <v>90</v>
      </c>
      <c r="G104" s="5" t="s">
        <v>105</v>
      </c>
      <c r="H104" s="5" t="s">
        <v>107</v>
      </c>
      <c r="I104" s="5"/>
      <c r="J104" s="5"/>
      <c r="K104" s="5"/>
      <c r="L104" s="30">
        <f t="shared" si="11"/>
        <v>45</v>
      </c>
      <c r="M104" s="30">
        <f>COUNTIF(L$4:L104,L104)</f>
        <v>1</v>
      </c>
      <c r="N104" s="32">
        <f t="shared" si="12"/>
        <v>45.01</v>
      </c>
      <c r="O104" s="5" t="str">
        <f t="shared" si="20"/>
        <v>REMITTable1 &gt;contractList&gt;contract&gt;optionDetails&gt;optionType</v>
      </c>
      <c r="P104" s="5"/>
      <c r="Q104" s="58"/>
      <c r="R104" s="58"/>
      <c r="S104" s="5"/>
    </row>
    <row r="105" spans="1:19" x14ac:dyDescent="0.25">
      <c r="A105" s="6"/>
      <c r="B105" s="13"/>
      <c r="C105" s="15" t="s">
        <v>163</v>
      </c>
      <c r="D105" s="10" t="s">
        <v>72</v>
      </c>
      <c r="E105" s="10" t="s">
        <v>73</v>
      </c>
      <c r="F105" s="10" t="s">
        <v>74</v>
      </c>
      <c r="G105" s="10" t="s">
        <v>88</v>
      </c>
      <c r="H105" s="10" t="s">
        <v>90</v>
      </c>
      <c r="I105" s="10" t="s">
        <v>105</v>
      </c>
      <c r="J105" s="10" t="s">
        <v>107</v>
      </c>
      <c r="K105" s="10"/>
      <c r="L105" s="30">
        <f t="shared" si="11"/>
        <v>45</v>
      </c>
      <c r="M105" s="30">
        <f>COUNTIF(L$4:L105,L105)</f>
        <v>2</v>
      </c>
      <c r="N105" s="32">
        <f t="shared" si="12"/>
        <v>45.02</v>
      </c>
      <c r="O105" s="5" t="str">
        <f t="shared" si="20"/>
        <v>REMITTable1 &gt;TradeList&gt;TradeReport&gt;contractInfo&gt;contract&gt;optionDetails&gt;optionType</v>
      </c>
      <c r="P105" s="5"/>
      <c r="Q105" s="58"/>
      <c r="R105" s="58"/>
      <c r="S105" s="5"/>
    </row>
    <row r="106" spans="1:19" x14ac:dyDescent="0.25">
      <c r="A106" s="6">
        <v>46</v>
      </c>
      <c r="B106" s="7" t="s">
        <v>52</v>
      </c>
      <c r="C106" s="7" t="s">
        <v>160</v>
      </c>
      <c r="D106" s="5" t="s">
        <v>72</v>
      </c>
      <c r="E106" s="5" t="s">
        <v>194</v>
      </c>
      <c r="F106" s="5" t="s">
        <v>90</v>
      </c>
      <c r="G106" s="5" t="s">
        <v>105</v>
      </c>
      <c r="H106" s="5" t="s">
        <v>108</v>
      </c>
      <c r="I106" s="5"/>
      <c r="J106" s="5"/>
      <c r="K106" s="5"/>
      <c r="L106" s="30">
        <f t="shared" si="11"/>
        <v>46</v>
      </c>
      <c r="M106" s="30">
        <f>COUNTIF(L$4:L106,L106)</f>
        <v>1</v>
      </c>
      <c r="N106" s="32">
        <f t="shared" si="12"/>
        <v>46.01</v>
      </c>
      <c r="O106" s="5" t="str">
        <f t="shared" si="20"/>
        <v>REMITTable1 &gt;contractList&gt;contract&gt;optionDetails&gt;optionExerciseDate</v>
      </c>
      <c r="P106" s="5"/>
      <c r="Q106" s="58"/>
      <c r="R106" s="58"/>
      <c r="S106" s="5"/>
    </row>
    <row r="107" spans="1:19" x14ac:dyDescent="0.25">
      <c r="A107" s="6"/>
      <c r="B107" s="13"/>
      <c r="C107" s="15" t="s">
        <v>163</v>
      </c>
      <c r="D107" s="10" t="s">
        <v>72</v>
      </c>
      <c r="E107" s="10" t="s">
        <v>73</v>
      </c>
      <c r="F107" s="10" t="s">
        <v>74</v>
      </c>
      <c r="G107" s="10" t="s">
        <v>88</v>
      </c>
      <c r="H107" s="10" t="s">
        <v>90</v>
      </c>
      <c r="I107" s="10" t="s">
        <v>105</v>
      </c>
      <c r="J107" s="10" t="s">
        <v>108</v>
      </c>
      <c r="K107" s="10"/>
      <c r="L107" s="30">
        <f t="shared" si="11"/>
        <v>46</v>
      </c>
      <c r="M107" s="30">
        <f>COUNTIF(L$4:L107,L107)</f>
        <v>2</v>
      </c>
      <c r="N107" s="32">
        <f t="shared" si="12"/>
        <v>46.02</v>
      </c>
      <c r="O107" s="5" t="str">
        <f t="shared" si="20"/>
        <v>REMITTable1 &gt;TradeList&gt;TradeReport&gt;contractInfo&gt;contract&gt;optionDetails&gt;optionExerciseDate</v>
      </c>
      <c r="P107" s="5"/>
      <c r="Q107" s="58"/>
      <c r="R107" s="58"/>
      <c r="S107" s="5"/>
    </row>
    <row r="108" spans="1:19" x14ac:dyDescent="0.25">
      <c r="A108" s="6">
        <v>47</v>
      </c>
      <c r="B108" s="7" t="s">
        <v>53</v>
      </c>
      <c r="C108" s="7" t="s">
        <v>160</v>
      </c>
      <c r="D108" s="5" t="s">
        <v>72</v>
      </c>
      <c r="E108" s="5" t="s">
        <v>194</v>
      </c>
      <c r="F108" s="5" t="s">
        <v>90</v>
      </c>
      <c r="G108" s="5" t="s">
        <v>105</v>
      </c>
      <c r="H108" s="5" t="s">
        <v>109</v>
      </c>
      <c r="I108" s="5" t="s">
        <v>111</v>
      </c>
      <c r="J108" s="5"/>
      <c r="K108" s="5"/>
      <c r="L108" s="30">
        <f t="shared" si="11"/>
        <v>47</v>
      </c>
      <c r="M108" s="30">
        <f>COUNTIF(L$4:L108,L108)</f>
        <v>1</v>
      </c>
      <c r="N108" s="32">
        <f t="shared" si="12"/>
        <v>47.01</v>
      </c>
      <c r="O108" s="5" t="str">
        <f t="shared" si="20"/>
        <v>REMITTable1 &gt;contractList&gt;contract&gt;optionDetails&gt;optionStrikePrice&gt;value</v>
      </c>
      <c r="P108" s="5"/>
      <c r="Q108" s="58"/>
      <c r="R108" s="58"/>
      <c r="S108" s="5"/>
    </row>
    <row r="109" spans="1:19" x14ac:dyDescent="0.25">
      <c r="A109" s="6"/>
      <c r="B109" s="7"/>
      <c r="C109" s="7" t="s">
        <v>160</v>
      </c>
      <c r="D109" s="5" t="s">
        <v>72</v>
      </c>
      <c r="E109" s="5" t="s">
        <v>194</v>
      </c>
      <c r="F109" s="5" t="s">
        <v>90</v>
      </c>
      <c r="G109" s="5" t="s">
        <v>105</v>
      </c>
      <c r="H109" s="5" t="s">
        <v>109</v>
      </c>
      <c r="I109" s="5" t="s">
        <v>110</v>
      </c>
      <c r="J109" s="5"/>
      <c r="K109" s="5"/>
      <c r="L109" s="30">
        <f t="shared" si="11"/>
        <v>47</v>
      </c>
      <c r="M109" s="30">
        <f>COUNTIF(L$4:L109,L109)</f>
        <v>2</v>
      </c>
      <c r="N109" s="32">
        <f t="shared" si="12"/>
        <v>47.02</v>
      </c>
      <c r="O109" s="5" t="str">
        <f t="shared" si="20"/>
        <v>REMITTable1 &gt;contractList&gt;contract&gt;optionDetails&gt;optionStrikePrice&gt;currency</v>
      </c>
      <c r="P109" s="5"/>
      <c r="Q109" s="58"/>
      <c r="R109" s="58"/>
      <c r="S109" s="5"/>
    </row>
    <row r="110" spans="1:19" x14ac:dyDescent="0.25">
      <c r="A110" s="6"/>
      <c r="B110" s="13"/>
      <c r="C110" s="15" t="s">
        <v>163</v>
      </c>
      <c r="D110" s="10" t="s">
        <v>72</v>
      </c>
      <c r="E110" s="10" t="s">
        <v>73</v>
      </c>
      <c r="F110" s="10" t="s">
        <v>74</v>
      </c>
      <c r="G110" s="10" t="s">
        <v>88</v>
      </c>
      <c r="H110" s="10" t="s">
        <v>90</v>
      </c>
      <c r="I110" s="10" t="s">
        <v>105</v>
      </c>
      <c r="J110" s="10" t="s">
        <v>109</v>
      </c>
      <c r="K110" s="10" t="s">
        <v>111</v>
      </c>
      <c r="L110" s="30">
        <f t="shared" si="11"/>
        <v>47</v>
      </c>
      <c r="M110" s="30">
        <f>COUNTIF(L$4:L110,L110)</f>
        <v>3</v>
      </c>
      <c r="N110" s="32">
        <f t="shared" si="12"/>
        <v>47.03</v>
      </c>
      <c r="O110" s="5" t="str">
        <f t="shared" si="20"/>
        <v>REMITTable1 &gt;TradeList&gt;TradeReport&gt;contractInfo&gt;contract&gt;optionDetails&gt;optionStrikePrice&gt;value</v>
      </c>
      <c r="P110" s="5"/>
      <c r="Q110" s="58"/>
      <c r="R110" s="58"/>
      <c r="S110" s="5"/>
    </row>
    <row r="111" spans="1:19" x14ac:dyDescent="0.25">
      <c r="A111" s="6"/>
      <c r="B111" s="13"/>
      <c r="C111" s="15" t="s">
        <v>163</v>
      </c>
      <c r="D111" s="10" t="s">
        <v>72</v>
      </c>
      <c r="E111" s="10" t="s">
        <v>73</v>
      </c>
      <c r="F111" s="10" t="s">
        <v>74</v>
      </c>
      <c r="G111" s="10" t="s">
        <v>88</v>
      </c>
      <c r="H111" s="10" t="s">
        <v>90</v>
      </c>
      <c r="I111" s="10" t="s">
        <v>105</v>
      </c>
      <c r="J111" s="10" t="s">
        <v>109</v>
      </c>
      <c r="K111" s="10" t="s">
        <v>110</v>
      </c>
      <c r="L111" s="30">
        <f t="shared" ref="L111:L143" si="21">IF(A111&gt;0,A111,L110)</f>
        <v>47</v>
      </c>
      <c r="M111" s="30">
        <f>COUNTIF(L$4:L111,L111)</f>
        <v>4</v>
      </c>
      <c r="N111" s="32">
        <f t="shared" ref="N111:N143" si="22">(L111*100+M111)/100</f>
        <v>47.04</v>
      </c>
      <c r="O111" s="5" t="str">
        <f t="shared" si="20"/>
        <v>REMITTable1 &gt;TradeList&gt;TradeReport&gt;contractInfo&gt;contract&gt;optionDetails&gt;optionStrikePrice&gt;currency</v>
      </c>
      <c r="P111" s="5"/>
      <c r="Q111" s="58"/>
      <c r="R111" s="58"/>
      <c r="S111" s="5"/>
    </row>
    <row r="112" spans="1:19" s="8" customFormat="1" ht="12" x14ac:dyDescent="0.25">
      <c r="B112" s="9" t="s">
        <v>54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s="7" customFormat="1" ht="13.5" customHeight="1" x14ac:dyDescent="0.25">
      <c r="A113" s="7">
        <v>48</v>
      </c>
      <c r="B113" s="7" t="s">
        <v>55</v>
      </c>
      <c r="C113" s="7" t="s">
        <v>160</v>
      </c>
      <c r="D113" s="7" t="s">
        <v>72</v>
      </c>
      <c r="E113" s="7" t="s">
        <v>194</v>
      </c>
      <c r="F113" s="7" t="s">
        <v>90</v>
      </c>
      <c r="G113" s="7" t="s">
        <v>112</v>
      </c>
      <c r="L113" s="30">
        <f t="shared" si="21"/>
        <v>48</v>
      </c>
      <c r="M113" s="30">
        <f>COUNTIF(L$4:L113,L113)</f>
        <v>1</v>
      </c>
      <c r="N113" s="32">
        <f t="shared" si="22"/>
        <v>48.01</v>
      </c>
      <c r="O113" s="7" t="str">
        <f t="shared" ref="O113:O119" si="23">CONCATENATE(D113,E113,F113,G113,H113,I113,J113,K113)</f>
        <v>REMITTable1 &gt;contractList&gt;contract&gt;deliveryPointOrZone</v>
      </c>
      <c r="P113" s="5"/>
      <c r="Q113" s="58"/>
      <c r="R113" s="58"/>
    </row>
    <row r="114" spans="1:19" s="15" customFormat="1" ht="13.5" customHeight="1" x14ac:dyDescent="0.25">
      <c r="C114" s="15" t="s">
        <v>163</v>
      </c>
      <c r="D114" s="15" t="s">
        <v>72</v>
      </c>
      <c r="E114" s="15" t="s">
        <v>73</v>
      </c>
      <c r="F114" s="15" t="s">
        <v>74</v>
      </c>
      <c r="G114" s="15" t="s">
        <v>88</v>
      </c>
      <c r="H114" s="15" t="s">
        <v>90</v>
      </c>
      <c r="I114" s="15" t="s">
        <v>112</v>
      </c>
      <c r="L114" s="30">
        <f t="shared" si="21"/>
        <v>48</v>
      </c>
      <c r="M114" s="30">
        <f>COUNTIF(L$4:L114,L114)</f>
        <v>2</v>
      </c>
      <c r="N114" s="32">
        <f t="shared" si="22"/>
        <v>48.02</v>
      </c>
      <c r="O114" s="7" t="str">
        <f t="shared" si="23"/>
        <v>REMITTable1 &gt;TradeList&gt;TradeReport&gt;contractInfo&gt;contract&gt;deliveryPointOrZone</v>
      </c>
      <c r="P114" s="5"/>
      <c r="Q114" s="58"/>
      <c r="R114" s="58"/>
      <c r="S114" s="7"/>
    </row>
    <row r="115" spans="1:19" s="7" customFormat="1" x14ac:dyDescent="0.25">
      <c r="A115" s="7">
        <v>49</v>
      </c>
      <c r="B115" s="7" t="s">
        <v>56</v>
      </c>
      <c r="C115" s="7" t="s">
        <v>160</v>
      </c>
      <c r="D115" s="7" t="s">
        <v>72</v>
      </c>
      <c r="E115" s="7" t="s">
        <v>194</v>
      </c>
      <c r="F115" s="7" t="s">
        <v>90</v>
      </c>
      <c r="G115" s="7" t="s">
        <v>113</v>
      </c>
      <c r="L115" s="30">
        <f t="shared" si="21"/>
        <v>49</v>
      </c>
      <c r="M115" s="30">
        <f>COUNTIF(L$4:L115,L115)</f>
        <v>1</v>
      </c>
      <c r="N115" s="32">
        <f t="shared" si="22"/>
        <v>49.01</v>
      </c>
      <c r="O115" s="7" t="str">
        <f t="shared" si="23"/>
        <v>REMITTable1 &gt;contractList&gt;contract&gt;deliveryStartDate</v>
      </c>
      <c r="P115" s="5"/>
      <c r="Q115" s="58"/>
      <c r="R115" s="58"/>
    </row>
    <row r="116" spans="1:19" s="7" customFormat="1" x14ac:dyDescent="0.25">
      <c r="C116" s="7" t="s">
        <v>160</v>
      </c>
      <c r="D116" s="7" t="s">
        <v>72</v>
      </c>
      <c r="E116" s="7" t="s">
        <v>194</v>
      </c>
      <c r="F116" s="7" t="s">
        <v>90</v>
      </c>
      <c r="G116" s="7" t="s">
        <v>117</v>
      </c>
      <c r="H116" s="7" t="s">
        <v>118</v>
      </c>
      <c r="L116" s="30">
        <f t="shared" si="21"/>
        <v>49</v>
      </c>
      <c r="M116" s="30">
        <f>COUNTIF(L$4:L116,L116)</f>
        <v>2</v>
      </c>
      <c r="N116" s="32">
        <f t="shared" si="22"/>
        <v>49.02</v>
      </c>
      <c r="O116" s="7" t="str">
        <f t="shared" si="23"/>
        <v>REMITTable1 &gt;contractList&gt;contract&gt;deliveryProfile&gt;loadDeliveryStartDate</v>
      </c>
      <c r="P116" s="5"/>
      <c r="Q116" s="58"/>
      <c r="R116" s="58"/>
    </row>
    <row r="117" spans="1:19" s="25" customFormat="1" x14ac:dyDescent="0.25">
      <c r="A117" s="24"/>
      <c r="B117" s="13"/>
      <c r="C117" s="15" t="s">
        <v>163</v>
      </c>
      <c r="D117" s="10" t="s">
        <v>72</v>
      </c>
      <c r="E117" s="10" t="s">
        <v>73</v>
      </c>
      <c r="F117" s="10" t="s">
        <v>74</v>
      </c>
      <c r="G117" s="10" t="s">
        <v>88</v>
      </c>
      <c r="H117" s="10" t="s">
        <v>90</v>
      </c>
      <c r="I117" s="10" t="s">
        <v>113</v>
      </c>
      <c r="J117" s="10"/>
      <c r="L117" s="30">
        <f t="shared" si="21"/>
        <v>49</v>
      </c>
      <c r="M117" s="30">
        <f>COUNTIF(L$4:L117,L117)</f>
        <v>3</v>
      </c>
      <c r="N117" s="32">
        <f t="shared" si="22"/>
        <v>49.03</v>
      </c>
      <c r="O117" s="5" t="str">
        <f t="shared" si="23"/>
        <v>REMITTable1 &gt;TradeList&gt;TradeReport&gt;contractInfo&gt;contract&gt;deliveryStartDate</v>
      </c>
      <c r="P117" s="5"/>
      <c r="Q117" s="58"/>
      <c r="R117" s="58"/>
      <c r="S117" s="5"/>
    </row>
    <row r="118" spans="1:19" s="25" customFormat="1" x14ac:dyDescent="0.25">
      <c r="A118" s="24"/>
      <c r="B118" s="13"/>
      <c r="C118" s="15" t="s">
        <v>163</v>
      </c>
      <c r="D118" s="10" t="s">
        <v>72</v>
      </c>
      <c r="E118" s="10" t="s">
        <v>73</v>
      </c>
      <c r="F118" s="10" t="s">
        <v>74</v>
      </c>
      <c r="G118" s="10" t="s">
        <v>88</v>
      </c>
      <c r="H118" s="10" t="s">
        <v>90</v>
      </c>
      <c r="I118" s="10" t="s">
        <v>117</v>
      </c>
      <c r="J118" s="10" t="s">
        <v>118</v>
      </c>
      <c r="L118" s="30">
        <f t="shared" si="21"/>
        <v>49</v>
      </c>
      <c r="M118" s="30">
        <f>COUNTIF(L$4:L118,L118)</f>
        <v>4</v>
      </c>
      <c r="N118" s="32">
        <f t="shared" si="22"/>
        <v>49.04</v>
      </c>
      <c r="O118" s="5" t="str">
        <f t="shared" si="23"/>
        <v>REMITTable1 &gt;TradeList&gt;TradeReport&gt;contractInfo&gt;contract&gt;deliveryProfile&gt;loadDeliveryStartDate</v>
      </c>
      <c r="P118" s="5"/>
      <c r="Q118" s="58"/>
      <c r="R118" s="58"/>
      <c r="S118" s="5"/>
    </row>
    <row r="119" spans="1:19" s="26" customFormat="1" x14ac:dyDescent="0.25">
      <c r="C119" s="26" t="s">
        <v>158</v>
      </c>
      <c r="D119" s="26" t="s">
        <v>72</v>
      </c>
      <c r="E119" s="26" t="s">
        <v>73</v>
      </c>
      <c r="F119" s="26" t="s">
        <v>74</v>
      </c>
      <c r="G119" s="26" t="s">
        <v>188</v>
      </c>
      <c r="H119" s="26" t="s">
        <v>142</v>
      </c>
      <c r="L119" s="30">
        <f t="shared" si="21"/>
        <v>49</v>
      </c>
      <c r="M119" s="30">
        <f>COUNTIF(L$4:L119,L119)</f>
        <v>5</v>
      </c>
      <c r="N119" s="32">
        <f t="shared" si="22"/>
        <v>49.05</v>
      </c>
      <c r="O119" s="39" t="str">
        <f t="shared" si="23"/>
        <v>REMITTable1 &gt;TradeList&gt;TradeReport&gt;priceIntervalQuantityDetails&gt;intervalStartDate</v>
      </c>
      <c r="P119" s="5"/>
      <c r="Q119" s="58"/>
      <c r="R119" s="58"/>
      <c r="S119" s="39"/>
    </row>
    <row r="120" spans="1:19" s="7" customFormat="1" x14ac:dyDescent="0.25">
      <c r="A120" s="7">
        <v>50</v>
      </c>
      <c r="B120" s="7" t="s">
        <v>57</v>
      </c>
      <c r="C120" s="7" t="s">
        <v>160</v>
      </c>
      <c r="D120" s="7" t="s">
        <v>72</v>
      </c>
      <c r="E120" s="7" t="s">
        <v>194</v>
      </c>
      <c r="F120" s="7" t="s">
        <v>90</v>
      </c>
      <c r="G120" s="7" t="s">
        <v>114</v>
      </c>
      <c r="L120" s="30">
        <f t="shared" ref="L120:L141" si="24">IF(A120&gt;0,A120,L119)</f>
        <v>50</v>
      </c>
      <c r="M120" s="30">
        <f>COUNTIF(L$4:L120,L120)</f>
        <v>1</v>
      </c>
      <c r="N120" s="32">
        <f t="shared" ref="N120:N141" si="25">(L120*100+M120)/100</f>
        <v>50.01</v>
      </c>
      <c r="O120" s="39" t="str">
        <f t="shared" ref="O120:O141" si="26">CONCATENATE(D120,E120,F120,G120,H120,I120,J120,K120)</f>
        <v>REMITTable1 &gt;contractList&gt;contract&gt;deliveryEndDate</v>
      </c>
      <c r="P120" s="5"/>
      <c r="Q120" s="58"/>
      <c r="R120" s="58"/>
    </row>
    <row r="121" spans="1:19" s="7" customFormat="1" x14ac:dyDescent="0.25">
      <c r="C121" s="7" t="s">
        <v>160</v>
      </c>
      <c r="D121" s="7" t="s">
        <v>72</v>
      </c>
      <c r="E121" s="7" t="s">
        <v>194</v>
      </c>
      <c r="F121" s="7" t="s">
        <v>90</v>
      </c>
      <c r="G121" s="7" t="s">
        <v>117</v>
      </c>
      <c r="H121" s="7" t="s">
        <v>119</v>
      </c>
      <c r="L121" s="30">
        <f t="shared" si="24"/>
        <v>50</v>
      </c>
      <c r="M121" s="30">
        <f>COUNTIF(L$4:L121,L121)</f>
        <v>2</v>
      </c>
      <c r="N121" s="32">
        <f t="shared" si="25"/>
        <v>50.02</v>
      </c>
      <c r="O121" s="39" t="str">
        <f t="shared" si="26"/>
        <v>REMITTable1 &gt;contractList&gt;contract&gt;deliveryProfile&gt;loadDeliveryEndDate</v>
      </c>
      <c r="P121" s="5"/>
      <c r="Q121" s="58"/>
      <c r="R121" s="58"/>
    </row>
    <row r="122" spans="1:19" x14ac:dyDescent="0.25">
      <c r="A122" s="6"/>
      <c r="B122" s="13"/>
      <c r="C122" s="15" t="s">
        <v>163</v>
      </c>
      <c r="D122" s="10" t="s">
        <v>72</v>
      </c>
      <c r="E122" s="10" t="s">
        <v>73</v>
      </c>
      <c r="F122" s="10" t="s">
        <v>74</v>
      </c>
      <c r="G122" s="10" t="s">
        <v>88</v>
      </c>
      <c r="H122" s="10" t="s">
        <v>90</v>
      </c>
      <c r="I122" s="10" t="s">
        <v>114</v>
      </c>
      <c r="J122" s="10"/>
      <c r="K122" s="22"/>
      <c r="L122" s="30">
        <f t="shared" si="24"/>
        <v>50</v>
      </c>
      <c r="M122" s="30">
        <f>COUNTIF(L$4:L122,L122)</f>
        <v>3</v>
      </c>
      <c r="N122" s="32">
        <f t="shared" si="25"/>
        <v>50.03</v>
      </c>
      <c r="O122" s="39" t="str">
        <f t="shared" si="26"/>
        <v>REMITTable1 &gt;TradeList&gt;TradeReport&gt;contractInfo&gt;contract&gt;deliveryEndDate</v>
      </c>
      <c r="P122" s="5"/>
      <c r="Q122" s="58"/>
      <c r="R122" s="58"/>
      <c r="S122" s="5"/>
    </row>
    <row r="123" spans="1:19" x14ac:dyDescent="0.25">
      <c r="A123" s="6"/>
      <c r="B123" s="13"/>
      <c r="C123" s="15" t="s">
        <v>163</v>
      </c>
      <c r="D123" s="10" t="s">
        <v>72</v>
      </c>
      <c r="E123" s="10" t="s">
        <v>73</v>
      </c>
      <c r="F123" s="10" t="s">
        <v>74</v>
      </c>
      <c r="G123" s="10" t="s">
        <v>88</v>
      </c>
      <c r="H123" s="10" t="s">
        <v>90</v>
      </c>
      <c r="I123" s="10" t="s">
        <v>117</v>
      </c>
      <c r="J123" s="10" t="s">
        <v>119</v>
      </c>
      <c r="K123" s="22"/>
      <c r="L123" s="30">
        <f t="shared" si="24"/>
        <v>50</v>
      </c>
      <c r="M123" s="30">
        <f>COUNTIF(L$4:L123,L123)</f>
        <v>4</v>
      </c>
      <c r="N123" s="32">
        <f t="shared" si="25"/>
        <v>50.04</v>
      </c>
      <c r="O123" s="39" t="str">
        <f t="shared" si="26"/>
        <v>REMITTable1 &gt;TradeList&gt;TradeReport&gt;contractInfo&gt;contract&gt;deliveryProfile&gt;loadDeliveryEndDate</v>
      </c>
      <c r="P123" s="5"/>
      <c r="Q123" s="58"/>
      <c r="R123" s="58"/>
      <c r="S123" s="5"/>
    </row>
    <row r="124" spans="1:19" s="26" customFormat="1" x14ac:dyDescent="0.25">
      <c r="C124" s="26" t="s">
        <v>158</v>
      </c>
      <c r="D124" s="26" t="s">
        <v>72</v>
      </c>
      <c r="E124" s="26" t="s">
        <v>73</v>
      </c>
      <c r="F124" s="26" t="s">
        <v>74</v>
      </c>
      <c r="G124" s="26" t="s">
        <v>188</v>
      </c>
      <c r="H124" s="26" t="s">
        <v>143</v>
      </c>
      <c r="L124" s="30">
        <f t="shared" si="24"/>
        <v>50</v>
      </c>
      <c r="M124" s="30">
        <f>COUNTIF(L$4:L124,L124)</f>
        <v>5</v>
      </c>
      <c r="N124" s="32">
        <f t="shared" si="25"/>
        <v>50.05</v>
      </c>
      <c r="O124" s="39" t="str">
        <f t="shared" si="26"/>
        <v>REMITTable1 &gt;TradeList&gt;TradeReport&gt;priceIntervalQuantityDetails&gt;intervalEndDate</v>
      </c>
      <c r="P124" s="5"/>
      <c r="Q124" s="58"/>
      <c r="R124" s="58"/>
      <c r="S124" s="39"/>
    </row>
    <row r="125" spans="1:19" s="7" customFormat="1" x14ac:dyDescent="0.25">
      <c r="A125" s="7">
        <v>51</v>
      </c>
      <c r="B125" s="7" t="s">
        <v>58</v>
      </c>
      <c r="C125" s="7" t="s">
        <v>160</v>
      </c>
      <c r="D125" s="7" t="s">
        <v>72</v>
      </c>
      <c r="E125" s="7" t="s">
        <v>194</v>
      </c>
      <c r="F125" s="7" t="s">
        <v>90</v>
      </c>
      <c r="G125" s="7" t="s">
        <v>115</v>
      </c>
      <c r="L125" s="30">
        <f t="shared" si="24"/>
        <v>51</v>
      </c>
      <c r="M125" s="30">
        <f>COUNTIF(L$4:L125,L125)</f>
        <v>1</v>
      </c>
      <c r="N125" s="32">
        <f t="shared" si="25"/>
        <v>51.01</v>
      </c>
      <c r="O125" s="39" t="str">
        <f t="shared" si="26"/>
        <v>REMITTable1 &gt;contractList&gt;contract&gt;duration</v>
      </c>
      <c r="P125" s="5"/>
      <c r="Q125" s="58"/>
      <c r="R125" s="58"/>
    </row>
    <row r="126" spans="1:19" x14ac:dyDescent="0.25">
      <c r="A126" s="6"/>
      <c r="B126" s="13"/>
      <c r="C126" s="15" t="s">
        <v>163</v>
      </c>
      <c r="D126" s="10" t="s">
        <v>72</v>
      </c>
      <c r="E126" s="10" t="s">
        <v>73</v>
      </c>
      <c r="F126" s="10" t="s">
        <v>74</v>
      </c>
      <c r="G126" s="10" t="s">
        <v>88</v>
      </c>
      <c r="H126" s="10" t="s">
        <v>90</v>
      </c>
      <c r="I126" s="10" t="s">
        <v>115</v>
      </c>
      <c r="J126" s="5"/>
      <c r="K126" s="10"/>
      <c r="L126" s="30">
        <f t="shared" si="24"/>
        <v>51</v>
      </c>
      <c r="M126" s="30">
        <f>COUNTIF(L$4:L126,L126)</f>
        <v>2</v>
      </c>
      <c r="N126" s="32">
        <f t="shared" si="25"/>
        <v>51.02</v>
      </c>
      <c r="O126" s="39" t="str">
        <f t="shared" si="26"/>
        <v>REMITTable1 &gt;TradeList&gt;TradeReport&gt;contractInfo&gt;contract&gt;duration</v>
      </c>
      <c r="P126" s="5"/>
      <c r="Q126" s="58"/>
      <c r="R126" s="58"/>
      <c r="S126" s="5"/>
    </row>
    <row r="127" spans="1:19" s="7" customFormat="1" x14ac:dyDescent="0.25">
      <c r="A127" s="7">
        <v>52</v>
      </c>
      <c r="B127" s="7" t="s">
        <v>59</v>
      </c>
      <c r="C127" s="7" t="s">
        <v>160</v>
      </c>
      <c r="D127" s="7" t="s">
        <v>72</v>
      </c>
      <c r="E127" s="7" t="s">
        <v>194</v>
      </c>
      <c r="F127" s="7" t="s">
        <v>90</v>
      </c>
      <c r="G127" s="7" t="s">
        <v>116</v>
      </c>
      <c r="L127" s="30">
        <f t="shared" si="24"/>
        <v>52</v>
      </c>
      <c r="M127" s="30">
        <f>COUNTIF(L$4:L127,L127)</f>
        <v>1</v>
      </c>
      <c r="N127" s="32">
        <f t="shared" si="25"/>
        <v>52.01</v>
      </c>
      <c r="O127" s="39" t="str">
        <f t="shared" si="26"/>
        <v>REMITTable1 &gt;contractList&gt;contract&gt;loadType</v>
      </c>
      <c r="P127" s="5"/>
      <c r="Q127" s="58"/>
      <c r="R127" s="58"/>
    </row>
    <row r="128" spans="1:19" x14ac:dyDescent="0.25">
      <c r="A128" s="6"/>
      <c r="B128" s="13"/>
      <c r="C128" s="15" t="s">
        <v>163</v>
      </c>
      <c r="D128" s="10" t="s">
        <v>72</v>
      </c>
      <c r="E128" s="10" t="s">
        <v>73</v>
      </c>
      <c r="F128" s="10" t="s">
        <v>74</v>
      </c>
      <c r="G128" s="10" t="s">
        <v>88</v>
      </c>
      <c r="H128" s="10" t="s">
        <v>90</v>
      </c>
      <c r="I128" s="10" t="s">
        <v>116</v>
      </c>
      <c r="J128" s="10"/>
      <c r="K128" s="10"/>
      <c r="L128" s="30">
        <f t="shared" si="24"/>
        <v>52</v>
      </c>
      <c r="M128" s="30">
        <f>COUNTIF(L$4:L128,L128)</f>
        <v>2</v>
      </c>
      <c r="N128" s="32">
        <f t="shared" si="25"/>
        <v>52.02</v>
      </c>
      <c r="O128" s="39" t="str">
        <f t="shared" si="26"/>
        <v>REMITTable1 &gt;TradeList&gt;TradeReport&gt;contractInfo&gt;contract&gt;loadType</v>
      </c>
      <c r="P128" s="5"/>
      <c r="Q128" s="58"/>
      <c r="R128" s="58"/>
      <c r="S128" s="5"/>
    </row>
    <row r="129" spans="1:19" s="7" customFormat="1" x14ac:dyDescent="0.25">
      <c r="A129" s="7">
        <v>53</v>
      </c>
      <c r="B129" s="7" t="s">
        <v>60</v>
      </c>
      <c r="C129" s="7" t="s">
        <v>160</v>
      </c>
      <c r="D129" s="7" t="s">
        <v>72</v>
      </c>
      <c r="E129" s="7" t="s">
        <v>194</v>
      </c>
      <c r="F129" s="7" t="s">
        <v>90</v>
      </c>
      <c r="G129" s="7" t="s">
        <v>117</v>
      </c>
      <c r="H129" s="7" t="s">
        <v>120</v>
      </c>
      <c r="L129" s="30">
        <f t="shared" si="24"/>
        <v>53</v>
      </c>
      <c r="M129" s="30">
        <f>COUNTIF(L$4:L129,L129)</f>
        <v>1</v>
      </c>
      <c r="N129" s="32">
        <f t="shared" si="25"/>
        <v>53.01</v>
      </c>
      <c r="O129" s="39" t="str">
        <f t="shared" si="26"/>
        <v>REMITTable1 &gt;contractList&gt;contract&gt;deliveryProfile&gt;daysOfTheWeek</v>
      </c>
      <c r="P129" s="5"/>
      <c r="Q129" s="58"/>
      <c r="R129" s="58"/>
    </row>
    <row r="130" spans="1:19" x14ac:dyDescent="0.25">
      <c r="A130" s="6"/>
      <c r="B130" s="13"/>
      <c r="C130" s="15" t="s">
        <v>163</v>
      </c>
      <c r="D130" s="10" t="s">
        <v>72</v>
      </c>
      <c r="E130" s="10" t="s">
        <v>73</v>
      </c>
      <c r="F130" s="10" t="s">
        <v>74</v>
      </c>
      <c r="G130" s="10" t="s">
        <v>88</v>
      </c>
      <c r="H130" s="10" t="s">
        <v>90</v>
      </c>
      <c r="I130" s="10" t="s">
        <v>117</v>
      </c>
      <c r="J130" s="10" t="s">
        <v>120</v>
      </c>
      <c r="K130" s="5"/>
      <c r="L130" s="30">
        <f t="shared" si="24"/>
        <v>53</v>
      </c>
      <c r="M130" s="30">
        <f>COUNTIF(L$4:L130,L130)</f>
        <v>2</v>
      </c>
      <c r="N130" s="32">
        <f t="shared" si="25"/>
        <v>53.02</v>
      </c>
      <c r="O130" s="39" t="str">
        <f t="shared" si="26"/>
        <v>REMITTable1 &gt;TradeList&gt;TradeReport&gt;contractInfo&gt;contract&gt;deliveryProfile&gt;daysOfTheWeek</v>
      </c>
      <c r="P130" s="5"/>
      <c r="Q130" s="58"/>
      <c r="R130" s="58"/>
      <c r="S130" s="5"/>
    </row>
    <row r="131" spans="1:19" s="26" customFormat="1" x14ac:dyDescent="0.25">
      <c r="C131" s="26" t="s">
        <v>158</v>
      </c>
      <c r="D131" s="26" t="s">
        <v>72</v>
      </c>
      <c r="E131" s="26" t="s">
        <v>73</v>
      </c>
      <c r="F131" s="26" t="s">
        <v>74</v>
      </c>
      <c r="G131" s="26" t="s">
        <v>188</v>
      </c>
      <c r="H131" s="26" t="s">
        <v>120</v>
      </c>
      <c r="L131" s="30">
        <f t="shared" si="24"/>
        <v>53</v>
      </c>
      <c r="M131" s="30">
        <f>COUNTIF(L$4:L131,L131)</f>
        <v>3</v>
      </c>
      <c r="N131" s="32">
        <f t="shared" si="25"/>
        <v>53.03</v>
      </c>
      <c r="O131" s="39" t="str">
        <f t="shared" si="26"/>
        <v>REMITTable1 &gt;TradeList&gt;TradeReport&gt;priceIntervalQuantityDetails&gt;daysOfTheWeek</v>
      </c>
      <c r="P131" s="5"/>
      <c r="Q131" s="58"/>
      <c r="R131" s="58"/>
      <c r="S131" s="39"/>
    </row>
    <row r="132" spans="1:19" s="7" customFormat="1" x14ac:dyDescent="0.25">
      <c r="A132" s="7">
        <v>54</v>
      </c>
      <c r="B132" s="7" t="s">
        <v>61</v>
      </c>
      <c r="C132" s="7" t="s">
        <v>160</v>
      </c>
      <c r="D132" s="7" t="s">
        <v>72</v>
      </c>
      <c r="E132" s="7" t="s">
        <v>194</v>
      </c>
      <c r="F132" s="7" t="s">
        <v>90</v>
      </c>
      <c r="G132" s="7" t="s">
        <v>117</v>
      </c>
      <c r="H132" s="7" t="s">
        <v>121</v>
      </c>
      <c r="L132" s="30">
        <f t="shared" si="24"/>
        <v>54</v>
      </c>
      <c r="M132" s="30">
        <f>COUNTIF(L$4:L132,L132)</f>
        <v>1</v>
      </c>
      <c r="N132" s="32">
        <f t="shared" si="25"/>
        <v>54.01</v>
      </c>
      <c r="O132" s="39" t="str">
        <f t="shared" si="26"/>
        <v>REMITTable1 &gt;contractList&gt;contract&gt;deliveryProfile&gt;loadDeliveryStartTime</v>
      </c>
      <c r="P132" s="5"/>
      <c r="Q132" s="58"/>
      <c r="R132" s="58"/>
    </row>
    <row r="133" spans="1:19" s="7" customFormat="1" x14ac:dyDescent="0.25">
      <c r="C133" s="7" t="s">
        <v>160</v>
      </c>
      <c r="D133" s="7" t="s">
        <v>72</v>
      </c>
      <c r="E133" s="7" t="s">
        <v>194</v>
      </c>
      <c r="F133" s="7" t="s">
        <v>90</v>
      </c>
      <c r="G133" s="7" t="s">
        <v>117</v>
      </c>
      <c r="H133" s="7" t="s">
        <v>122</v>
      </c>
      <c r="L133" s="30">
        <f t="shared" si="24"/>
        <v>54</v>
      </c>
      <c r="M133" s="30">
        <f>COUNTIF(L$4:L133,L133)</f>
        <v>2</v>
      </c>
      <c r="N133" s="32">
        <f t="shared" si="25"/>
        <v>54.02</v>
      </c>
      <c r="O133" s="39" t="str">
        <f t="shared" si="26"/>
        <v>REMITTable1 &gt;contractList&gt;contract&gt;deliveryProfile&gt;loadDeliveryEndTime</v>
      </c>
      <c r="P133" s="5"/>
      <c r="Q133" s="58"/>
      <c r="R133" s="58"/>
    </row>
    <row r="134" spans="1:19" x14ac:dyDescent="0.25">
      <c r="A134" s="6"/>
      <c r="B134" s="13"/>
      <c r="C134" s="15" t="s">
        <v>163</v>
      </c>
      <c r="D134" s="10" t="s">
        <v>72</v>
      </c>
      <c r="E134" s="10" t="s">
        <v>73</v>
      </c>
      <c r="F134" s="10" t="s">
        <v>74</v>
      </c>
      <c r="G134" s="10" t="s">
        <v>88</v>
      </c>
      <c r="H134" s="10" t="s">
        <v>90</v>
      </c>
      <c r="I134" s="10" t="s">
        <v>117</v>
      </c>
      <c r="J134" s="10" t="s">
        <v>121</v>
      </c>
      <c r="K134" s="5"/>
      <c r="L134" s="30">
        <f t="shared" si="24"/>
        <v>54</v>
      </c>
      <c r="M134" s="30">
        <f>COUNTIF(L$4:L134,L134)</f>
        <v>3</v>
      </c>
      <c r="N134" s="32">
        <f t="shared" si="25"/>
        <v>54.03</v>
      </c>
      <c r="O134" s="39" t="str">
        <f t="shared" si="26"/>
        <v>REMITTable1 &gt;TradeList&gt;TradeReport&gt;contractInfo&gt;contract&gt;deliveryProfile&gt;loadDeliveryStartTime</v>
      </c>
      <c r="P134" s="5"/>
      <c r="Q134" s="58"/>
      <c r="R134" s="58"/>
      <c r="S134" s="5"/>
    </row>
    <row r="135" spans="1:19" x14ac:dyDescent="0.25">
      <c r="A135" s="6"/>
      <c r="B135" s="13"/>
      <c r="C135" s="15" t="s">
        <v>163</v>
      </c>
      <c r="D135" s="10" t="s">
        <v>72</v>
      </c>
      <c r="E135" s="10" t="s">
        <v>73</v>
      </c>
      <c r="F135" s="10" t="s">
        <v>74</v>
      </c>
      <c r="G135" s="10" t="s">
        <v>88</v>
      </c>
      <c r="H135" s="10" t="s">
        <v>90</v>
      </c>
      <c r="I135" s="10" t="s">
        <v>117</v>
      </c>
      <c r="J135" s="10" t="s">
        <v>122</v>
      </c>
      <c r="K135" s="5"/>
      <c r="L135" s="30">
        <f t="shared" si="24"/>
        <v>54</v>
      </c>
      <c r="M135" s="30">
        <f>COUNTIF(L$4:L135,L135)</f>
        <v>4</v>
      </c>
      <c r="N135" s="32">
        <f t="shared" si="25"/>
        <v>54.04</v>
      </c>
      <c r="O135" s="39" t="str">
        <f t="shared" si="26"/>
        <v>REMITTable1 &gt;TradeList&gt;TradeReport&gt;contractInfo&gt;contract&gt;deliveryProfile&gt;loadDeliveryEndTime</v>
      </c>
      <c r="P135" s="5"/>
      <c r="Q135" s="58"/>
      <c r="R135" s="58"/>
      <c r="S135" s="5"/>
    </row>
    <row r="136" spans="1:19" s="26" customFormat="1" x14ac:dyDescent="0.25">
      <c r="C136" s="26" t="s">
        <v>158</v>
      </c>
      <c r="D136" s="26" t="s">
        <v>72</v>
      </c>
      <c r="E136" s="26" t="s">
        <v>73</v>
      </c>
      <c r="F136" s="26" t="s">
        <v>74</v>
      </c>
      <c r="G136" s="26" t="s">
        <v>188</v>
      </c>
      <c r="H136" s="26" t="s">
        <v>145</v>
      </c>
      <c r="L136" s="30">
        <f t="shared" si="24"/>
        <v>54</v>
      </c>
      <c r="M136" s="30">
        <f>COUNTIF(L$4:L136,L136)</f>
        <v>5</v>
      </c>
      <c r="N136" s="32">
        <f t="shared" si="25"/>
        <v>54.05</v>
      </c>
      <c r="O136" s="39" t="str">
        <f t="shared" si="26"/>
        <v>REMITTable1 &gt;TradeList&gt;TradeReport&gt;priceIntervalQuantityDetails&gt;intervalStartTime</v>
      </c>
      <c r="P136" s="5"/>
      <c r="Q136" s="58"/>
      <c r="R136" s="58"/>
      <c r="S136" s="39"/>
    </row>
    <row r="137" spans="1:19" s="26" customFormat="1" x14ac:dyDescent="0.25">
      <c r="C137" s="26" t="s">
        <v>158</v>
      </c>
      <c r="D137" s="26" t="s">
        <v>72</v>
      </c>
      <c r="E137" s="26" t="s">
        <v>73</v>
      </c>
      <c r="F137" s="26" t="s">
        <v>74</v>
      </c>
      <c r="G137" s="26" t="s">
        <v>188</v>
      </c>
      <c r="H137" s="26" t="s">
        <v>146</v>
      </c>
      <c r="L137" s="30">
        <f t="shared" si="24"/>
        <v>54</v>
      </c>
      <c r="M137" s="30">
        <f>COUNTIF(L$4:L137,L137)</f>
        <v>6</v>
      </c>
      <c r="N137" s="32">
        <f t="shared" si="25"/>
        <v>54.06</v>
      </c>
      <c r="O137" s="39" t="str">
        <f t="shared" si="26"/>
        <v>REMITTable1 &gt;TradeList&gt;TradeReport&gt;priceIntervalQuantityDetails&gt;intervalEndTime</v>
      </c>
      <c r="P137" s="5"/>
      <c r="Q137" s="58"/>
      <c r="R137" s="58"/>
      <c r="S137" s="39"/>
    </row>
    <row r="138" spans="1:19" s="26" customFormat="1" x14ac:dyDescent="0.25">
      <c r="A138" s="26">
        <v>55</v>
      </c>
      <c r="B138" s="26" t="s">
        <v>62</v>
      </c>
      <c r="C138" s="26" t="s">
        <v>158</v>
      </c>
      <c r="D138" s="26" t="s">
        <v>72</v>
      </c>
      <c r="E138" s="26" t="s">
        <v>73</v>
      </c>
      <c r="F138" s="26" t="s">
        <v>74</v>
      </c>
      <c r="G138" s="26" t="s">
        <v>188</v>
      </c>
      <c r="H138" s="26" t="s">
        <v>157</v>
      </c>
      <c r="L138" s="30">
        <f t="shared" si="24"/>
        <v>55</v>
      </c>
      <c r="M138" s="30">
        <f>COUNTIF(L$4:L138,L138)</f>
        <v>1</v>
      </c>
      <c r="N138" s="32">
        <f t="shared" si="25"/>
        <v>55.01</v>
      </c>
      <c r="O138" s="39" t="str">
        <f t="shared" si="26"/>
        <v>REMITTable1 &gt;TradeList&gt;TradeReport&gt;priceIntervalQuantityDetails&gt;quantity</v>
      </c>
      <c r="P138" s="5"/>
      <c r="Q138" s="58"/>
      <c r="R138" s="58"/>
      <c r="S138" s="39"/>
    </row>
    <row r="139" spans="1:19" s="26" customFormat="1" x14ac:dyDescent="0.25">
      <c r="A139" s="26">
        <v>56</v>
      </c>
      <c r="B139" s="26" t="s">
        <v>63</v>
      </c>
      <c r="C139" s="26" t="s">
        <v>158</v>
      </c>
      <c r="D139" s="26" t="s">
        <v>72</v>
      </c>
      <c r="E139" s="26" t="s">
        <v>73</v>
      </c>
      <c r="F139" s="26" t="s">
        <v>74</v>
      </c>
      <c r="G139" s="26" t="s">
        <v>188</v>
      </c>
      <c r="H139" s="26" t="s">
        <v>140</v>
      </c>
      <c r="L139" s="30">
        <f t="shared" si="24"/>
        <v>56</v>
      </c>
      <c r="M139" s="30">
        <f>COUNTIF(L$4:L139,L139)</f>
        <v>1</v>
      </c>
      <c r="N139" s="32">
        <f t="shared" si="25"/>
        <v>56.01</v>
      </c>
      <c r="O139" s="39" t="str">
        <f t="shared" si="26"/>
        <v>REMITTable1 &gt;TradeList&gt;TradeReport&gt;priceIntervalQuantityDetails&gt;unit</v>
      </c>
      <c r="P139" s="5"/>
      <c r="Q139" s="58"/>
      <c r="R139" s="58"/>
      <c r="S139" s="39"/>
    </row>
    <row r="140" spans="1:19" s="26" customFormat="1" x14ac:dyDescent="0.25">
      <c r="A140" s="26">
        <v>57</v>
      </c>
      <c r="B140" s="26" t="s">
        <v>64</v>
      </c>
      <c r="C140" s="26" t="s">
        <v>158</v>
      </c>
      <c r="D140" s="26" t="s">
        <v>72</v>
      </c>
      <c r="E140" s="26" t="s">
        <v>73</v>
      </c>
      <c r="F140" s="26" t="s">
        <v>74</v>
      </c>
      <c r="G140" s="26" t="s">
        <v>188</v>
      </c>
      <c r="H140" s="26" t="s">
        <v>189</v>
      </c>
      <c r="I140" s="26" t="s">
        <v>111</v>
      </c>
      <c r="L140" s="30">
        <f t="shared" si="24"/>
        <v>57</v>
      </c>
      <c r="M140" s="30">
        <f>COUNTIF(L$4:L140,L140)</f>
        <v>1</v>
      </c>
      <c r="N140" s="32">
        <f t="shared" si="25"/>
        <v>57.01</v>
      </c>
      <c r="O140" s="39" t="str">
        <f t="shared" si="26"/>
        <v>REMITTable1 &gt;TradeList&gt;TradeReport&gt;priceIntervalQuantityDetails&gt;priceTimeIntervalQuantity&gt;value</v>
      </c>
      <c r="P140" s="5"/>
      <c r="Q140" s="58"/>
      <c r="R140" s="58"/>
      <c r="S140" s="39"/>
    </row>
    <row r="141" spans="1:19" s="26" customFormat="1" x14ac:dyDescent="0.25">
      <c r="C141" s="26" t="s">
        <v>158</v>
      </c>
      <c r="D141" s="26" t="s">
        <v>72</v>
      </c>
      <c r="E141" s="26" t="s">
        <v>73</v>
      </c>
      <c r="F141" s="26" t="s">
        <v>74</v>
      </c>
      <c r="G141" s="26" t="s">
        <v>188</v>
      </c>
      <c r="H141" s="26" t="s">
        <v>189</v>
      </c>
      <c r="I141" s="26" t="s">
        <v>110</v>
      </c>
      <c r="L141" s="30">
        <f t="shared" si="24"/>
        <v>57</v>
      </c>
      <c r="M141" s="30">
        <f>COUNTIF(L$4:L141,L141)</f>
        <v>2</v>
      </c>
      <c r="N141" s="32">
        <f t="shared" si="25"/>
        <v>57.02</v>
      </c>
      <c r="O141" s="39" t="str">
        <f t="shared" si="26"/>
        <v>REMITTable1 &gt;TradeList&gt;TradeReport&gt;priceIntervalQuantityDetails&gt;priceTimeIntervalQuantity&gt;currency</v>
      </c>
      <c r="P141" s="5"/>
      <c r="Q141" s="58"/>
      <c r="R141" s="58"/>
      <c r="S141" s="39"/>
    </row>
    <row r="142" spans="1:19" s="8" customFormat="1" ht="12" x14ac:dyDescent="0.25">
      <c r="B142" s="9" t="s">
        <v>65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 s="7" customFormat="1" x14ac:dyDescent="0.25">
      <c r="A143" s="7">
        <v>58</v>
      </c>
      <c r="B143" s="7" t="s">
        <v>66</v>
      </c>
      <c r="C143" s="7" t="s">
        <v>160</v>
      </c>
      <c r="D143" s="7" t="s">
        <v>72</v>
      </c>
      <c r="E143" s="7" t="s">
        <v>73</v>
      </c>
      <c r="F143" s="7" t="s">
        <v>74</v>
      </c>
      <c r="G143" s="7" t="s">
        <v>144</v>
      </c>
      <c r="L143" s="30">
        <f t="shared" si="21"/>
        <v>58</v>
      </c>
      <c r="M143" s="30">
        <f>COUNTIF(L$4:L143,L143)</f>
        <v>1</v>
      </c>
      <c r="N143" s="32">
        <f t="shared" si="22"/>
        <v>58.01</v>
      </c>
      <c r="O143" s="5" t="str">
        <f>CONCATENATE(D143,E143,F143,G143,H143,I143,J143,K143)</f>
        <v>REMITTable1 &gt;TradeList&gt;TradeReport&gt;actionType</v>
      </c>
      <c r="P143" s="5"/>
      <c r="Q143" s="58"/>
      <c r="R143" s="58"/>
      <c r="S143" s="5"/>
    </row>
    <row r="144" spans="1:19" x14ac:dyDescent="0.25">
      <c r="A144" s="6">
        <v>100</v>
      </c>
      <c r="B144" s="7" t="s">
        <v>195</v>
      </c>
      <c r="C144" s="7" t="s">
        <v>160</v>
      </c>
      <c r="D144" s="7" t="s">
        <v>72</v>
      </c>
      <c r="E144" s="7" t="s">
        <v>73</v>
      </c>
      <c r="F144" s="7" t="s">
        <v>74</v>
      </c>
      <c r="G144" s="18" t="s">
        <v>196</v>
      </c>
      <c r="L144" s="30">
        <v>100</v>
      </c>
      <c r="M144" s="30">
        <v>1</v>
      </c>
      <c r="N144" s="30">
        <v>100.01</v>
      </c>
      <c r="O144" s="77" t="str">
        <f>CONCATENATE(D144,E144,F144,G144,H144,I144,J144,K144)</f>
        <v>REMITTable1 &gt;TradeList&gt;TradeReport&gt;RecordSeqNumber</v>
      </c>
    </row>
    <row r="145" spans="2:16" hidden="1" x14ac:dyDescent="0.25">
      <c r="B145" s="41"/>
      <c r="C145" s="49"/>
      <c r="D145" s="50"/>
      <c r="E145" s="51"/>
      <c r="F145" s="51"/>
      <c r="G145" s="52"/>
      <c r="H145" s="53"/>
      <c r="I145" s="54"/>
      <c r="J145" s="55"/>
      <c r="K145" s="56"/>
      <c r="L145" s="56"/>
      <c r="M145" s="56"/>
      <c r="N145" s="56"/>
      <c r="O145" s="56"/>
      <c r="P145" s="57"/>
    </row>
    <row r="146" spans="2:16" hidden="1" x14ac:dyDescent="0.25"/>
    <row r="147" spans="2:16" hidden="1" x14ac:dyDescent="0.25"/>
    <row r="148" spans="2:16" hidden="1" x14ac:dyDescent="0.25"/>
    <row r="149" spans="2:16" hidden="1" x14ac:dyDescent="0.25"/>
    <row r="150" spans="2:16" hidden="1" x14ac:dyDescent="0.25"/>
    <row r="151" spans="2:16" ht="15" hidden="1" customHeight="1" x14ac:dyDescent="0.25"/>
    <row r="152" spans="2:16" ht="15" hidden="1" customHeight="1" x14ac:dyDescent="0.25"/>
    <row r="153" spans="2:16" ht="15" hidden="1" customHeight="1" x14ac:dyDescent="0.25"/>
    <row r="154" spans="2:16" ht="15" hidden="1" customHeight="1" x14ac:dyDescent="0.25"/>
    <row r="155" spans="2:16" ht="15" hidden="1" customHeight="1" x14ac:dyDescent="0.25"/>
    <row r="156" spans="2:16" ht="15" hidden="1" customHeight="1" x14ac:dyDescent="0.25"/>
    <row r="157" spans="2:16" ht="15" hidden="1" customHeight="1" x14ac:dyDescent="0.25"/>
    <row r="158" spans="2:16" ht="15" hidden="1" customHeight="1" x14ac:dyDescent="0.25"/>
    <row r="159" spans="2:16" ht="15" hidden="1" customHeight="1" x14ac:dyDescent="0.25"/>
    <row r="160" spans="2:16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idden="1" x14ac:dyDescent="0.25"/>
    <row r="175" x14ac:dyDescent="0.25"/>
    <row r="176" x14ac:dyDescent="0.25"/>
  </sheetData>
  <mergeCells count="1">
    <mergeCell ref="S10:S11"/>
  </mergeCells>
  <conditionalFormatting sqref="B100">
    <cfRule type="expression" dxfId="5" priority="14">
      <formula>#REF!=n/a</formula>
    </cfRule>
  </conditionalFormatting>
  <conditionalFormatting sqref="B32">
    <cfRule type="expression" dxfId="4" priority="19">
      <formula>#REF!=n/a</formula>
    </cfRule>
  </conditionalFormatting>
  <conditionalFormatting sqref="B45:B46">
    <cfRule type="expression" dxfId="3" priority="18">
      <formula>#REF!=n/a</formula>
    </cfRule>
  </conditionalFormatting>
  <conditionalFormatting sqref="B53">
    <cfRule type="expression" dxfId="2" priority="17">
      <formula>#REF!=n/a</formula>
    </cfRule>
  </conditionalFormatting>
  <conditionalFormatting sqref="B108:B109">
    <cfRule type="expression" dxfId="1" priority="16">
      <formula>#REF!=n/a</formula>
    </cfRule>
  </conditionalFormatting>
  <pageMargins left="0.70866141732283472" right="0.70866141732283472" top="0.74803149606299213" bottom="0.74803149606299213" header="0.31496062992125984" footer="0.31496062992125984"/>
  <pageSetup paperSize="8"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V239"/>
  <sheetViews>
    <sheetView zoomScale="85" zoomScaleNormal="85" workbookViewId="0">
      <pane ySplit="2" topLeftCell="A156" activePane="bottomLeft" state="frozen"/>
      <selection activeCell="I38" sqref="I37:I38"/>
      <selection pane="bottomLeft" activeCell="A172" sqref="A172:G172"/>
    </sheetView>
  </sheetViews>
  <sheetFormatPr defaultColWidth="0" defaultRowHeight="15" zeroHeight="1" x14ac:dyDescent="0.25"/>
  <cols>
    <col min="1" max="1" width="5.5703125" style="27" bestFit="1" customWidth="1"/>
    <col min="2" max="2" width="25.42578125" style="45" customWidth="1"/>
    <col min="3" max="3" width="14.7109375" style="45" customWidth="1"/>
    <col min="4" max="4" width="17.85546875" style="18" customWidth="1"/>
    <col min="5" max="5" width="15" style="18" customWidth="1"/>
    <col min="6" max="6" width="16.140625" style="18" customWidth="1"/>
    <col min="7" max="7" width="32.85546875" style="18" customWidth="1"/>
    <col min="8" max="8" width="31.28515625" style="18" customWidth="1"/>
    <col min="9" max="10" width="26.85546875" style="18" customWidth="1"/>
    <col min="11" max="11" width="19.28515625" style="18" customWidth="1"/>
    <col min="12" max="12" width="8" style="18" customWidth="1"/>
    <col min="13" max="13" width="5.85546875" style="37" customWidth="1"/>
    <col min="14" max="15" width="8.5703125" style="37" customWidth="1"/>
    <col min="16" max="16" width="94.7109375" style="22" customWidth="1"/>
    <col min="17" max="17" width="28.140625" style="22" hidden="1" customWidth="1"/>
    <col min="18" max="18" width="30.28515625" style="22" hidden="1" customWidth="1"/>
    <col min="19" max="19" width="32.42578125" style="18" hidden="1" customWidth="1"/>
    <col min="20" max="20" width="40.7109375" style="22" hidden="1" customWidth="1"/>
    <col min="21" max="22" width="0" hidden="1" customWidth="1"/>
    <col min="23" max="16384" width="0" style="18" hidden="1"/>
  </cols>
  <sheetData>
    <row r="1" spans="1:21" s="66" customFormat="1" x14ac:dyDescent="0.25">
      <c r="A1" s="63"/>
      <c r="B1" s="64" t="s">
        <v>169</v>
      </c>
      <c r="C1" s="65" t="s">
        <v>170</v>
      </c>
      <c r="E1" s="67"/>
      <c r="F1" s="67" t="s">
        <v>171</v>
      </c>
      <c r="G1" s="68"/>
      <c r="H1" s="69" t="s">
        <v>172</v>
      </c>
      <c r="I1" s="70"/>
      <c r="J1" s="71" t="s">
        <v>182</v>
      </c>
      <c r="K1" s="72"/>
      <c r="L1" s="72"/>
      <c r="M1" s="72"/>
      <c r="N1" s="72"/>
      <c r="O1" s="72"/>
      <c r="P1" s="73" t="s">
        <v>181</v>
      </c>
      <c r="Q1" s="74"/>
      <c r="S1" s="74"/>
      <c r="T1" s="75"/>
      <c r="U1" s="75"/>
    </row>
    <row r="2" spans="1:21" s="1" customFormat="1" ht="12" x14ac:dyDescent="0.25">
      <c r="A2" s="1" t="s">
        <v>0</v>
      </c>
      <c r="B2" s="3" t="s">
        <v>1</v>
      </c>
      <c r="C2" s="3" t="s">
        <v>159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/>
      <c r="M2" s="3" t="s">
        <v>183</v>
      </c>
      <c r="N2" s="3" t="s">
        <v>184</v>
      </c>
      <c r="O2" s="3" t="s">
        <v>185</v>
      </c>
      <c r="P2" s="4" t="s">
        <v>76</v>
      </c>
      <c r="Q2" s="4"/>
      <c r="R2" s="4"/>
      <c r="S2" s="2"/>
      <c r="T2" s="4"/>
    </row>
    <row r="3" spans="1:21" s="8" customFormat="1" ht="12" x14ac:dyDescent="0.25">
      <c r="B3" s="16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9"/>
      <c r="N3" s="29"/>
      <c r="O3" s="29"/>
      <c r="P3" s="16"/>
      <c r="Q3" s="16"/>
      <c r="R3" s="16"/>
      <c r="S3" s="9"/>
      <c r="T3" s="16"/>
    </row>
    <row r="4" spans="1:21" x14ac:dyDescent="0.25">
      <c r="A4" s="17">
        <v>1</v>
      </c>
      <c r="B4" s="11" t="s">
        <v>3</v>
      </c>
      <c r="C4" s="11" t="s">
        <v>160</v>
      </c>
      <c r="D4" s="5" t="s">
        <v>72</v>
      </c>
      <c r="E4" s="5" t="s">
        <v>164</v>
      </c>
      <c r="F4" s="5" t="s">
        <v>165</v>
      </c>
      <c r="G4" s="5" t="s">
        <v>75</v>
      </c>
      <c r="H4" s="5" t="s">
        <v>67</v>
      </c>
      <c r="J4" s="18" t="s">
        <v>82</v>
      </c>
      <c r="M4" s="37">
        <f>IF(A4&gt;0,A4,"")</f>
        <v>1</v>
      </c>
      <c r="N4" s="37">
        <f>COUNTIF(M$4:M4,M4)</f>
        <v>1</v>
      </c>
      <c r="O4" s="37">
        <f>(M4*100+N4)/100</f>
        <v>1.01</v>
      </c>
      <c r="P4" s="5" t="str">
        <f>CONCATENATE(D4,E4,F4,G4,H4,I4,J4,K4,L4)</f>
        <v xml:space="preserve">REMITTable1 &gt;OrderList&gt;OrderReport&gt;idOfMarketParticipant&gt;ace </v>
      </c>
      <c r="Q4" s="5"/>
      <c r="R4" s="58"/>
      <c r="S4" s="58"/>
      <c r="T4" s="58"/>
    </row>
    <row r="5" spans="1:21" x14ac:dyDescent="0.25">
      <c r="A5" s="17"/>
      <c r="B5" s="11"/>
      <c r="C5" s="11" t="s">
        <v>160</v>
      </c>
      <c r="D5" s="5" t="s">
        <v>72</v>
      </c>
      <c r="E5" s="5" t="s">
        <v>164</v>
      </c>
      <c r="F5" s="5" t="s">
        <v>165</v>
      </c>
      <c r="G5" s="5" t="s">
        <v>75</v>
      </c>
      <c r="H5" s="5" t="s">
        <v>68</v>
      </c>
      <c r="I5" s="18" t="s">
        <v>82</v>
      </c>
      <c r="M5" s="37">
        <f>IF(A5&gt;0,A5,M4)</f>
        <v>1</v>
      </c>
      <c r="N5" s="37">
        <f>COUNTIF(M$4:M5,M5)</f>
        <v>2</v>
      </c>
      <c r="O5" s="37">
        <f t="shared" ref="O5:O26" si="0">(M5*100+N5)/100</f>
        <v>1.02</v>
      </c>
      <c r="P5" s="5" t="str">
        <f t="shared" ref="P5:P65" si="1">CONCATENATE(D5,E5,F5,G5,H5,I5,J5,K5,L5)</f>
        <v xml:space="preserve">REMITTable1 &gt;OrderList&gt;OrderReport&gt;idOfMarketParticipant&gt;lei </v>
      </c>
      <c r="Q5" s="5"/>
      <c r="R5" s="58"/>
      <c r="S5" s="58"/>
      <c r="T5" s="58"/>
    </row>
    <row r="6" spans="1:21" x14ac:dyDescent="0.25">
      <c r="A6" s="17"/>
      <c r="B6" s="11"/>
      <c r="C6" s="11" t="s">
        <v>160</v>
      </c>
      <c r="D6" s="5" t="s">
        <v>72</v>
      </c>
      <c r="E6" s="5" t="s">
        <v>164</v>
      </c>
      <c r="F6" s="5" t="s">
        <v>165</v>
      </c>
      <c r="G6" s="5" t="s">
        <v>75</v>
      </c>
      <c r="H6" s="5" t="s">
        <v>69</v>
      </c>
      <c r="M6" s="37">
        <f t="shared" ref="M6:M26" si="2">IF(A6&gt;0,A6,M5)</f>
        <v>1</v>
      </c>
      <c r="N6" s="37">
        <f>COUNTIF(M$4:M6,M6)</f>
        <v>3</v>
      </c>
      <c r="O6" s="37">
        <f t="shared" si="0"/>
        <v>1.03</v>
      </c>
      <c r="P6" s="5" t="str">
        <f t="shared" si="1"/>
        <v>REMITTable1 &gt;OrderList&gt;OrderReport&gt;idOfMarketParticipant&gt;bic</v>
      </c>
      <c r="Q6" s="5"/>
      <c r="R6" s="58"/>
      <c r="S6" s="58"/>
      <c r="T6" s="58"/>
    </row>
    <row r="7" spans="1:21" x14ac:dyDescent="0.25">
      <c r="A7" s="17"/>
      <c r="B7" s="11"/>
      <c r="C7" s="11" t="s">
        <v>160</v>
      </c>
      <c r="D7" s="5" t="s">
        <v>72</v>
      </c>
      <c r="E7" s="5" t="s">
        <v>164</v>
      </c>
      <c r="F7" s="5" t="s">
        <v>165</v>
      </c>
      <c r="G7" s="5" t="s">
        <v>75</v>
      </c>
      <c r="H7" s="5" t="s">
        <v>70</v>
      </c>
      <c r="M7" s="37">
        <f t="shared" si="2"/>
        <v>1</v>
      </c>
      <c r="N7" s="37">
        <f>COUNTIF(M$4:M7,M7)</f>
        <v>4</v>
      </c>
      <c r="O7" s="37">
        <f t="shared" si="0"/>
        <v>1.04</v>
      </c>
      <c r="P7" s="5" t="str">
        <f t="shared" si="1"/>
        <v>REMITTable1 &gt;OrderList&gt;OrderReport&gt;idOfMarketParticipant&gt;eic</v>
      </c>
      <c r="Q7" s="5"/>
      <c r="R7" s="58"/>
      <c r="S7" s="58"/>
      <c r="T7" s="58"/>
    </row>
    <row r="8" spans="1:21" x14ac:dyDescent="0.25">
      <c r="A8" s="17"/>
      <c r="B8" s="11"/>
      <c r="C8" s="11" t="s">
        <v>160</v>
      </c>
      <c r="D8" s="5" t="s">
        <v>72</v>
      </c>
      <c r="E8" s="5" t="s">
        <v>164</v>
      </c>
      <c r="F8" s="5" t="s">
        <v>165</v>
      </c>
      <c r="G8" s="5" t="s">
        <v>75</v>
      </c>
      <c r="H8" s="5" t="s">
        <v>71</v>
      </c>
      <c r="M8" s="37">
        <f t="shared" si="2"/>
        <v>1</v>
      </c>
      <c r="N8" s="37">
        <f>COUNTIF(M$4:M8,M8)</f>
        <v>5</v>
      </c>
      <c r="O8" s="37">
        <f t="shared" si="0"/>
        <v>1.05</v>
      </c>
      <c r="P8" s="5" t="str">
        <f t="shared" si="1"/>
        <v>REMITTable1 &gt;OrderList&gt;OrderReport&gt;idOfMarketParticipant&gt;gln</v>
      </c>
      <c r="Q8" s="5"/>
      <c r="R8" s="58"/>
      <c r="S8" s="58"/>
      <c r="T8" s="58"/>
    </row>
    <row r="9" spans="1:21" x14ac:dyDescent="0.25">
      <c r="A9" s="6">
        <v>2</v>
      </c>
      <c r="B9" s="11" t="s">
        <v>4</v>
      </c>
      <c r="C9" s="14" t="s">
        <v>174</v>
      </c>
      <c r="D9" s="19" t="s">
        <v>175</v>
      </c>
      <c r="E9" s="19"/>
      <c r="F9" s="19"/>
      <c r="G9" s="19"/>
      <c r="H9" s="19"/>
      <c r="I9" s="19"/>
      <c r="J9" s="19"/>
      <c r="K9" s="19"/>
      <c r="L9" s="19"/>
      <c r="M9" s="37">
        <f t="shared" si="2"/>
        <v>2</v>
      </c>
      <c r="N9" s="37">
        <f>COUNTIF(M$4:M9,M9)</f>
        <v>1</v>
      </c>
      <c r="O9" s="37">
        <f t="shared" si="0"/>
        <v>2.0099999999999998</v>
      </c>
      <c r="P9" s="59" t="str">
        <f t="shared" si="1"/>
        <v>Not trequired because included in tha path above</v>
      </c>
      <c r="Q9" s="59"/>
      <c r="R9" s="60"/>
      <c r="S9" s="60"/>
      <c r="T9" s="58"/>
    </row>
    <row r="10" spans="1:21" x14ac:dyDescent="0.25">
      <c r="A10" s="6">
        <v>3</v>
      </c>
      <c r="B10" s="12" t="s">
        <v>5</v>
      </c>
      <c r="C10" s="11" t="s">
        <v>160</v>
      </c>
      <c r="D10" s="5" t="s">
        <v>72</v>
      </c>
      <c r="E10" s="5" t="s">
        <v>164</v>
      </c>
      <c r="F10" s="5" t="s">
        <v>165</v>
      </c>
      <c r="G10" s="5" t="s">
        <v>79</v>
      </c>
      <c r="H10" s="5" t="s">
        <v>77</v>
      </c>
      <c r="I10" s="5"/>
      <c r="J10" s="5"/>
      <c r="K10" s="5"/>
      <c r="L10" s="5"/>
      <c r="M10" s="37">
        <f t="shared" si="2"/>
        <v>3</v>
      </c>
      <c r="N10" s="37">
        <f>COUNTIF(M$4:M10,M10)</f>
        <v>1</v>
      </c>
      <c r="O10" s="37">
        <f t="shared" si="0"/>
        <v>3.01</v>
      </c>
      <c r="P10" s="5" t="str">
        <f t="shared" si="1"/>
        <v>REMITTable1 &gt;OrderList&gt;OrderReport&gt;traderID&gt;traderIdForOrganisedMarket</v>
      </c>
      <c r="Q10" s="5"/>
      <c r="R10" s="58"/>
      <c r="S10" s="58"/>
      <c r="T10" s="58"/>
    </row>
    <row r="11" spans="1:21" x14ac:dyDescent="0.25">
      <c r="A11" s="6"/>
      <c r="B11" s="12"/>
      <c r="C11" s="11" t="s">
        <v>160</v>
      </c>
      <c r="D11" s="5" t="s">
        <v>72</v>
      </c>
      <c r="E11" s="5" t="s">
        <v>164</v>
      </c>
      <c r="F11" s="5" t="s">
        <v>165</v>
      </c>
      <c r="G11" s="5" t="s">
        <v>79</v>
      </c>
      <c r="H11" s="5" t="s">
        <v>78</v>
      </c>
      <c r="I11" s="5"/>
      <c r="J11" s="5"/>
      <c r="K11" s="5"/>
      <c r="L11" s="5"/>
      <c r="M11" s="37">
        <f t="shared" si="2"/>
        <v>3</v>
      </c>
      <c r="N11" s="37">
        <f>COUNTIF(M$4:M11,M11)</f>
        <v>2</v>
      </c>
      <c r="O11" s="37">
        <f t="shared" si="0"/>
        <v>3.02</v>
      </c>
      <c r="P11" s="5" t="str">
        <f t="shared" si="1"/>
        <v>REMITTable1 &gt;OrderList&gt;OrderReport&gt;traderID&gt;traderIdForMarketParticipant</v>
      </c>
      <c r="Q11" s="5"/>
      <c r="R11" s="58"/>
      <c r="S11" s="58"/>
      <c r="T11" s="58"/>
    </row>
    <row r="12" spans="1:21" x14ac:dyDescent="0.25">
      <c r="A12" s="6">
        <v>4</v>
      </c>
      <c r="B12" s="11" t="s">
        <v>6</v>
      </c>
      <c r="C12" s="14" t="s">
        <v>174</v>
      </c>
      <c r="D12" s="19" t="s">
        <v>173</v>
      </c>
      <c r="E12" s="19"/>
      <c r="F12" s="19"/>
      <c r="G12" s="20"/>
      <c r="H12" s="20"/>
      <c r="I12" s="20"/>
      <c r="J12" s="20"/>
      <c r="K12" s="20"/>
      <c r="L12" s="20"/>
      <c r="M12" s="37">
        <f t="shared" si="2"/>
        <v>4</v>
      </c>
      <c r="N12" s="37">
        <f>COUNTIF(M$4:M12,M12)</f>
        <v>1</v>
      </c>
      <c r="O12" s="37">
        <f t="shared" si="0"/>
        <v>4.01</v>
      </c>
      <c r="P12" s="59" t="str">
        <f t="shared" si="1"/>
        <v>Not required for Orders</v>
      </c>
      <c r="Q12" s="59"/>
      <c r="R12" s="60"/>
      <c r="S12" s="60"/>
      <c r="T12" s="58"/>
    </row>
    <row r="13" spans="1:21" x14ac:dyDescent="0.25">
      <c r="A13" s="6">
        <v>5</v>
      </c>
      <c r="B13" s="11" t="s">
        <v>7</v>
      </c>
      <c r="C13" s="14" t="s">
        <v>174</v>
      </c>
      <c r="D13" s="19" t="s">
        <v>173</v>
      </c>
      <c r="E13" s="19"/>
      <c r="F13" s="19"/>
      <c r="G13" s="20"/>
      <c r="H13" s="20"/>
      <c r="I13" s="20"/>
      <c r="J13" s="20"/>
      <c r="K13" s="20"/>
      <c r="L13" s="20"/>
      <c r="M13" s="37">
        <f t="shared" si="2"/>
        <v>5</v>
      </c>
      <c r="N13" s="37">
        <f>COUNTIF(M$4:M13,M13)</f>
        <v>1</v>
      </c>
      <c r="O13" s="37">
        <f t="shared" si="0"/>
        <v>5.01</v>
      </c>
      <c r="P13" s="59" t="str">
        <f t="shared" ref="P13" si="3">CONCATENATE(D13,E13,F13,G13,H13,I13,J13,K13,L13)</f>
        <v>Not required for Orders</v>
      </c>
      <c r="Q13" s="59"/>
      <c r="R13" s="60"/>
      <c r="S13" s="60"/>
      <c r="T13" s="58"/>
    </row>
    <row r="14" spans="1:21" x14ac:dyDescent="0.25">
      <c r="A14" s="6">
        <v>6</v>
      </c>
      <c r="B14" s="11" t="s">
        <v>8</v>
      </c>
      <c r="C14" s="11" t="s">
        <v>160</v>
      </c>
      <c r="D14" s="5" t="s">
        <v>72</v>
      </c>
      <c r="E14" s="5" t="s">
        <v>83</v>
      </c>
      <c r="F14" s="5" t="s">
        <v>67</v>
      </c>
      <c r="G14" s="5"/>
      <c r="H14" s="5"/>
      <c r="I14" s="5"/>
      <c r="J14" s="5"/>
      <c r="K14" s="5"/>
      <c r="L14" s="5"/>
      <c r="M14" s="37">
        <f t="shared" si="2"/>
        <v>6</v>
      </c>
      <c r="N14" s="37">
        <f>COUNTIF(M$4:M14,M14)</f>
        <v>1</v>
      </c>
      <c r="O14" s="37">
        <f t="shared" si="0"/>
        <v>6.01</v>
      </c>
      <c r="P14" s="5" t="str">
        <f t="shared" si="1"/>
        <v>REMITTable1 &gt;reportingEntityID&gt;ace</v>
      </c>
      <c r="Q14" s="5"/>
      <c r="R14" s="58"/>
      <c r="S14" s="58"/>
      <c r="T14" s="58"/>
    </row>
    <row r="15" spans="1:21" x14ac:dyDescent="0.25">
      <c r="A15" s="6"/>
      <c r="B15" s="11"/>
      <c r="C15" s="11" t="s">
        <v>160</v>
      </c>
      <c r="D15" s="5" t="s">
        <v>72</v>
      </c>
      <c r="E15" s="5" t="s">
        <v>83</v>
      </c>
      <c r="F15" s="5" t="s">
        <v>68</v>
      </c>
      <c r="G15" s="5"/>
      <c r="H15" s="5"/>
      <c r="I15" s="5"/>
      <c r="J15" s="5"/>
      <c r="K15" s="5"/>
      <c r="L15" s="5"/>
      <c r="M15" s="37">
        <f t="shared" si="2"/>
        <v>6</v>
      </c>
      <c r="N15" s="37">
        <f>COUNTIF(M$4:M15,M15)</f>
        <v>2</v>
      </c>
      <c r="O15" s="37">
        <f t="shared" si="0"/>
        <v>6.02</v>
      </c>
      <c r="P15" s="5" t="str">
        <f t="shared" si="1"/>
        <v>REMITTable1 &gt;reportingEntityID&gt;lei</v>
      </c>
      <c r="Q15" s="5"/>
      <c r="R15" s="58"/>
      <c r="S15" s="58"/>
      <c r="T15" s="58"/>
    </row>
    <row r="16" spans="1:21" x14ac:dyDescent="0.25">
      <c r="A16" s="6"/>
      <c r="B16" s="11"/>
      <c r="C16" s="11" t="s">
        <v>160</v>
      </c>
      <c r="D16" s="5" t="s">
        <v>72</v>
      </c>
      <c r="E16" s="5" t="s">
        <v>83</v>
      </c>
      <c r="F16" s="5" t="s">
        <v>69</v>
      </c>
      <c r="G16" s="5"/>
      <c r="H16" s="5"/>
      <c r="I16" s="5"/>
      <c r="J16" s="5"/>
      <c r="K16" s="5"/>
      <c r="L16" s="5"/>
      <c r="M16" s="37">
        <f t="shared" si="2"/>
        <v>6</v>
      </c>
      <c r="N16" s="37">
        <f>COUNTIF(M$4:M16,M16)</f>
        <v>3</v>
      </c>
      <c r="O16" s="37">
        <f t="shared" si="0"/>
        <v>6.03</v>
      </c>
      <c r="P16" s="5" t="str">
        <f t="shared" si="1"/>
        <v>REMITTable1 &gt;reportingEntityID&gt;bic</v>
      </c>
      <c r="Q16" s="5"/>
      <c r="R16" s="58"/>
      <c r="S16" s="58"/>
      <c r="T16" s="58"/>
    </row>
    <row r="17" spans="1:20" x14ac:dyDescent="0.25">
      <c r="A17" s="6"/>
      <c r="B17" s="11"/>
      <c r="C17" s="11" t="s">
        <v>160</v>
      </c>
      <c r="D17" s="5" t="s">
        <v>72</v>
      </c>
      <c r="E17" s="5" t="s">
        <v>83</v>
      </c>
      <c r="F17" s="5" t="s">
        <v>70</v>
      </c>
      <c r="G17" s="5"/>
      <c r="H17" s="5"/>
      <c r="I17" s="5"/>
      <c r="J17" s="5"/>
      <c r="K17" s="5"/>
      <c r="L17" s="5"/>
      <c r="M17" s="37">
        <f t="shared" si="2"/>
        <v>6</v>
      </c>
      <c r="N17" s="37">
        <f>COUNTIF(M$4:M17,M17)</f>
        <v>4</v>
      </c>
      <c r="O17" s="37">
        <f t="shared" si="0"/>
        <v>6.04</v>
      </c>
      <c r="P17" s="5" t="str">
        <f t="shared" si="1"/>
        <v>REMITTable1 &gt;reportingEntityID&gt;eic</v>
      </c>
      <c r="Q17" s="5"/>
      <c r="R17" s="58"/>
      <c r="S17" s="58"/>
      <c r="T17" s="58"/>
    </row>
    <row r="18" spans="1:20" x14ac:dyDescent="0.25">
      <c r="A18" s="6"/>
      <c r="B18" s="11"/>
      <c r="C18" s="11" t="s">
        <v>160</v>
      </c>
      <c r="D18" s="5" t="s">
        <v>72</v>
      </c>
      <c r="E18" s="5" t="s">
        <v>83</v>
      </c>
      <c r="F18" s="5" t="s">
        <v>71</v>
      </c>
      <c r="G18" s="5"/>
      <c r="H18" s="5"/>
      <c r="I18" s="5"/>
      <c r="J18" s="5"/>
      <c r="K18" s="5"/>
      <c r="L18" s="5"/>
      <c r="M18" s="37">
        <f t="shared" si="2"/>
        <v>6</v>
      </c>
      <c r="N18" s="37">
        <f>COUNTIF(M$4:M18,M18)</f>
        <v>5</v>
      </c>
      <c r="O18" s="37">
        <f t="shared" si="0"/>
        <v>6.05</v>
      </c>
      <c r="P18" s="5" t="str">
        <f t="shared" si="1"/>
        <v>REMITTable1 &gt;reportingEntityID&gt;gln</v>
      </c>
      <c r="Q18" s="5"/>
      <c r="R18" s="58"/>
      <c r="S18" s="58"/>
      <c r="T18" s="58"/>
    </row>
    <row r="19" spans="1:20" x14ac:dyDescent="0.25">
      <c r="A19" s="6">
        <v>7</v>
      </c>
      <c r="B19" s="11" t="s">
        <v>9</v>
      </c>
      <c r="C19" s="14" t="s">
        <v>174</v>
      </c>
      <c r="D19" s="19" t="s">
        <v>175</v>
      </c>
      <c r="E19" s="19"/>
      <c r="F19" s="19"/>
      <c r="G19" s="19"/>
      <c r="H19" s="19"/>
      <c r="I19" s="19"/>
      <c r="J19" s="19"/>
      <c r="K19" s="19"/>
      <c r="L19" s="19"/>
      <c r="M19" s="37">
        <f t="shared" si="2"/>
        <v>7</v>
      </c>
      <c r="N19" s="37">
        <f>COUNTIF(M$4:M19,M19)</f>
        <v>1</v>
      </c>
      <c r="O19" s="37">
        <f t="shared" si="0"/>
        <v>7.01</v>
      </c>
      <c r="P19" s="59" t="str">
        <f t="shared" si="1"/>
        <v>Not trequired because included in tha path above</v>
      </c>
      <c r="Q19" s="59"/>
      <c r="R19" s="60"/>
      <c r="S19" s="60"/>
      <c r="T19" s="58"/>
    </row>
    <row r="20" spans="1:20" x14ac:dyDescent="0.25">
      <c r="A20" s="6">
        <v>8</v>
      </c>
      <c r="B20" s="11" t="s">
        <v>10</v>
      </c>
      <c r="C20" s="11" t="s">
        <v>160</v>
      </c>
      <c r="D20" s="5" t="s">
        <v>72</v>
      </c>
      <c r="E20" s="5" t="s">
        <v>164</v>
      </c>
      <c r="F20" s="5" t="s">
        <v>165</v>
      </c>
      <c r="G20" s="5" t="s">
        <v>84</v>
      </c>
      <c r="H20" s="5" t="s">
        <v>67</v>
      </c>
      <c r="I20" s="5"/>
      <c r="J20" s="5"/>
      <c r="K20" s="5"/>
      <c r="L20" s="5"/>
      <c r="M20" s="37">
        <f t="shared" si="2"/>
        <v>8</v>
      </c>
      <c r="N20" s="37">
        <f>COUNTIF(M$4:M20,M20)</f>
        <v>1</v>
      </c>
      <c r="O20" s="37">
        <f t="shared" si="0"/>
        <v>8.01</v>
      </c>
      <c r="P20" s="5" t="str">
        <f t="shared" si="1"/>
        <v>REMITTable1 &gt;OrderList&gt;OrderReport&gt;beneficiaryIdentification&gt;ace</v>
      </c>
      <c r="Q20" s="5"/>
      <c r="R20" s="58"/>
      <c r="S20" s="58"/>
      <c r="T20" s="58"/>
    </row>
    <row r="21" spans="1:20" x14ac:dyDescent="0.25">
      <c r="A21" s="6"/>
      <c r="B21" s="11"/>
      <c r="C21" s="11" t="s">
        <v>160</v>
      </c>
      <c r="D21" s="5" t="s">
        <v>72</v>
      </c>
      <c r="E21" s="5" t="s">
        <v>164</v>
      </c>
      <c r="F21" s="5" t="s">
        <v>165</v>
      </c>
      <c r="G21" s="5" t="s">
        <v>84</v>
      </c>
      <c r="H21" s="5" t="s">
        <v>68</v>
      </c>
      <c r="I21" s="5"/>
      <c r="J21" s="5"/>
      <c r="K21" s="5"/>
      <c r="L21" s="5"/>
      <c r="M21" s="37">
        <f t="shared" si="2"/>
        <v>8</v>
      </c>
      <c r="N21" s="37">
        <f>COUNTIF(M$4:M21,M21)</f>
        <v>2</v>
      </c>
      <c r="O21" s="37">
        <f t="shared" si="0"/>
        <v>8.02</v>
      </c>
      <c r="P21" s="5" t="str">
        <f t="shared" si="1"/>
        <v>REMITTable1 &gt;OrderList&gt;OrderReport&gt;beneficiaryIdentification&gt;lei</v>
      </c>
      <c r="Q21" s="5"/>
      <c r="R21" s="58"/>
      <c r="S21" s="58"/>
      <c r="T21" s="58"/>
    </row>
    <row r="22" spans="1:20" x14ac:dyDescent="0.25">
      <c r="A22" s="6"/>
      <c r="B22" s="11"/>
      <c r="C22" s="11" t="s">
        <v>160</v>
      </c>
      <c r="D22" s="5" t="s">
        <v>72</v>
      </c>
      <c r="E22" s="5" t="s">
        <v>164</v>
      </c>
      <c r="F22" s="5" t="s">
        <v>165</v>
      </c>
      <c r="G22" s="5" t="s">
        <v>84</v>
      </c>
      <c r="H22" s="5" t="s">
        <v>69</v>
      </c>
      <c r="I22" s="5"/>
      <c r="J22" s="5"/>
      <c r="K22" s="5"/>
      <c r="L22" s="5"/>
      <c r="M22" s="37">
        <f t="shared" si="2"/>
        <v>8</v>
      </c>
      <c r="N22" s="37">
        <f>COUNTIF(M$4:M22,M22)</f>
        <v>3</v>
      </c>
      <c r="O22" s="37">
        <f t="shared" si="0"/>
        <v>8.0299999999999994</v>
      </c>
      <c r="P22" s="5" t="str">
        <f t="shared" si="1"/>
        <v>REMITTable1 &gt;OrderList&gt;OrderReport&gt;beneficiaryIdentification&gt;bic</v>
      </c>
      <c r="Q22" s="5"/>
      <c r="R22" s="58"/>
      <c r="S22" s="58"/>
      <c r="T22" s="58"/>
    </row>
    <row r="23" spans="1:20" x14ac:dyDescent="0.25">
      <c r="A23" s="6"/>
      <c r="B23" s="11"/>
      <c r="C23" s="11" t="s">
        <v>160</v>
      </c>
      <c r="D23" s="5" t="s">
        <v>72</v>
      </c>
      <c r="E23" s="5" t="s">
        <v>164</v>
      </c>
      <c r="F23" s="5" t="s">
        <v>165</v>
      </c>
      <c r="G23" s="5" t="s">
        <v>84</v>
      </c>
      <c r="H23" s="5" t="s">
        <v>70</v>
      </c>
      <c r="I23" s="5"/>
      <c r="J23" s="5"/>
      <c r="K23" s="5"/>
      <c r="L23" s="5"/>
      <c r="M23" s="37">
        <f t="shared" si="2"/>
        <v>8</v>
      </c>
      <c r="N23" s="37">
        <f>COUNTIF(M$4:M23,M23)</f>
        <v>4</v>
      </c>
      <c r="O23" s="37">
        <f t="shared" si="0"/>
        <v>8.0399999999999991</v>
      </c>
      <c r="P23" s="5" t="str">
        <f t="shared" si="1"/>
        <v>REMITTable1 &gt;OrderList&gt;OrderReport&gt;beneficiaryIdentification&gt;eic</v>
      </c>
      <c r="Q23" s="5"/>
      <c r="R23" s="58"/>
      <c r="S23" s="58"/>
      <c r="T23" s="58"/>
    </row>
    <row r="24" spans="1:20" x14ac:dyDescent="0.25">
      <c r="A24" s="6"/>
      <c r="B24" s="11"/>
      <c r="C24" s="11" t="s">
        <v>160</v>
      </c>
      <c r="D24" s="5" t="s">
        <v>72</v>
      </c>
      <c r="E24" s="5" t="s">
        <v>164</v>
      </c>
      <c r="F24" s="5" t="s">
        <v>165</v>
      </c>
      <c r="G24" s="5" t="s">
        <v>84</v>
      </c>
      <c r="H24" s="5" t="s">
        <v>71</v>
      </c>
      <c r="I24" s="5"/>
      <c r="J24" s="5"/>
      <c r="K24" s="5"/>
      <c r="L24" s="5"/>
      <c r="M24" s="37">
        <f t="shared" si="2"/>
        <v>8</v>
      </c>
      <c r="N24" s="37">
        <f>COUNTIF(M$4:M24,M24)</f>
        <v>5</v>
      </c>
      <c r="O24" s="37">
        <f t="shared" si="0"/>
        <v>8.0500000000000007</v>
      </c>
      <c r="P24" s="5" t="str">
        <f t="shared" si="1"/>
        <v>REMITTable1 &gt;OrderList&gt;OrderReport&gt;beneficiaryIdentification&gt;gln</v>
      </c>
      <c r="Q24" s="5"/>
      <c r="R24" s="58"/>
      <c r="S24" s="58"/>
      <c r="T24" s="58"/>
    </row>
    <row r="25" spans="1:20" x14ac:dyDescent="0.25">
      <c r="A25" s="6">
        <v>9</v>
      </c>
      <c r="B25" s="11" t="s">
        <v>11</v>
      </c>
      <c r="C25" s="14" t="s">
        <v>174</v>
      </c>
      <c r="D25" s="19" t="s">
        <v>175</v>
      </c>
      <c r="E25" s="19"/>
      <c r="F25" s="19"/>
      <c r="G25" s="19"/>
      <c r="H25" s="19"/>
      <c r="I25" s="19"/>
      <c r="J25" s="19"/>
      <c r="K25" s="19"/>
      <c r="L25" s="19"/>
      <c r="M25" s="37">
        <f t="shared" si="2"/>
        <v>9</v>
      </c>
      <c r="N25" s="37">
        <f>COUNTIF(M$4:M25,M25)</f>
        <v>1</v>
      </c>
      <c r="O25" s="37">
        <f t="shared" si="0"/>
        <v>9.01</v>
      </c>
      <c r="P25" s="59" t="str">
        <f t="shared" si="1"/>
        <v>Not trequired because included in tha path above</v>
      </c>
      <c r="Q25" s="59"/>
      <c r="R25" s="60"/>
      <c r="S25" s="60"/>
      <c r="T25" s="58"/>
    </row>
    <row r="26" spans="1:20" x14ac:dyDescent="0.25">
      <c r="A26" s="6">
        <v>10</v>
      </c>
      <c r="B26" s="11" t="s">
        <v>12</v>
      </c>
      <c r="C26" s="11" t="s">
        <v>160</v>
      </c>
      <c r="D26" s="5" t="s">
        <v>72</v>
      </c>
      <c r="E26" s="5" t="s">
        <v>164</v>
      </c>
      <c r="F26" s="5" t="s">
        <v>165</v>
      </c>
      <c r="G26" s="5" t="s">
        <v>85</v>
      </c>
      <c r="H26" s="5"/>
      <c r="I26" s="5"/>
      <c r="J26" s="5"/>
      <c r="K26" s="5"/>
      <c r="L26" s="5"/>
      <c r="M26" s="37">
        <f t="shared" si="2"/>
        <v>10</v>
      </c>
      <c r="N26" s="37">
        <f>COUNTIF(M$4:M26,M26)</f>
        <v>1</v>
      </c>
      <c r="O26" s="37">
        <f t="shared" si="0"/>
        <v>10.01</v>
      </c>
      <c r="P26" s="5" t="str">
        <f t="shared" si="1"/>
        <v>REMITTable1 &gt;OrderList&gt;OrderReport&gt;tradingCapacity</v>
      </c>
      <c r="Q26" s="5"/>
      <c r="R26" s="58"/>
      <c r="S26" s="58"/>
      <c r="T26" s="58"/>
    </row>
    <row r="27" spans="1:20" x14ac:dyDescent="0.25">
      <c r="A27" s="6">
        <v>11</v>
      </c>
      <c r="B27" s="11" t="s">
        <v>13</v>
      </c>
      <c r="C27" s="11" t="s">
        <v>160</v>
      </c>
      <c r="D27" s="5" t="s">
        <v>72</v>
      </c>
      <c r="E27" s="5" t="s">
        <v>164</v>
      </c>
      <c r="F27" s="5" t="s">
        <v>165</v>
      </c>
      <c r="G27" s="5" t="s">
        <v>86</v>
      </c>
      <c r="H27" s="5"/>
      <c r="I27" s="5"/>
      <c r="J27" s="5"/>
      <c r="K27" s="5"/>
      <c r="L27" s="5"/>
      <c r="M27" s="37">
        <f>IF(A27&gt;0,A27,M26)</f>
        <v>11</v>
      </c>
      <c r="N27" s="37">
        <f>COUNTIF(M$4:M27,M27)</f>
        <v>1</v>
      </c>
      <c r="O27" s="37">
        <f t="shared" ref="O27" si="4">(M27*100+N27)/100</f>
        <v>11.01</v>
      </c>
      <c r="P27" s="5" t="str">
        <f t="shared" si="1"/>
        <v>REMITTable1 &gt;OrderList&gt;OrderReport&gt;buySellIndicator</v>
      </c>
      <c r="Q27" s="5"/>
      <c r="R27" s="58"/>
      <c r="S27" s="58"/>
      <c r="T27" s="58"/>
    </row>
    <row r="28" spans="1:20" x14ac:dyDescent="0.25">
      <c r="A28" s="6"/>
      <c r="B28" s="11"/>
      <c r="C28" s="40" t="s">
        <v>178</v>
      </c>
      <c r="D28" s="36" t="s">
        <v>72</v>
      </c>
      <c r="E28" s="36" t="s">
        <v>164</v>
      </c>
      <c r="F28" s="36" t="s">
        <v>165</v>
      </c>
      <c r="G28" s="36" t="s">
        <v>88</v>
      </c>
      <c r="H28" s="36" t="s">
        <v>177</v>
      </c>
      <c r="I28" s="36" t="s">
        <v>86</v>
      </c>
      <c r="J28" s="36"/>
      <c r="K28" s="36"/>
      <c r="L28" s="36"/>
      <c r="M28" s="37">
        <f t="shared" ref="M28:M30" si="5">IF(A28&gt;0,A28,M27)</f>
        <v>11</v>
      </c>
      <c r="N28" s="37">
        <f>COUNTIF(M$4:M28,M28)</f>
        <v>2</v>
      </c>
      <c r="O28" s="37">
        <f t="shared" ref="O28:O30" si="6">(M28*100+N28)/100</f>
        <v>11.02</v>
      </c>
      <c r="P28" s="5" t="str">
        <f t="shared" si="1"/>
        <v>REMITTable1 &gt;OrderList&gt;OrderReport&gt;contractInfo&gt;legContractId&gt;buySellIndicator</v>
      </c>
      <c r="Q28" s="5"/>
      <c r="R28" s="58"/>
      <c r="S28" s="58"/>
      <c r="T28" s="58"/>
    </row>
    <row r="29" spans="1:20" x14ac:dyDescent="0.25">
      <c r="A29" s="6"/>
      <c r="B29" s="11"/>
      <c r="C29" s="40" t="s">
        <v>180</v>
      </c>
      <c r="D29" s="36" t="s">
        <v>72</v>
      </c>
      <c r="E29" s="36" t="s">
        <v>164</v>
      </c>
      <c r="F29" s="36" t="s">
        <v>165</v>
      </c>
      <c r="G29" s="36" t="s">
        <v>88</v>
      </c>
      <c r="H29" s="36" t="s">
        <v>179</v>
      </c>
      <c r="I29" s="36" t="s">
        <v>86</v>
      </c>
      <c r="K29" s="36"/>
      <c r="L29" s="36"/>
      <c r="M29" s="37">
        <f t="shared" si="5"/>
        <v>11</v>
      </c>
      <c r="N29" s="37">
        <f>COUNTIF(M$4:M29,M29)</f>
        <v>3</v>
      </c>
      <c r="O29" s="37">
        <f t="shared" si="6"/>
        <v>11.03</v>
      </c>
      <c r="P29" s="5" t="str">
        <f t="shared" si="1"/>
        <v>REMITTable1 &gt;OrderList&gt;OrderReport&gt;contractInfo&gt;legContract&gt;buySellIndicator</v>
      </c>
      <c r="Q29" s="5"/>
      <c r="R29" s="58"/>
      <c r="S29" s="58"/>
      <c r="T29" s="58"/>
    </row>
    <row r="30" spans="1:20" x14ac:dyDescent="0.25">
      <c r="A30" s="6">
        <v>12</v>
      </c>
      <c r="B30" s="11" t="s">
        <v>14</v>
      </c>
      <c r="C30" s="14" t="s">
        <v>174</v>
      </c>
      <c r="D30" s="19" t="s">
        <v>173</v>
      </c>
      <c r="E30" s="20"/>
      <c r="F30" s="20"/>
      <c r="G30" s="20"/>
      <c r="H30" s="20"/>
      <c r="I30" s="20"/>
      <c r="J30" s="20"/>
      <c r="K30" s="20"/>
      <c r="L30" s="20"/>
      <c r="M30" s="37">
        <f t="shared" si="5"/>
        <v>12</v>
      </c>
      <c r="N30" s="37">
        <f>COUNTIF(M$4:M30,M30)</f>
        <v>1</v>
      </c>
      <c r="O30" s="37">
        <f t="shared" si="6"/>
        <v>12.01</v>
      </c>
      <c r="P30" s="59" t="str">
        <f t="shared" si="1"/>
        <v>Not required for Orders</v>
      </c>
      <c r="Q30" s="59"/>
      <c r="R30" s="60"/>
      <c r="S30" s="60"/>
      <c r="T30" s="58"/>
    </row>
    <row r="31" spans="1:20" s="8" customFormat="1" ht="12" x14ac:dyDescent="0.25">
      <c r="B31" s="16" t="s">
        <v>15</v>
      </c>
      <c r="C31" s="16"/>
      <c r="D31" s="9"/>
      <c r="E31" s="9"/>
      <c r="F31" s="9"/>
      <c r="G31" s="9"/>
      <c r="H31" s="9"/>
      <c r="I31" s="9"/>
      <c r="J31" s="9"/>
      <c r="K31" s="9"/>
      <c r="L31" s="9"/>
      <c r="M31" s="31"/>
      <c r="N31" s="31"/>
      <c r="O31" s="31"/>
      <c r="P31" s="9"/>
      <c r="Q31" s="9"/>
      <c r="R31" s="9"/>
      <c r="S31" s="9"/>
      <c r="T31" s="9"/>
    </row>
    <row r="32" spans="1:20" s="11" customFormat="1" x14ac:dyDescent="0.25">
      <c r="A32" s="11">
        <v>13</v>
      </c>
      <c r="B32" s="11" t="s">
        <v>16</v>
      </c>
      <c r="C32" s="11" t="s">
        <v>160</v>
      </c>
      <c r="D32" s="11" t="s">
        <v>72</v>
      </c>
      <c r="E32" s="11" t="s">
        <v>164</v>
      </c>
      <c r="F32" s="5" t="s">
        <v>165</v>
      </c>
      <c r="G32" s="11" t="s">
        <v>176</v>
      </c>
      <c r="H32" s="11" t="s">
        <v>166</v>
      </c>
      <c r="M32" s="33">
        <f>IF(A32&gt;0,A32,M31)</f>
        <v>13</v>
      </c>
      <c r="N32" s="33">
        <f>COUNTIF(M$4:M32,M32)</f>
        <v>1</v>
      </c>
      <c r="O32" s="33">
        <f t="shared" ref="O32:O110" si="7">(M32*100+N32)/100</f>
        <v>13.01</v>
      </c>
      <c r="P32" s="5" t="str">
        <f t="shared" si="1"/>
        <v>REMITTable1 &gt;OrderList&gt;OrderReport&gt;orderId&gt;uniqueOrderIdentifier</v>
      </c>
      <c r="Q32" s="5"/>
      <c r="R32" s="58"/>
      <c r="S32" s="58"/>
      <c r="T32" s="58"/>
    </row>
    <row r="33" spans="1:20" s="11" customFormat="1" x14ac:dyDescent="0.25">
      <c r="C33" s="11" t="s">
        <v>160</v>
      </c>
      <c r="D33" s="11" t="s">
        <v>72</v>
      </c>
      <c r="E33" s="11" t="s">
        <v>164</v>
      </c>
      <c r="F33" s="5" t="s">
        <v>165</v>
      </c>
      <c r="G33" s="11" t="s">
        <v>176</v>
      </c>
      <c r="H33" s="11" t="s">
        <v>167</v>
      </c>
      <c r="M33" s="33">
        <f t="shared" ref="M33" si="8">IF(A33&gt;0,A33,M32)</f>
        <v>13</v>
      </c>
      <c r="N33" s="33">
        <f>COUNTIF(M$4:M33,M33)</f>
        <v>2</v>
      </c>
      <c r="O33" s="33">
        <f t="shared" ref="O33" si="9">(M33*100+N33)/100</f>
        <v>13.02</v>
      </c>
      <c r="P33" s="5" t="str">
        <f t="shared" si="1"/>
        <v>REMITTable1 &gt;OrderList&gt;OrderReport&gt;orderId&gt;previousOrderIdentifier</v>
      </c>
      <c r="Q33" s="5"/>
      <c r="R33" s="58"/>
      <c r="S33" s="58"/>
      <c r="T33" s="58"/>
    </row>
    <row r="34" spans="1:20" s="11" customFormat="1" x14ac:dyDescent="0.25">
      <c r="A34" s="11">
        <v>14</v>
      </c>
      <c r="B34" s="11" t="s">
        <v>17</v>
      </c>
      <c r="C34" s="11" t="s">
        <v>160</v>
      </c>
      <c r="D34" s="11" t="s">
        <v>72</v>
      </c>
      <c r="E34" s="11" t="s">
        <v>164</v>
      </c>
      <c r="F34" s="5" t="s">
        <v>165</v>
      </c>
      <c r="G34" s="11" t="s">
        <v>148</v>
      </c>
      <c r="M34" s="33">
        <f>IF(A34&gt;0,A34,M32)</f>
        <v>14</v>
      </c>
      <c r="N34" s="33">
        <f>COUNTIF(M$4:M34,M34)</f>
        <v>1</v>
      </c>
      <c r="O34" s="33">
        <f t="shared" si="7"/>
        <v>14.01</v>
      </c>
      <c r="P34" s="5" t="str">
        <f t="shared" si="1"/>
        <v>REMITTable1 &gt;OrderList&gt;OrderReport&gt;orderType</v>
      </c>
      <c r="Q34" s="5"/>
      <c r="R34" s="58"/>
      <c r="S34" s="58"/>
      <c r="T34" s="58"/>
    </row>
    <row r="35" spans="1:20" s="11" customFormat="1" x14ac:dyDescent="0.25">
      <c r="A35" s="11">
        <v>15</v>
      </c>
      <c r="B35" s="11" t="s">
        <v>18</v>
      </c>
      <c r="C35" s="11" t="s">
        <v>160</v>
      </c>
      <c r="D35" s="11" t="s">
        <v>72</v>
      </c>
      <c r="E35" s="11" t="s">
        <v>164</v>
      </c>
      <c r="F35" s="5" t="s">
        <v>165</v>
      </c>
      <c r="G35" s="11" t="s">
        <v>168</v>
      </c>
      <c r="M35" s="33">
        <f t="shared" ref="M35:M45" si="10">IF(A35&gt;0,A35,M34)</f>
        <v>15</v>
      </c>
      <c r="N35" s="33">
        <f>COUNTIF(M$4:M35,M35)</f>
        <v>1</v>
      </c>
      <c r="O35" s="33">
        <f t="shared" si="7"/>
        <v>15.01</v>
      </c>
      <c r="P35" s="5" t="str">
        <f t="shared" si="1"/>
        <v>REMITTable1 &gt;OrderList&gt;OrderReport&gt;orderCondition</v>
      </c>
      <c r="Q35" s="5"/>
      <c r="R35" s="58"/>
      <c r="S35" s="58"/>
      <c r="T35" s="58"/>
    </row>
    <row r="36" spans="1:20" s="11" customFormat="1" x14ac:dyDescent="0.25">
      <c r="A36" s="11">
        <v>16</v>
      </c>
      <c r="B36" s="11" t="s">
        <v>19</v>
      </c>
      <c r="C36" s="11" t="s">
        <v>160</v>
      </c>
      <c r="D36" s="11" t="s">
        <v>72</v>
      </c>
      <c r="E36" s="11" t="s">
        <v>164</v>
      </c>
      <c r="F36" s="5" t="s">
        <v>165</v>
      </c>
      <c r="G36" s="11" t="s">
        <v>149</v>
      </c>
      <c r="M36" s="33">
        <f t="shared" si="10"/>
        <v>16</v>
      </c>
      <c r="N36" s="33">
        <f>COUNTIF(M$4:M36,M36)</f>
        <v>1</v>
      </c>
      <c r="O36" s="33">
        <f t="shared" si="7"/>
        <v>16.010000000000002</v>
      </c>
      <c r="P36" s="5" t="str">
        <f t="shared" si="1"/>
        <v>REMITTable1 &gt;OrderList&gt;OrderReport&gt;orderStatus</v>
      </c>
      <c r="Q36" s="5"/>
      <c r="R36" s="58"/>
      <c r="S36" s="58"/>
      <c r="T36" s="58"/>
    </row>
    <row r="37" spans="1:20" s="11" customFormat="1" x14ac:dyDescent="0.25">
      <c r="A37" s="11">
        <v>17</v>
      </c>
      <c r="B37" s="11" t="s">
        <v>20</v>
      </c>
      <c r="C37" s="11" t="s">
        <v>160</v>
      </c>
      <c r="D37" s="11" t="s">
        <v>72</v>
      </c>
      <c r="E37" s="11" t="s">
        <v>164</v>
      </c>
      <c r="F37" s="5" t="s">
        <v>165</v>
      </c>
      <c r="G37" s="11" t="s">
        <v>150</v>
      </c>
      <c r="H37" s="11" t="s">
        <v>111</v>
      </c>
      <c r="M37" s="33">
        <f t="shared" si="10"/>
        <v>17</v>
      </c>
      <c r="N37" s="33">
        <f>COUNTIF(M$4:M37,M37)</f>
        <v>1</v>
      </c>
      <c r="O37" s="33">
        <f t="shared" si="7"/>
        <v>17.010000000000002</v>
      </c>
      <c r="P37" s="5" t="str">
        <f t="shared" si="1"/>
        <v>REMITTable1 &gt;OrderList&gt;OrderReport&gt;minimumExecuteVolume&gt;value</v>
      </c>
      <c r="Q37" s="5"/>
      <c r="R37" s="58"/>
      <c r="S37" s="58"/>
      <c r="T37" s="58"/>
    </row>
    <row r="38" spans="1:20" s="11" customFormat="1" x14ac:dyDescent="0.25">
      <c r="C38" s="11" t="s">
        <v>160</v>
      </c>
      <c r="D38" s="11" t="s">
        <v>72</v>
      </c>
      <c r="E38" s="11" t="s">
        <v>164</v>
      </c>
      <c r="F38" s="5" t="s">
        <v>165</v>
      </c>
      <c r="G38" s="11" t="s">
        <v>150</v>
      </c>
      <c r="H38" s="11" t="s">
        <v>140</v>
      </c>
      <c r="M38" s="33">
        <f t="shared" si="10"/>
        <v>17</v>
      </c>
      <c r="N38" s="33">
        <f>COUNTIF(M$4:M38,M38)</f>
        <v>2</v>
      </c>
      <c r="O38" s="33">
        <f t="shared" si="7"/>
        <v>17.02</v>
      </c>
      <c r="P38" s="5" t="str">
        <f t="shared" si="1"/>
        <v>REMITTable1 &gt;OrderList&gt;OrderReport&gt;minimumExecuteVolume&gt;unit</v>
      </c>
      <c r="Q38" s="5"/>
      <c r="R38" s="58"/>
      <c r="S38" s="58"/>
      <c r="T38" s="58"/>
    </row>
    <row r="39" spans="1:20" s="11" customFormat="1" x14ac:dyDescent="0.25">
      <c r="A39" s="11">
        <v>18</v>
      </c>
      <c r="B39" s="11" t="s">
        <v>21</v>
      </c>
      <c r="C39" s="11" t="s">
        <v>160</v>
      </c>
      <c r="D39" s="11" t="s">
        <v>72</v>
      </c>
      <c r="E39" s="11" t="s">
        <v>164</v>
      </c>
      <c r="F39" s="5" t="s">
        <v>165</v>
      </c>
      <c r="G39" s="11" t="s">
        <v>151</v>
      </c>
      <c r="H39" s="11" t="s">
        <v>152</v>
      </c>
      <c r="I39" s="11" t="s">
        <v>111</v>
      </c>
      <c r="M39" s="33">
        <f t="shared" si="10"/>
        <v>18</v>
      </c>
      <c r="N39" s="33">
        <f>COUNTIF(M$4:M39,M39)</f>
        <v>1</v>
      </c>
      <c r="O39" s="33">
        <f t="shared" si="7"/>
        <v>18.010000000000002</v>
      </c>
      <c r="P39" s="5" t="str">
        <f t="shared" si="1"/>
        <v>REMITTable1 &gt;OrderList&gt;OrderReport&gt;triggerDetails&gt;priceLimit&gt;value</v>
      </c>
      <c r="Q39" s="5"/>
      <c r="R39" s="58"/>
      <c r="S39" s="58"/>
      <c r="T39" s="58"/>
    </row>
    <row r="40" spans="1:20" s="11" customFormat="1" x14ac:dyDescent="0.25">
      <c r="C40" s="11" t="s">
        <v>160</v>
      </c>
      <c r="D40" s="11" t="s">
        <v>72</v>
      </c>
      <c r="E40" s="11" t="s">
        <v>164</v>
      </c>
      <c r="F40" s="5" t="s">
        <v>165</v>
      </c>
      <c r="G40" s="11" t="s">
        <v>151</v>
      </c>
      <c r="H40" s="11" t="s">
        <v>152</v>
      </c>
      <c r="I40" s="11" t="s">
        <v>110</v>
      </c>
      <c r="M40" s="33">
        <f t="shared" si="10"/>
        <v>18</v>
      </c>
      <c r="N40" s="33">
        <f>COUNTIF(M$4:M40,M40)</f>
        <v>2</v>
      </c>
      <c r="O40" s="33">
        <f t="shared" si="7"/>
        <v>18.02</v>
      </c>
      <c r="P40" s="5" t="str">
        <f t="shared" si="1"/>
        <v>REMITTable1 &gt;OrderList&gt;OrderReport&gt;triggerDetails&gt;priceLimit&gt;currency</v>
      </c>
      <c r="Q40" s="5"/>
      <c r="R40" s="58"/>
      <c r="S40" s="58"/>
      <c r="T40" s="58"/>
    </row>
    <row r="41" spans="1:20" s="11" customFormat="1" x14ac:dyDescent="0.25">
      <c r="C41" s="11" t="s">
        <v>160</v>
      </c>
      <c r="D41" s="11" t="s">
        <v>72</v>
      </c>
      <c r="E41" s="11" t="s">
        <v>164</v>
      </c>
      <c r="F41" s="5" t="s">
        <v>165</v>
      </c>
      <c r="G41" s="11" t="s">
        <v>151</v>
      </c>
      <c r="H41" s="11" t="s">
        <v>153</v>
      </c>
      <c r="M41" s="33">
        <f t="shared" si="10"/>
        <v>18</v>
      </c>
      <c r="N41" s="33">
        <f>COUNTIF(M$4:M41,M41)</f>
        <v>3</v>
      </c>
      <c r="O41" s="33">
        <f t="shared" si="7"/>
        <v>18.03</v>
      </c>
      <c r="P41" s="5" t="str">
        <f t="shared" si="1"/>
        <v>REMITTable1 &gt;OrderList&gt;OrderReport&gt;triggerDetails&gt;triggerContractId</v>
      </c>
      <c r="Q41" s="5"/>
      <c r="R41" s="58"/>
      <c r="S41" s="58"/>
      <c r="T41" s="58"/>
    </row>
    <row r="42" spans="1:20" s="11" customFormat="1" x14ac:dyDescent="0.25">
      <c r="A42" s="11">
        <v>19</v>
      </c>
      <c r="B42" s="11" t="s">
        <v>22</v>
      </c>
      <c r="C42" s="11" t="s">
        <v>160</v>
      </c>
      <c r="D42" s="11" t="s">
        <v>72</v>
      </c>
      <c r="E42" s="11" t="s">
        <v>164</v>
      </c>
      <c r="F42" s="5" t="s">
        <v>165</v>
      </c>
      <c r="G42" s="11" t="s">
        <v>154</v>
      </c>
      <c r="H42" s="11" t="s">
        <v>111</v>
      </c>
      <c r="M42" s="33">
        <f t="shared" si="10"/>
        <v>19</v>
      </c>
      <c r="N42" s="33">
        <f>COUNTIF(M$4:M42,M42)</f>
        <v>1</v>
      </c>
      <c r="O42" s="33">
        <f t="shared" si="7"/>
        <v>19.010000000000002</v>
      </c>
      <c r="P42" s="5" t="str">
        <f t="shared" si="1"/>
        <v>REMITTable1 &gt;OrderList&gt;OrderReport&gt;undisclosedVolume&gt;value</v>
      </c>
      <c r="Q42" s="5"/>
      <c r="R42" s="58"/>
      <c r="S42" s="58"/>
      <c r="T42" s="58"/>
    </row>
    <row r="43" spans="1:20" s="11" customFormat="1" x14ac:dyDescent="0.25">
      <c r="C43" s="11" t="s">
        <v>160</v>
      </c>
      <c r="D43" s="11" t="s">
        <v>72</v>
      </c>
      <c r="E43" s="11" t="s">
        <v>164</v>
      </c>
      <c r="F43" s="5" t="s">
        <v>165</v>
      </c>
      <c r="G43" s="11" t="s">
        <v>154</v>
      </c>
      <c r="H43" s="11" t="s">
        <v>140</v>
      </c>
      <c r="M43" s="33">
        <f t="shared" si="10"/>
        <v>19</v>
      </c>
      <c r="N43" s="33">
        <f>COUNTIF(M$4:M43,M43)</f>
        <v>2</v>
      </c>
      <c r="O43" s="33">
        <f t="shared" si="7"/>
        <v>19.02</v>
      </c>
      <c r="P43" s="5" t="str">
        <f t="shared" si="1"/>
        <v>REMITTable1 &gt;OrderList&gt;OrderReport&gt;undisclosedVolume&gt;unit</v>
      </c>
      <c r="Q43" s="5"/>
      <c r="R43" s="58"/>
      <c r="S43" s="58"/>
      <c r="T43" s="58"/>
    </row>
    <row r="44" spans="1:20" s="11" customFormat="1" x14ac:dyDescent="0.25">
      <c r="A44" s="11">
        <v>20</v>
      </c>
      <c r="B44" s="11" t="s">
        <v>23</v>
      </c>
      <c r="C44" s="11" t="s">
        <v>160</v>
      </c>
      <c r="D44" s="11" t="s">
        <v>72</v>
      </c>
      <c r="E44" s="11" t="s">
        <v>164</v>
      </c>
      <c r="F44" s="5" t="s">
        <v>165</v>
      </c>
      <c r="G44" s="11" t="s">
        <v>155</v>
      </c>
      <c r="H44" s="11" t="s">
        <v>115</v>
      </c>
      <c r="M44" s="33">
        <f t="shared" si="10"/>
        <v>20</v>
      </c>
      <c r="N44" s="33">
        <f>COUNTIF(M$4:M44,M44)</f>
        <v>1</v>
      </c>
      <c r="O44" s="33">
        <f t="shared" si="7"/>
        <v>20.010000000000002</v>
      </c>
      <c r="P44" s="5" t="str">
        <f t="shared" si="1"/>
        <v>REMITTable1 &gt;OrderList&gt;OrderReport&gt;orderDuration&gt;duration</v>
      </c>
      <c r="Q44" s="5"/>
      <c r="R44" s="58"/>
      <c r="S44" s="58"/>
      <c r="T44" s="58"/>
    </row>
    <row r="45" spans="1:20" s="11" customFormat="1" x14ac:dyDescent="0.25">
      <c r="C45" s="11" t="s">
        <v>160</v>
      </c>
      <c r="D45" s="11" t="s">
        <v>72</v>
      </c>
      <c r="E45" s="11" t="s">
        <v>164</v>
      </c>
      <c r="F45" s="5" t="s">
        <v>165</v>
      </c>
      <c r="G45" s="11" t="s">
        <v>155</v>
      </c>
      <c r="H45" s="11" t="s">
        <v>156</v>
      </c>
      <c r="M45" s="33">
        <f t="shared" si="10"/>
        <v>20</v>
      </c>
      <c r="N45" s="33">
        <f>COUNTIF(M$4:M45,M45)</f>
        <v>2</v>
      </c>
      <c r="O45" s="33">
        <f t="shared" si="7"/>
        <v>20.02</v>
      </c>
      <c r="P45" s="5" t="str">
        <f t="shared" si="1"/>
        <v>REMITTable1 &gt;OrderList&gt;OrderReport&gt;orderDuration&gt;expirationDateTime</v>
      </c>
      <c r="Q45" s="5"/>
      <c r="R45" s="58"/>
      <c r="S45" s="58"/>
      <c r="T45" s="58"/>
    </row>
    <row r="46" spans="1:20" s="8" customFormat="1" ht="12" x14ac:dyDescent="0.25">
      <c r="B46" s="16" t="s">
        <v>24</v>
      </c>
      <c r="C46" s="16"/>
      <c r="D46" s="9"/>
      <c r="E46" s="9"/>
      <c r="F46" s="9"/>
      <c r="G46" s="9"/>
      <c r="H46" s="9"/>
      <c r="I46" s="9"/>
      <c r="J46" s="9"/>
      <c r="K46" s="9"/>
      <c r="L46" s="9"/>
      <c r="M46" s="31"/>
      <c r="N46" s="31"/>
      <c r="O46" s="31"/>
      <c r="P46" s="9"/>
      <c r="Q46" s="9"/>
      <c r="R46" s="9"/>
      <c r="S46" s="9"/>
      <c r="T46" s="9"/>
    </row>
    <row r="47" spans="1:20" x14ac:dyDescent="0.25">
      <c r="A47" s="6">
        <v>21</v>
      </c>
      <c r="B47" s="11" t="s">
        <v>25</v>
      </c>
      <c r="C47" s="11" t="s">
        <v>160</v>
      </c>
      <c r="D47" s="5" t="s">
        <v>72</v>
      </c>
      <c r="E47" s="5" t="s">
        <v>164</v>
      </c>
      <c r="F47" s="5" t="s">
        <v>165</v>
      </c>
      <c r="G47" s="5" t="s">
        <v>88</v>
      </c>
      <c r="H47" s="5" t="s">
        <v>89</v>
      </c>
      <c r="M47" s="37">
        <f>IF(A47&gt;0,A47,M46)</f>
        <v>21</v>
      </c>
      <c r="N47" s="37">
        <f>COUNTIF(M$4:M47,M47)</f>
        <v>1</v>
      </c>
      <c r="O47" s="37">
        <f t="shared" si="7"/>
        <v>21.01</v>
      </c>
      <c r="P47" s="5" t="str">
        <f t="shared" si="1"/>
        <v>REMITTable1 &gt;OrderList&gt;OrderReport&gt;contractInfo&gt;contractId</v>
      </c>
      <c r="Q47" s="5"/>
      <c r="R47" s="58"/>
      <c r="S47" s="58"/>
      <c r="T47" s="58"/>
    </row>
    <row r="48" spans="1:20" x14ac:dyDescent="0.25">
      <c r="A48" s="6"/>
      <c r="B48" s="11"/>
      <c r="C48" s="11" t="s">
        <v>160</v>
      </c>
      <c r="D48" s="5" t="s">
        <v>72</v>
      </c>
      <c r="E48" s="5" t="s">
        <v>194</v>
      </c>
      <c r="F48" s="5" t="s">
        <v>90</v>
      </c>
      <c r="G48" s="5" t="s">
        <v>89</v>
      </c>
      <c r="H48" s="5"/>
      <c r="I48" s="5"/>
      <c r="J48" s="5"/>
      <c r="K48" s="5"/>
      <c r="L48" s="5"/>
      <c r="M48" s="37">
        <f>IF(A48&gt;0,A48,M47)</f>
        <v>21</v>
      </c>
      <c r="N48" s="37">
        <f>COUNTIF(M$4:M48,M48)</f>
        <v>2</v>
      </c>
      <c r="O48" s="37">
        <f t="shared" si="7"/>
        <v>21.02</v>
      </c>
      <c r="P48" s="5" t="str">
        <f t="shared" si="1"/>
        <v>REMITTable1 &gt;contractList&gt;contract&gt;contractId</v>
      </c>
      <c r="Q48" s="5"/>
      <c r="R48" s="58"/>
      <c r="S48" s="58"/>
      <c r="T48" s="58"/>
    </row>
    <row r="49" spans="1:20" s="10" customFormat="1" x14ac:dyDescent="0.25">
      <c r="B49" s="21"/>
      <c r="C49" s="42" t="s">
        <v>163</v>
      </c>
      <c r="D49" s="10" t="s">
        <v>72</v>
      </c>
      <c r="E49" s="10" t="s">
        <v>164</v>
      </c>
      <c r="F49" s="10" t="s">
        <v>165</v>
      </c>
      <c r="G49" s="10" t="s">
        <v>88</v>
      </c>
      <c r="H49" s="10" t="s">
        <v>90</v>
      </c>
      <c r="I49" s="10" t="s">
        <v>89</v>
      </c>
      <c r="M49" s="37">
        <f>IF(A49&gt;0,A49,M48)</f>
        <v>21</v>
      </c>
      <c r="N49" s="37">
        <f>COUNTIF(M$4:M49,M49)</f>
        <v>3</v>
      </c>
      <c r="O49" s="37">
        <f t="shared" si="7"/>
        <v>21.03</v>
      </c>
      <c r="P49" s="5" t="str">
        <f t="shared" si="1"/>
        <v>REMITTable1 &gt;OrderList&gt;OrderReport&gt;contractInfo&gt;contract&gt;contractId</v>
      </c>
      <c r="Q49" s="5"/>
      <c r="R49" s="58"/>
      <c r="S49" s="58"/>
      <c r="T49" s="58"/>
    </row>
    <row r="50" spans="1:20" s="10" customFormat="1" x14ac:dyDescent="0.25">
      <c r="B50" s="21"/>
      <c r="C50" s="40" t="s">
        <v>178</v>
      </c>
      <c r="D50" s="36" t="s">
        <v>72</v>
      </c>
      <c r="E50" s="36" t="s">
        <v>164</v>
      </c>
      <c r="F50" s="36" t="s">
        <v>165</v>
      </c>
      <c r="G50" s="36" t="s">
        <v>88</v>
      </c>
      <c r="H50" s="36" t="s">
        <v>177</v>
      </c>
      <c r="I50" s="36" t="s">
        <v>89</v>
      </c>
      <c r="M50" s="37">
        <f t="shared" ref="M50:M54" si="11">IF(A50&gt;0,A50,M49)</f>
        <v>21</v>
      </c>
      <c r="N50" s="37">
        <f>COUNTIF(M$4:M50,M50)</f>
        <v>4</v>
      </c>
      <c r="O50" s="37">
        <f t="shared" ref="O50:O54" si="12">(M50*100+N50)/100</f>
        <v>21.04</v>
      </c>
      <c r="P50" s="5" t="str">
        <f t="shared" si="1"/>
        <v>REMITTable1 &gt;OrderList&gt;OrderReport&gt;contractInfo&gt;legContractId&gt;contractId</v>
      </c>
      <c r="Q50" s="5"/>
      <c r="R50" s="58"/>
      <c r="S50" s="58"/>
      <c r="T50" s="58"/>
    </row>
    <row r="51" spans="1:20" s="10" customFormat="1" x14ac:dyDescent="0.25">
      <c r="B51" s="38"/>
      <c r="C51" s="40" t="s">
        <v>180</v>
      </c>
      <c r="D51" s="36" t="s">
        <v>72</v>
      </c>
      <c r="E51" s="36" t="s">
        <v>164</v>
      </c>
      <c r="F51" s="36" t="s">
        <v>165</v>
      </c>
      <c r="G51" s="36" t="s">
        <v>88</v>
      </c>
      <c r="H51" s="36" t="s">
        <v>179</v>
      </c>
      <c r="I51" s="36" t="s">
        <v>90</v>
      </c>
      <c r="J51" s="36" t="s">
        <v>89</v>
      </c>
      <c r="M51" s="37">
        <f t="shared" si="11"/>
        <v>21</v>
      </c>
      <c r="N51" s="37">
        <f>COUNTIF(M$4:M51,M51)</f>
        <v>5</v>
      </c>
      <c r="O51" s="37">
        <f t="shared" si="12"/>
        <v>21.05</v>
      </c>
      <c r="P51" s="5" t="str">
        <f t="shared" si="1"/>
        <v>REMITTable1 &gt;OrderList&gt;OrderReport&gt;contractInfo&gt;legContract&gt;contract&gt;contractId</v>
      </c>
      <c r="Q51" s="5"/>
      <c r="R51" s="58"/>
      <c r="S51" s="58"/>
      <c r="T51" s="58"/>
    </row>
    <row r="52" spans="1:20" x14ac:dyDescent="0.25">
      <c r="A52" s="6">
        <v>22</v>
      </c>
      <c r="B52" s="11" t="s">
        <v>26</v>
      </c>
      <c r="C52" s="11" t="s">
        <v>160</v>
      </c>
      <c r="D52" s="5" t="s">
        <v>72</v>
      </c>
      <c r="E52" s="5" t="s">
        <v>194</v>
      </c>
      <c r="F52" s="5" t="s">
        <v>90</v>
      </c>
      <c r="G52" s="5" t="s">
        <v>91</v>
      </c>
      <c r="J52" s="5"/>
      <c r="K52" s="5"/>
      <c r="L52" s="5"/>
      <c r="M52" s="37">
        <f t="shared" si="11"/>
        <v>22</v>
      </c>
      <c r="N52" s="37">
        <f>COUNTIF(M$4:M52,M52)</f>
        <v>1</v>
      </c>
      <c r="O52" s="37">
        <f t="shared" si="12"/>
        <v>22.01</v>
      </c>
      <c r="P52" s="5" t="str">
        <f t="shared" si="1"/>
        <v>REMITTable1 &gt;contractList&gt;contract&gt;contractName</v>
      </c>
      <c r="Q52" s="5"/>
      <c r="R52" s="58"/>
      <c r="S52" s="58"/>
      <c r="T52" s="58"/>
    </row>
    <row r="53" spans="1:20" s="10" customFormat="1" x14ac:dyDescent="0.25">
      <c r="B53" s="21"/>
      <c r="C53" s="42" t="s">
        <v>163</v>
      </c>
      <c r="D53" s="10" t="s">
        <v>72</v>
      </c>
      <c r="E53" s="10" t="s">
        <v>164</v>
      </c>
      <c r="F53" s="10" t="s">
        <v>165</v>
      </c>
      <c r="G53" s="10" t="s">
        <v>88</v>
      </c>
      <c r="H53" s="10" t="s">
        <v>90</v>
      </c>
      <c r="I53" s="10" t="s">
        <v>91</v>
      </c>
      <c r="M53" s="37">
        <f t="shared" si="11"/>
        <v>22</v>
      </c>
      <c r="N53" s="37">
        <f>COUNTIF(M$4:M53,M53)</f>
        <v>2</v>
      </c>
      <c r="O53" s="37">
        <f t="shared" si="12"/>
        <v>22.02</v>
      </c>
      <c r="P53" s="5" t="str">
        <f t="shared" si="1"/>
        <v>REMITTable1 &gt;OrderList&gt;OrderReport&gt;contractInfo&gt;contract&gt;contractName</v>
      </c>
      <c r="Q53" s="5"/>
      <c r="R53" s="58"/>
      <c r="S53" s="58"/>
      <c r="T53" s="58"/>
    </row>
    <row r="54" spans="1:20" s="10" customFormat="1" x14ac:dyDescent="0.25">
      <c r="B54" s="21"/>
      <c r="C54" s="40" t="s">
        <v>180</v>
      </c>
      <c r="D54" s="36" t="s">
        <v>72</v>
      </c>
      <c r="E54" s="36" t="s">
        <v>164</v>
      </c>
      <c r="F54" s="36" t="s">
        <v>165</v>
      </c>
      <c r="G54" s="36" t="s">
        <v>88</v>
      </c>
      <c r="H54" s="36" t="s">
        <v>179</v>
      </c>
      <c r="I54" s="36" t="s">
        <v>90</v>
      </c>
      <c r="J54" s="36" t="s">
        <v>91</v>
      </c>
      <c r="M54" s="37">
        <f t="shared" si="11"/>
        <v>22</v>
      </c>
      <c r="N54" s="37">
        <f>COUNTIF(M$4:M54,M54)</f>
        <v>3</v>
      </c>
      <c r="O54" s="37">
        <f t="shared" si="12"/>
        <v>22.03</v>
      </c>
      <c r="P54" s="5" t="str">
        <f t="shared" si="1"/>
        <v>REMITTable1 &gt;OrderList&gt;OrderReport&gt;contractInfo&gt;legContract&gt;contract&gt;contractName</v>
      </c>
      <c r="Q54" s="5"/>
      <c r="R54" s="58"/>
      <c r="S54" s="58"/>
      <c r="T54" s="58"/>
    </row>
    <row r="55" spans="1:20" x14ac:dyDescent="0.25">
      <c r="A55" s="6">
        <v>23</v>
      </c>
      <c r="B55" s="11" t="s">
        <v>27</v>
      </c>
      <c r="C55" s="11" t="s">
        <v>160</v>
      </c>
      <c r="D55" s="5" t="s">
        <v>72</v>
      </c>
      <c r="E55" s="5" t="s">
        <v>194</v>
      </c>
      <c r="F55" s="5" t="s">
        <v>90</v>
      </c>
      <c r="G55" s="5" t="s">
        <v>92</v>
      </c>
      <c r="H55" s="10"/>
      <c r="I55" s="10"/>
      <c r="J55" s="5"/>
      <c r="K55" s="5"/>
      <c r="L55" s="5"/>
      <c r="M55" s="37">
        <f t="shared" ref="M55:M94" si="13">IF(A55&gt;0,A55,M54)</f>
        <v>23</v>
      </c>
      <c r="N55" s="37">
        <f>COUNTIF(M$4:M55,M55)</f>
        <v>1</v>
      </c>
      <c r="O55" s="37">
        <f t="shared" ref="O55:O94" si="14">(M55*100+N55)/100</f>
        <v>23.01</v>
      </c>
      <c r="P55" s="5" t="str">
        <f t="shared" si="1"/>
        <v>REMITTable1 &gt;contractList&gt;contract&gt;contractType</v>
      </c>
      <c r="Q55" s="5"/>
      <c r="R55" s="58"/>
      <c r="S55" s="58"/>
      <c r="T55" s="58"/>
    </row>
    <row r="56" spans="1:20" s="10" customFormat="1" x14ac:dyDescent="0.25">
      <c r="B56" s="21"/>
      <c r="C56" s="42" t="s">
        <v>163</v>
      </c>
      <c r="D56" s="10" t="s">
        <v>72</v>
      </c>
      <c r="E56" s="10" t="s">
        <v>164</v>
      </c>
      <c r="F56" s="10" t="s">
        <v>165</v>
      </c>
      <c r="G56" s="10" t="s">
        <v>88</v>
      </c>
      <c r="H56" s="10" t="s">
        <v>90</v>
      </c>
      <c r="I56" s="10" t="s">
        <v>92</v>
      </c>
      <c r="M56" s="37">
        <f t="shared" si="13"/>
        <v>23</v>
      </c>
      <c r="N56" s="37">
        <f>COUNTIF(M$4:M56,M56)</f>
        <v>2</v>
      </c>
      <c r="O56" s="37">
        <f t="shared" si="14"/>
        <v>23.02</v>
      </c>
      <c r="P56" s="5" t="str">
        <f t="shared" si="1"/>
        <v>REMITTable1 &gt;OrderList&gt;OrderReport&gt;contractInfo&gt;contract&gt;contractType</v>
      </c>
      <c r="Q56" s="5"/>
      <c r="R56" s="58"/>
      <c r="S56" s="58"/>
      <c r="T56" s="58"/>
    </row>
    <row r="57" spans="1:20" s="10" customFormat="1" x14ac:dyDescent="0.25">
      <c r="B57" s="21"/>
      <c r="C57" s="40" t="s">
        <v>180</v>
      </c>
      <c r="D57" s="36" t="s">
        <v>72</v>
      </c>
      <c r="E57" s="36" t="s">
        <v>164</v>
      </c>
      <c r="F57" s="36" t="s">
        <v>165</v>
      </c>
      <c r="G57" s="36" t="s">
        <v>88</v>
      </c>
      <c r="H57" s="36" t="s">
        <v>179</v>
      </c>
      <c r="I57" s="36" t="s">
        <v>90</v>
      </c>
      <c r="J57" s="36" t="s">
        <v>92</v>
      </c>
      <c r="M57" s="37">
        <f t="shared" si="13"/>
        <v>23</v>
      </c>
      <c r="N57" s="37">
        <f>COUNTIF(M$4:M57,M57)</f>
        <v>3</v>
      </c>
      <c r="O57" s="37">
        <f t="shared" si="14"/>
        <v>23.03</v>
      </c>
      <c r="P57" s="5" t="str">
        <f t="shared" si="1"/>
        <v>REMITTable1 &gt;OrderList&gt;OrderReport&gt;contractInfo&gt;legContract&gt;contract&gt;contractType</v>
      </c>
      <c r="Q57" s="5"/>
      <c r="R57" s="58"/>
      <c r="S57" s="58"/>
      <c r="T57" s="58"/>
    </row>
    <row r="58" spans="1:20" ht="13.5" customHeight="1" x14ac:dyDescent="0.25">
      <c r="A58" s="6">
        <v>24</v>
      </c>
      <c r="B58" s="11" t="s">
        <v>28</v>
      </c>
      <c r="C58" s="11" t="s">
        <v>160</v>
      </c>
      <c r="D58" s="5" t="s">
        <v>72</v>
      </c>
      <c r="E58" s="5" t="s">
        <v>194</v>
      </c>
      <c r="F58" s="5" t="s">
        <v>90</v>
      </c>
      <c r="G58" s="5" t="s">
        <v>93</v>
      </c>
      <c r="H58" s="10"/>
      <c r="I58" s="10"/>
      <c r="J58" s="5"/>
      <c r="K58" s="5"/>
      <c r="L58" s="5"/>
      <c r="M58" s="37">
        <f t="shared" si="13"/>
        <v>24</v>
      </c>
      <c r="N58" s="37">
        <f>COUNTIF(M$4:M58,M58)</f>
        <v>1</v>
      </c>
      <c r="O58" s="37">
        <f t="shared" si="14"/>
        <v>24.01</v>
      </c>
      <c r="P58" s="5" t="str">
        <f>CONCATENATE(D58,E58,F58,G58,H58,I58,J58,K58,L58)</f>
        <v>REMITTable1 &gt;contractList&gt;contract&gt;energyCommodity</v>
      </c>
      <c r="Q58" s="5"/>
      <c r="R58" s="58"/>
      <c r="S58" s="58"/>
      <c r="T58" s="58"/>
    </row>
    <row r="59" spans="1:20" s="10" customFormat="1" x14ac:dyDescent="0.25">
      <c r="B59" s="21"/>
      <c r="C59" s="42" t="s">
        <v>163</v>
      </c>
      <c r="D59" s="10" t="s">
        <v>72</v>
      </c>
      <c r="E59" s="10" t="s">
        <v>164</v>
      </c>
      <c r="F59" s="10" t="s">
        <v>165</v>
      </c>
      <c r="G59" s="10" t="s">
        <v>88</v>
      </c>
      <c r="H59" s="10" t="s">
        <v>90</v>
      </c>
      <c r="I59" s="10" t="s">
        <v>93</v>
      </c>
      <c r="M59" s="37">
        <f t="shared" si="13"/>
        <v>24</v>
      </c>
      <c r="N59" s="37">
        <f>COUNTIF(M$4:M59,M59)</f>
        <v>2</v>
      </c>
      <c r="O59" s="37">
        <f t="shared" si="14"/>
        <v>24.02</v>
      </c>
      <c r="P59" s="5" t="str">
        <f t="shared" si="1"/>
        <v>REMITTable1 &gt;OrderList&gt;OrderReport&gt;contractInfo&gt;contract&gt;energyCommodity</v>
      </c>
      <c r="Q59" s="5"/>
      <c r="R59" s="58"/>
      <c r="S59" s="58"/>
      <c r="T59" s="58"/>
    </row>
    <row r="60" spans="1:20" s="10" customFormat="1" x14ac:dyDescent="0.25">
      <c r="B60" s="21"/>
      <c r="C60" s="40" t="s">
        <v>180</v>
      </c>
      <c r="D60" s="36" t="s">
        <v>72</v>
      </c>
      <c r="E60" s="36" t="s">
        <v>164</v>
      </c>
      <c r="F60" s="36" t="s">
        <v>165</v>
      </c>
      <c r="G60" s="36" t="s">
        <v>88</v>
      </c>
      <c r="H60" s="36" t="s">
        <v>179</v>
      </c>
      <c r="I60" s="36" t="s">
        <v>90</v>
      </c>
      <c r="J60" s="36" t="s">
        <v>93</v>
      </c>
      <c r="M60" s="37">
        <f t="shared" si="13"/>
        <v>24</v>
      </c>
      <c r="N60" s="37">
        <f>COUNTIF(M$4:M60,M60)</f>
        <v>3</v>
      </c>
      <c r="O60" s="37">
        <f t="shared" si="14"/>
        <v>24.03</v>
      </c>
      <c r="P60" s="5" t="str">
        <f t="shared" si="1"/>
        <v>REMITTable1 &gt;OrderList&gt;OrderReport&gt;contractInfo&gt;legContract&gt;contract&gt;energyCommodity</v>
      </c>
      <c r="Q60" s="5"/>
      <c r="R60" s="58"/>
      <c r="S60" s="58"/>
      <c r="T60" s="58"/>
    </row>
    <row r="61" spans="1:20" x14ac:dyDescent="0.25">
      <c r="A61" s="6">
        <v>25</v>
      </c>
      <c r="B61" s="11" t="s">
        <v>29</v>
      </c>
      <c r="C61" s="11" t="s">
        <v>160</v>
      </c>
      <c r="D61" s="5" t="s">
        <v>72</v>
      </c>
      <c r="E61" s="5" t="s">
        <v>194</v>
      </c>
      <c r="F61" s="5" t="s">
        <v>90</v>
      </c>
      <c r="G61" s="5" t="s">
        <v>94</v>
      </c>
      <c r="H61" s="5" t="s">
        <v>95</v>
      </c>
      <c r="I61" s="22"/>
      <c r="J61" s="22"/>
      <c r="K61" s="5"/>
      <c r="L61" s="5"/>
      <c r="M61" s="37">
        <f t="shared" si="13"/>
        <v>25</v>
      </c>
      <c r="N61" s="37">
        <f>COUNTIF(M$4:M61,M61)</f>
        <v>1</v>
      </c>
      <c r="O61" s="37">
        <f t="shared" si="14"/>
        <v>25.01</v>
      </c>
      <c r="P61" s="5" t="str">
        <f t="shared" si="1"/>
        <v>REMITTable1 &gt;contractList&gt;contract&gt;fixingIndex&gt;indexName</v>
      </c>
      <c r="Q61" s="5"/>
      <c r="R61" s="58"/>
      <c r="S61" s="58"/>
      <c r="T61" s="58"/>
    </row>
    <row r="62" spans="1:20" s="10" customFormat="1" x14ac:dyDescent="0.25">
      <c r="B62" s="21"/>
      <c r="C62" s="42" t="s">
        <v>163</v>
      </c>
      <c r="D62" s="10" t="s">
        <v>72</v>
      </c>
      <c r="E62" s="10" t="s">
        <v>164</v>
      </c>
      <c r="F62" s="10" t="s">
        <v>165</v>
      </c>
      <c r="G62" s="10" t="s">
        <v>88</v>
      </c>
      <c r="H62" s="10" t="s">
        <v>90</v>
      </c>
      <c r="I62" s="10" t="s">
        <v>94</v>
      </c>
      <c r="J62" s="10" t="s">
        <v>95</v>
      </c>
      <c r="M62" s="37">
        <f t="shared" ref="M62:M64" si="15">IF(A62&gt;0,A62,M61)</f>
        <v>25</v>
      </c>
      <c r="N62" s="37">
        <f>COUNTIF(M$4:M62,M62)</f>
        <v>2</v>
      </c>
      <c r="O62" s="37">
        <f t="shared" ref="O62:O64" si="16">(M62*100+N62)/100</f>
        <v>25.02</v>
      </c>
      <c r="P62" s="5" t="str">
        <f t="shared" ref="P62:P64" si="17">CONCATENATE(D62,E62,F62,G62,H62,I62,J62,K62,L62)</f>
        <v>REMITTable1 &gt;OrderList&gt;OrderReport&gt;contractInfo&gt;contract&gt;fixingIndex&gt;indexName</v>
      </c>
      <c r="Q62" s="5"/>
      <c r="R62" s="58"/>
      <c r="S62" s="58"/>
      <c r="T62" s="58"/>
    </row>
    <row r="63" spans="1:20" s="10" customFormat="1" x14ac:dyDescent="0.25">
      <c r="B63" s="21"/>
      <c r="C63" s="40" t="s">
        <v>180</v>
      </c>
      <c r="D63" s="36" t="s">
        <v>72</v>
      </c>
      <c r="E63" s="36" t="s">
        <v>164</v>
      </c>
      <c r="F63" s="36" t="s">
        <v>165</v>
      </c>
      <c r="G63" s="36" t="s">
        <v>88</v>
      </c>
      <c r="H63" s="36" t="s">
        <v>179</v>
      </c>
      <c r="I63" s="36" t="s">
        <v>90</v>
      </c>
      <c r="J63" s="36" t="s">
        <v>94</v>
      </c>
      <c r="K63" s="34" t="s">
        <v>95</v>
      </c>
      <c r="L63" s="34"/>
      <c r="M63" s="37">
        <f t="shared" si="15"/>
        <v>25</v>
      </c>
      <c r="N63" s="37">
        <f>COUNTIF(M$4:M63,M63)</f>
        <v>3</v>
      </c>
      <c r="O63" s="37">
        <f t="shared" si="16"/>
        <v>25.03</v>
      </c>
      <c r="P63" s="5" t="str">
        <f t="shared" si="17"/>
        <v>REMITTable1 &gt;OrderList&gt;OrderReport&gt;contractInfo&gt;legContract&gt;contract&gt;fixingIndex&gt;indexName</v>
      </c>
      <c r="Q63" s="5"/>
      <c r="R63" s="58"/>
      <c r="S63" s="58"/>
      <c r="T63" s="58"/>
    </row>
    <row r="64" spans="1:20" x14ac:dyDescent="0.25">
      <c r="A64" s="6">
        <v>26</v>
      </c>
      <c r="B64" s="11" t="s">
        <v>30</v>
      </c>
      <c r="C64" s="11" t="s">
        <v>160</v>
      </c>
      <c r="D64" s="5" t="s">
        <v>72</v>
      </c>
      <c r="E64" s="5" t="s">
        <v>194</v>
      </c>
      <c r="F64" s="5" t="s">
        <v>90</v>
      </c>
      <c r="G64" s="5" t="s">
        <v>96</v>
      </c>
      <c r="K64" s="5"/>
      <c r="L64" s="5"/>
      <c r="M64" s="37">
        <f t="shared" si="15"/>
        <v>26</v>
      </c>
      <c r="N64" s="37">
        <f>COUNTIF(M$4:M64,M64)</f>
        <v>1</v>
      </c>
      <c r="O64" s="37">
        <f t="shared" si="16"/>
        <v>26.01</v>
      </c>
      <c r="P64" s="5" t="str">
        <f t="shared" si="17"/>
        <v>REMITTable1 &gt;contractList&gt;contract&gt;settlementMethod</v>
      </c>
      <c r="Q64" s="5"/>
      <c r="R64" s="58"/>
      <c r="S64" s="58"/>
      <c r="T64" s="58"/>
    </row>
    <row r="65" spans="1:20" s="10" customFormat="1" x14ac:dyDescent="0.25">
      <c r="B65" s="21"/>
      <c r="C65" s="42" t="s">
        <v>163</v>
      </c>
      <c r="D65" s="10" t="s">
        <v>72</v>
      </c>
      <c r="E65" s="10" t="s">
        <v>164</v>
      </c>
      <c r="F65" s="10" t="s">
        <v>165</v>
      </c>
      <c r="G65" s="10" t="s">
        <v>88</v>
      </c>
      <c r="H65" s="10" t="s">
        <v>90</v>
      </c>
      <c r="I65" s="10" t="s">
        <v>96</v>
      </c>
      <c r="M65" s="37">
        <f t="shared" si="13"/>
        <v>26</v>
      </c>
      <c r="N65" s="37">
        <f>COUNTIF(M$4:M65,M65)</f>
        <v>2</v>
      </c>
      <c r="O65" s="37">
        <f t="shared" si="14"/>
        <v>26.02</v>
      </c>
      <c r="P65" s="5" t="str">
        <f t="shared" si="1"/>
        <v>REMITTable1 &gt;OrderList&gt;OrderReport&gt;contractInfo&gt;contract&gt;settlementMethod</v>
      </c>
      <c r="Q65" s="5"/>
      <c r="R65" s="58"/>
      <c r="S65" s="58"/>
      <c r="T65" s="58"/>
    </row>
    <row r="66" spans="1:20" s="10" customFormat="1" x14ac:dyDescent="0.25">
      <c r="B66" s="21"/>
      <c r="C66" s="40" t="s">
        <v>180</v>
      </c>
      <c r="D66" s="36" t="s">
        <v>72</v>
      </c>
      <c r="E66" s="36" t="s">
        <v>164</v>
      </c>
      <c r="F66" s="36" t="s">
        <v>165</v>
      </c>
      <c r="G66" s="36" t="s">
        <v>88</v>
      </c>
      <c r="H66" s="36" t="s">
        <v>179</v>
      </c>
      <c r="I66" s="36" t="s">
        <v>90</v>
      </c>
      <c r="J66" s="36" t="s">
        <v>96</v>
      </c>
      <c r="K66" s="34"/>
      <c r="L66" s="34"/>
      <c r="M66" s="37">
        <f t="shared" si="13"/>
        <v>26</v>
      </c>
      <c r="N66" s="37">
        <f>COUNTIF(M$4:M66,M66)</f>
        <v>3</v>
      </c>
      <c r="O66" s="37">
        <f t="shared" si="14"/>
        <v>26.03</v>
      </c>
      <c r="P66" s="5" t="str">
        <f t="shared" ref="P66:P94" si="18">CONCATENATE(D66,E66,F66,G66,H66,I66,J66,K66,L66)</f>
        <v>REMITTable1 &gt;OrderList&gt;OrderReport&gt;contractInfo&gt;legContract&gt;contract&gt;settlementMethod</v>
      </c>
      <c r="Q66" s="5"/>
      <c r="R66" s="58"/>
      <c r="S66" s="58"/>
      <c r="T66" s="58"/>
    </row>
    <row r="67" spans="1:20" x14ac:dyDescent="0.25">
      <c r="A67" s="6">
        <v>27</v>
      </c>
      <c r="B67" s="11" t="s">
        <v>31</v>
      </c>
      <c r="C67" s="11" t="s">
        <v>160</v>
      </c>
      <c r="D67" s="5" t="s">
        <v>72</v>
      </c>
      <c r="E67" s="5" t="s">
        <v>164</v>
      </c>
      <c r="F67" s="5" t="s">
        <v>165</v>
      </c>
      <c r="G67" s="5" t="s">
        <v>97</v>
      </c>
      <c r="H67" s="5" t="s">
        <v>68</v>
      </c>
      <c r="K67" s="5"/>
      <c r="L67" s="5"/>
      <c r="M67" s="37">
        <f t="shared" si="13"/>
        <v>27</v>
      </c>
      <c r="N67" s="37">
        <f>COUNTIF(M$4:M67,M67)</f>
        <v>1</v>
      </c>
      <c r="O67" s="37">
        <f t="shared" si="14"/>
        <v>27.01</v>
      </c>
      <c r="P67" s="5" t="str">
        <f t="shared" si="18"/>
        <v>REMITTable1 &gt;OrderList&gt;OrderReport&gt;organisedMarketPlaceIdentifier&gt;lei</v>
      </c>
      <c r="Q67" s="5"/>
      <c r="R67" s="58"/>
      <c r="S67" s="58"/>
      <c r="T67" s="58"/>
    </row>
    <row r="68" spans="1:20" x14ac:dyDescent="0.25">
      <c r="A68" s="6"/>
      <c r="B68" s="11"/>
      <c r="C68" s="11" t="s">
        <v>160</v>
      </c>
      <c r="D68" s="5" t="s">
        <v>72</v>
      </c>
      <c r="E68" s="5" t="s">
        <v>164</v>
      </c>
      <c r="F68" s="5" t="s">
        <v>165</v>
      </c>
      <c r="G68" s="5" t="s">
        <v>97</v>
      </c>
      <c r="H68" s="5" t="s">
        <v>67</v>
      </c>
      <c r="K68" s="5"/>
      <c r="L68" s="5"/>
      <c r="M68" s="37">
        <f t="shared" si="13"/>
        <v>27</v>
      </c>
      <c r="N68" s="37">
        <f>COUNTIF(M$4:M68,M68)</f>
        <v>2</v>
      </c>
      <c r="O68" s="37">
        <f t="shared" si="14"/>
        <v>27.02</v>
      </c>
      <c r="P68" s="5" t="str">
        <f t="shared" si="18"/>
        <v>REMITTable1 &gt;OrderList&gt;OrderReport&gt;organisedMarketPlaceIdentifier&gt;ace</v>
      </c>
      <c r="Q68" s="5"/>
      <c r="R68" s="58"/>
      <c r="S68" s="58"/>
      <c r="T68" s="58"/>
    </row>
    <row r="69" spans="1:20" x14ac:dyDescent="0.25">
      <c r="A69" s="6"/>
      <c r="B69" s="11"/>
      <c r="C69" s="11" t="s">
        <v>160</v>
      </c>
      <c r="D69" s="5" t="s">
        <v>72</v>
      </c>
      <c r="E69" s="5" t="s">
        <v>164</v>
      </c>
      <c r="F69" s="5" t="s">
        <v>165</v>
      </c>
      <c r="G69" s="5" t="s">
        <v>97</v>
      </c>
      <c r="H69" s="5" t="s">
        <v>191</v>
      </c>
      <c r="K69" s="5"/>
      <c r="L69" s="5"/>
      <c r="M69" s="37">
        <f t="shared" si="13"/>
        <v>27</v>
      </c>
      <c r="N69" s="37">
        <f>COUNTIF(M$4:M69,M69)</f>
        <v>3</v>
      </c>
      <c r="O69" s="37">
        <f t="shared" si="14"/>
        <v>27.03</v>
      </c>
      <c r="P69" s="5" t="str">
        <f t="shared" si="18"/>
        <v>REMITTable1 &gt;OrderList&gt;OrderReport&gt;organisedMarketPlaceIdentifier&gt;mic</v>
      </c>
      <c r="Q69" s="5"/>
      <c r="R69" s="58"/>
      <c r="S69" s="58"/>
      <c r="T69" s="58"/>
    </row>
    <row r="70" spans="1:20" x14ac:dyDescent="0.25">
      <c r="A70" s="6"/>
      <c r="B70" s="11"/>
      <c r="C70" s="11" t="s">
        <v>160</v>
      </c>
      <c r="D70" s="5" t="s">
        <v>72</v>
      </c>
      <c r="E70" s="5" t="s">
        <v>164</v>
      </c>
      <c r="F70" s="5" t="s">
        <v>165</v>
      </c>
      <c r="G70" s="5" t="s">
        <v>97</v>
      </c>
      <c r="H70" s="5" t="s">
        <v>98</v>
      </c>
      <c r="K70" s="5"/>
      <c r="L70" s="5"/>
      <c r="M70" s="37">
        <f t="shared" si="13"/>
        <v>27</v>
      </c>
      <c r="N70" s="37">
        <f>COUNTIF(M$4:M70,M70)</f>
        <v>4</v>
      </c>
      <c r="O70" s="37">
        <f t="shared" si="14"/>
        <v>27.04</v>
      </c>
      <c r="P70" s="5" t="str">
        <f t="shared" si="18"/>
        <v>REMITTable1 &gt;OrderList&gt;OrderReport&gt;organisedMarketPlaceIdentifier&gt;bil</v>
      </c>
      <c r="Q70" s="5"/>
      <c r="R70" s="58"/>
      <c r="S70" s="58"/>
      <c r="T70" s="58"/>
    </row>
    <row r="71" spans="1:20" x14ac:dyDescent="0.25">
      <c r="A71" s="6"/>
      <c r="B71" s="11"/>
      <c r="C71" s="11" t="s">
        <v>160</v>
      </c>
      <c r="D71" s="5" t="s">
        <v>72</v>
      </c>
      <c r="E71" s="5" t="s">
        <v>194</v>
      </c>
      <c r="F71" s="5" t="s">
        <v>90</v>
      </c>
      <c r="G71" s="5" t="s">
        <v>97</v>
      </c>
      <c r="H71" s="5" t="s">
        <v>68</v>
      </c>
      <c r="K71" s="5"/>
      <c r="L71" s="5"/>
      <c r="M71" s="37">
        <f t="shared" si="13"/>
        <v>27</v>
      </c>
      <c r="N71" s="37">
        <f>COUNTIF(M$4:M71,M71)</f>
        <v>5</v>
      </c>
      <c r="O71" s="37">
        <f t="shared" si="14"/>
        <v>27.05</v>
      </c>
      <c r="P71" s="5" t="str">
        <f t="shared" si="18"/>
        <v>REMITTable1 &gt;contractList&gt;contract&gt;organisedMarketPlaceIdentifier&gt;lei</v>
      </c>
      <c r="Q71" s="5"/>
      <c r="R71" s="58"/>
      <c r="S71" s="58"/>
      <c r="T71" s="58"/>
    </row>
    <row r="72" spans="1:20" x14ac:dyDescent="0.25">
      <c r="A72" s="6"/>
      <c r="B72" s="11"/>
      <c r="C72" s="11" t="s">
        <v>160</v>
      </c>
      <c r="D72" s="5" t="s">
        <v>72</v>
      </c>
      <c r="E72" s="5" t="s">
        <v>194</v>
      </c>
      <c r="F72" s="5" t="s">
        <v>90</v>
      </c>
      <c r="G72" s="5" t="s">
        <v>97</v>
      </c>
      <c r="H72" s="5" t="s">
        <v>67</v>
      </c>
      <c r="K72" s="5"/>
      <c r="L72" s="5"/>
      <c r="M72" s="37">
        <f t="shared" si="13"/>
        <v>27</v>
      </c>
      <c r="N72" s="37">
        <f>COUNTIF(M$4:M72,M72)</f>
        <v>6</v>
      </c>
      <c r="O72" s="37">
        <f t="shared" si="14"/>
        <v>27.06</v>
      </c>
      <c r="P72" s="5" t="str">
        <f t="shared" si="18"/>
        <v>REMITTable1 &gt;contractList&gt;contract&gt;organisedMarketPlaceIdentifier&gt;ace</v>
      </c>
      <c r="Q72" s="5"/>
      <c r="R72" s="58"/>
      <c r="S72" s="58"/>
      <c r="T72" s="58"/>
    </row>
    <row r="73" spans="1:20" x14ac:dyDescent="0.25">
      <c r="A73" s="6"/>
      <c r="B73" s="11"/>
      <c r="C73" s="11" t="s">
        <v>160</v>
      </c>
      <c r="D73" s="5" t="s">
        <v>72</v>
      </c>
      <c r="E73" s="5" t="s">
        <v>194</v>
      </c>
      <c r="F73" s="5" t="s">
        <v>90</v>
      </c>
      <c r="G73" s="5" t="s">
        <v>97</v>
      </c>
      <c r="H73" s="5" t="s">
        <v>191</v>
      </c>
      <c r="K73" s="5"/>
      <c r="L73" s="5"/>
      <c r="M73" s="37">
        <f t="shared" si="13"/>
        <v>27</v>
      </c>
      <c r="N73" s="37">
        <f>COUNTIF(M$4:M73,M73)</f>
        <v>7</v>
      </c>
      <c r="O73" s="37">
        <f t="shared" si="14"/>
        <v>27.07</v>
      </c>
      <c r="P73" s="5" t="str">
        <f t="shared" si="18"/>
        <v>REMITTable1 &gt;contractList&gt;contract&gt;organisedMarketPlaceIdentifier&gt;mic</v>
      </c>
      <c r="Q73" s="5"/>
      <c r="R73" s="58"/>
      <c r="S73" s="58"/>
      <c r="T73" s="58"/>
    </row>
    <row r="74" spans="1:20" x14ac:dyDescent="0.25">
      <c r="A74" s="6"/>
      <c r="B74" s="11"/>
      <c r="C74" s="11" t="s">
        <v>160</v>
      </c>
      <c r="D74" s="5" t="s">
        <v>72</v>
      </c>
      <c r="E74" s="5" t="s">
        <v>194</v>
      </c>
      <c r="F74" s="5" t="s">
        <v>90</v>
      </c>
      <c r="G74" s="5" t="s">
        <v>97</v>
      </c>
      <c r="H74" s="5" t="s">
        <v>98</v>
      </c>
      <c r="K74" s="5"/>
      <c r="L74" s="5"/>
      <c r="M74" s="37">
        <f t="shared" si="13"/>
        <v>27</v>
      </c>
      <c r="N74" s="37">
        <f>COUNTIF(M$4:M74,M74)</f>
        <v>8</v>
      </c>
      <c r="O74" s="37">
        <f t="shared" si="14"/>
        <v>27.08</v>
      </c>
      <c r="P74" s="5" t="str">
        <f t="shared" si="18"/>
        <v>REMITTable1 &gt;contractList&gt;contract&gt;organisedMarketPlaceIdentifier&gt;bil</v>
      </c>
      <c r="Q74" s="5"/>
      <c r="R74" s="58"/>
      <c r="S74" s="58"/>
      <c r="T74" s="58"/>
    </row>
    <row r="75" spans="1:20" s="10" customFormat="1" x14ac:dyDescent="0.25">
      <c r="B75" s="21"/>
      <c r="C75" s="42" t="s">
        <v>163</v>
      </c>
      <c r="D75" s="10" t="s">
        <v>72</v>
      </c>
      <c r="E75" s="10" t="s">
        <v>164</v>
      </c>
      <c r="F75" s="10" t="s">
        <v>165</v>
      </c>
      <c r="G75" s="10" t="s">
        <v>88</v>
      </c>
      <c r="H75" s="10" t="s">
        <v>90</v>
      </c>
      <c r="I75" s="10" t="s">
        <v>97</v>
      </c>
      <c r="J75" s="10" t="s">
        <v>68</v>
      </c>
      <c r="M75" s="37">
        <f t="shared" si="13"/>
        <v>27</v>
      </c>
      <c r="N75" s="37">
        <f>COUNTIF(M$4:M75,M75)</f>
        <v>9</v>
      </c>
      <c r="O75" s="37">
        <f t="shared" si="14"/>
        <v>27.09</v>
      </c>
      <c r="P75" s="5" t="str">
        <f t="shared" si="18"/>
        <v>REMITTable1 &gt;OrderList&gt;OrderReport&gt;contractInfo&gt;contract&gt;organisedMarketPlaceIdentifier&gt;lei</v>
      </c>
      <c r="Q75" s="5"/>
      <c r="R75" s="58"/>
      <c r="S75" s="58"/>
      <c r="T75" s="58"/>
    </row>
    <row r="76" spans="1:20" s="10" customFormat="1" x14ac:dyDescent="0.25">
      <c r="B76" s="21"/>
      <c r="C76" s="42" t="s">
        <v>163</v>
      </c>
      <c r="D76" s="10" t="s">
        <v>72</v>
      </c>
      <c r="E76" s="10" t="s">
        <v>164</v>
      </c>
      <c r="F76" s="10" t="s">
        <v>165</v>
      </c>
      <c r="G76" s="10" t="s">
        <v>88</v>
      </c>
      <c r="H76" s="10" t="s">
        <v>90</v>
      </c>
      <c r="I76" s="10" t="s">
        <v>97</v>
      </c>
      <c r="J76" s="10" t="s">
        <v>67</v>
      </c>
      <c r="M76" s="37">
        <f t="shared" si="13"/>
        <v>27</v>
      </c>
      <c r="N76" s="37">
        <f>COUNTIF(M$4:M76,M76)</f>
        <v>10</v>
      </c>
      <c r="O76" s="37">
        <f t="shared" si="14"/>
        <v>27.1</v>
      </c>
      <c r="P76" s="5" t="str">
        <f t="shared" si="18"/>
        <v>REMITTable1 &gt;OrderList&gt;OrderReport&gt;contractInfo&gt;contract&gt;organisedMarketPlaceIdentifier&gt;ace</v>
      </c>
      <c r="Q76" s="5"/>
      <c r="R76" s="58"/>
      <c r="S76" s="58"/>
      <c r="T76" s="58"/>
    </row>
    <row r="77" spans="1:20" s="10" customFormat="1" x14ac:dyDescent="0.25">
      <c r="B77" s="21"/>
      <c r="C77" s="42" t="s">
        <v>163</v>
      </c>
      <c r="D77" s="10" t="s">
        <v>72</v>
      </c>
      <c r="E77" s="10" t="s">
        <v>164</v>
      </c>
      <c r="F77" s="10" t="s">
        <v>165</v>
      </c>
      <c r="G77" s="10" t="s">
        <v>88</v>
      </c>
      <c r="H77" s="10" t="s">
        <v>90</v>
      </c>
      <c r="I77" s="10" t="s">
        <v>97</v>
      </c>
      <c r="J77" s="10" t="s">
        <v>191</v>
      </c>
      <c r="M77" s="37">
        <f t="shared" si="13"/>
        <v>27</v>
      </c>
      <c r="N77" s="37">
        <f>COUNTIF(M$4:M77,M77)</f>
        <v>11</v>
      </c>
      <c r="O77" s="37">
        <f t="shared" si="14"/>
        <v>27.11</v>
      </c>
      <c r="P77" s="5" t="str">
        <f t="shared" si="18"/>
        <v>REMITTable1 &gt;OrderList&gt;OrderReport&gt;contractInfo&gt;contract&gt;organisedMarketPlaceIdentifier&gt;mic</v>
      </c>
      <c r="Q77" s="5"/>
      <c r="R77" s="58"/>
      <c r="S77" s="58"/>
      <c r="T77" s="58"/>
    </row>
    <row r="78" spans="1:20" s="10" customFormat="1" x14ac:dyDescent="0.25">
      <c r="B78" s="21"/>
      <c r="C78" s="42" t="s">
        <v>163</v>
      </c>
      <c r="D78" s="10" t="s">
        <v>72</v>
      </c>
      <c r="E78" s="10" t="s">
        <v>164</v>
      </c>
      <c r="F78" s="10" t="s">
        <v>165</v>
      </c>
      <c r="G78" s="10" t="s">
        <v>88</v>
      </c>
      <c r="H78" s="10" t="s">
        <v>90</v>
      </c>
      <c r="I78" s="10" t="s">
        <v>97</v>
      </c>
      <c r="J78" s="10" t="s">
        <v>98</v>
      </c>
      <c r="M78" s="37">
        <f t="shared" si="13"/>
        <v>27</v>
      </c>
      <c r="N78" s="37">
        <f>COUNTIF(M$4:M78,M78)</f>
        <v>12</v>
      </c>
      <c r="O78" s="37">
        <f t="shared" si="14"/>
        <v>27.12</v>
      </c>
      <c r="P78" s="5" t="str">
        <f t="shared" si="18"/>
        <v>REMITTable1 &gt;OrderList&gt;OrderReport&gt;contractInfo&gt;contract&gt;organisedMarketPlaceIdentifier&gt;bil</v>
      </c>
      <c r="Q78" s="5"/>
      <c r="R78" s="58"/>
      <c r="S78" s="58"/>
      <c r="T78" s="58"/>
    </row>
    <row r="79" spans="1:20" s="10" customFormat="1" x14ac:dyDescent="0.25">
      <c r="B79" s="21"/>
      <c r="C79" s="40" t="s">
        <v>180</v>
      </c>
      <c r="D79" s="40" t="s">
        <v>72</v>
      </c>
      <c r="E79" s="40" t="s">
        <v>164</v>
      </c>
      <c r="F79" s="40" t="s">
        <v>165</v>
      </c>
      <c r="G79" s="40" t="s">
        <v>88</v>
      </c>
      <c r="H79" s="40" t="s">
        <v>179</v>
      </c>
      <c r="I79" s="40" t="s">
        <v>90</v>
      </c>
      <c r="J79" s="40" t="s">
        <v>97</v>
      </c>
      <c r="K79" s="40" t="s">
        <v>68</v>
      </c>
      <c r="L79" s="34"/>
      <c r="M79" s="37">
        <f t="shared" si="13"/>
        <v>27</v>
      </c>
      <c r="N79" s="37">
        <f>COUNTIF(M$4:M79,M79)</f>
        <v>13</v>
      </c>
      <c r="O79" s="37">
        <f t="shared" si="14"/>
        <v>27.13</v>
      </c>
      <c r="P79" s="5" t="str">
        <f t="shared" si="18"/>
        <v>REMITTable1 &gt;OrderList&gt;OrderReport&gt;contractInfo&gt;legContract&gt;contract&gt;organisedMarketPlaceIdentifier&gt;lei</v>
      </c>
      <c r="Q79" s="5"/>
      <c r="R79" s="58"/>
      <c r="S79" s="58"/>
      <c r="T79" s="58"/>
    </row>
    <row r="80" spans="1:20" s="10" customFormat="1" x14ac:dyDescent="0.25">
      <c r="B80" s="21"/>
      <c r="C80" s="40" t="s">
        <v>180</v>
      </c>
      <c r="D80" s="40" t="s">
        <v>72</v>
      </c>
      <c r="E80" s="40" t="s">
        <v>164</v>
      </c>
      <c r="F80" s="40" t="s">
        <v>165</v>
      </c>
      <c r="G80" s="40" t="s">
        <v>88</v>
      </c>
      <c r="H80" s="40" t="s">
        <v>179</v>
      </c>
      <c r="I80" s="40" t="s">
        <v>90</v>
      </c>
      <c r="J80" s="40" t="s">
        <v>97</v>
      </c>
      <c r="K80" s="40" t="s">
        <v>67</v>
      </c>
      <c r="L80" s="34"/>
      <c r="M80" s="37">
        <f t="shared" si="13"/>
        <v>27</v>
      </c>
      <c r="N80" s="37">
        <f>COUNTIF(M$4:M80,M80)</f>
        <v>14</v>
      </c>
      <c r="O80" s="37">
        <f t="shared" si="14"/>
        <v>27.14</v>
      </c>
      <c r="P80" s="5" t="str">
        <f t="shared" si="18"/>
        <v>REMITTable1 &gt;OrderList&gt;OrderReport&gt;contractInfo&gt;legContract&gt;contract&gt;organisedMarketPlaceIdentifier&gt;ace</v>
      </c>
      <c r="Q80" s="5"/>
      <c r="R80" s="58"/>
      <c r="S80" s="58"/>
      <c r="T80" s="58"/>
    </row>
    <row r="81" spans="1:20" s="10" customFormat="1" x14ac:dyDescent="0.25">
      <c r="B81" s="21"/>
      <c r="C81" s="40" t="s">
        <v>180</v>
      </c>
      <c r="D81" s="40" t="s">
        <v>72</v>
      </c>
      <c r="E81" s="40" t="s">
        <v>164</v>
      </c>
      <c r="F81" s="40" t="s">
        <v>165</v>
      </c>
      <c r="G81" s="40" t="s">
        <v>88</v>
      </c>
      <c r="H81" s="40" t="s">
        <v>179</v>
      </c>
      <c r="I81" s="40" t="s">
        <v>90</v>
      </c>
      <c r="J81" s="40" t="s">
        <v>97</v>
      </c>
      <c r="K81" s="40" t="s">
        <v>191</v>
      </c>
      <c r="L81" s="34"/>
      <c r="M81" s="37">
        <f t="shared" si="13"/>
        <v>27</v>
      </c>
      <c r="N81" s="37">
        <f>COUNTIF(M$4:M81,M81)</f>
        <v>15</v>
      </c>
      <c r="O81" s="37">
        <f t="shared" si="14"/>
        <v>27.15</v>
      </c>
      <c r="P81" s="5" t="str">
        <f t="shared" si="18"/>
        <v>REMITTable1 &gt;OrderList&gt;OrderReport&gt;contractInfo&gt;legContract&gt;contract&gt;organisedMarketPlaceIdentifier&gt;mic</v>
      </c>
      <c r="Q81" s="5"/>
      <c r="R81" s="58"/>
      <c r="S81" s="58"/>
      <c r="T81" s="58"/>
    </row>
    <row r="82" spans="1:20" s="10" customFormat="1" x14ac:dyDescent="0.25">
      <c r="B82" s="21"/>
      <c r="C82" s="40" t="s">
        <v>180</v>
      </c>
      <c r="D82" s="40" t="s">
        <v>72</v>
      </c>
      <c r="E82" s="40" t="s">
        <v>164</v>
      </c>
      <c r="F82" s="40" t="s">
        <v>165</v>
      </c>
      <c r="G82" s="40" t="s">
        <v>88</v>
      </c>
      <c r="H82" s="40" t="s">
        <v>179</v>
      </c>
      <c r="I82" s="40" t="s">
        <v>90</v>
      </c>
      <c r="J82" s="40" t="s">
        <v>97</v>
      </c>
      <c r="K82" s="40" t="s">
        <v>98</v>
      </c>
      <c r="L82" s="34"/>
      <c r="M82" s="37">
        <f t="shared" si="13"/>
        <v>27</v>
      </c>
      <c r="N82" s="37">
        <f>COUNTIF(M$4:M82,M82)</f>
        <v>16</v>
      </c>
      <c r="O82" s="37">
        <f t="shared" si="14"/>
        <v>27.16</v>
      </c>
      <c r="P82" s="5" t="str">
        <f t="shared" si="18"/>
        <v>REMITTable1 &gt;OrderList&gt;OrderReport&gt;contractInfo&gt;legContract&gt;contract&gt;organisedMarketPlaceIdentifier&gt;bil</v>
      </c>
      <c r="Q82" s="5"/>
      <c r="R82" s="58"/>
      <c r="S82" s="58"/>
      <c r="T82" s="58"/>
    </row>
    <row r="83" spans="1:20" x14ac:dyDescent="0.25">
      <c r="A83" s="6">
        <v>28</v>
      </c>
      <c r="B83" s="11" t="s">
        <v>32</v>
      </c>
      <c r="C83" s="11" t="s">
        <v>160</v>
      </c>
      <c r="D83" s="5" t="s">
        <v>72</v>
      </c>
      <c r="E83" s="5" t="s">
        <v>194</v>
      </c>
      <c r="F83" s="5" t="s">
        <v>90</v>
      </c>
      <c r="G83" s="5" t="s">
        <v>103</v>
      </c>
      <c r="H83" s="5" t="s">
        <v>100</v>
      </c>
      <c r="I83" s="22"/>
      <c r="J83" s="22"/>
      <c r="K83" s="5"/>
      <c r="L83" s="5"/>
      <c r="M83" s="37">
        <f t="shared" si="13"/>
        <v>28</v>
      </c>
      <c r="N83" s="37">
        <f>COUNTIF(M$4:M83,M83)</f>
        <v>1</v>
      </c>
      <c r="O83" s="37">
        <f t="shared" si="14"/>
        <v>28.01</v>
      </c>
      <c r="P83" s="5" t="str">
        <f t="shared" si="18"/>
        <v>REMITTable1 &gt;contractList&gt;contract&gt;contractTradingHours&gt;startTime</v>
      </c>
      <c r="Q83" s="5"/>
      <c r="R83" s="58"/>
      <c r="S83" s="58"/>
      <c r="T83" s="58"/>
    </row>
    <row r="84" spans="1:20" x14ac:dyDescent="0.25">
      <c r="A84" s="6"/>
      <c r="B84" s="11"/>
      <c r="C84" s="11" t="s">
        <v>160</v>
      </c>
      <c r="D84" s="5" t="s">
        <v>72</v>
      </c>
      <c r="E84" s="5" t="s">
        <v>194</v>
      </c>
      <c r="F84" s="5" t="s">
        <v>90</v>
      </c>
      <c r="G84" s="5" t="s">
        <v>103</v>
      </c>
      <c r="H84" s="5" t="s">
        <v>101</v>
      </c>
      <c r="I84" s="22"/>
      <c r="J84" s="22"/>
      <c r="K84" s="5"/>
      <c r="L84" s="5"/>
      <c r="M84" s="37">
        <f t="shared" si="13"/>
        <v>28</v>
      </c>
      <c r="N84" s="37">
        <f>COUNTIF(M$4:M84,M84)</f>
        <v>2</v>
      </c>
      <c r="O84" s="37">
        <f t="shared" si="14"/>
        <v>28.02</v>
      </c>
      <c r="P84" s="5" t="str">
        <f t="shared" si="18"/>
        <v>REMITTable1 &gt;contractList&gt;contract&gt;contractTradingHours&gt;endTime</v>
      </c>
      <c r="Q84" s="5"/>
      <c r="R84" s="58"/>
      <c r="S84" s="58"/>
      <c r="T84" s="58"/>
    </row>
    <row r="85" spans="1:20" x14ac:dyDescent="0.25">
      <c r="A85" s="6"/>
      <c r="B85" s="11"/>
      <c r="C85" s="11" t="s">
        <v>160</v>
      </c>
      <c r="D85" s="5" t="s">
        <v>72</v>
      </c>
      <c r="E85" s="5" t="s">
        <v>194</v>
      </c>
      <c r="F85" s="5" t="s">
        <v>90</v>
      </c>
      <c r="G85" s="5" t="s">
        <v>103</v>
      </c>
      <c r="H85" s="5" t="s">
        <v>102</v>
      </c>
      <c r="I85" s="22"/>
      <c r="J85" s="22"/>
      <c r="K85" s="5"/>
      <c r="L85" s="5"/>
      <c r="M85" s="37">
        <f t="shared" si="13"/>
        <v>28</v>
      </c>
      <c r="N85" s="37">
        <f>COUNTIF(M$4:M85,M85)</f>
        <v>3</v>
      </c>
      <c r="O85" s="37">
        <f t="shared" si="14"/>
        <v>28.03</v>
      </c>
      <c r="P85" s="5" t="str">
        <f t="shared" si="18"/>
        <v>REMITTable1 &gt;contractList&gt;contract&gt;contractTradingHours&gt;date</v>
      </c>
      <c r="Q85" s="5"/>
      <c r="R85" s="58"/>
      <c r="S85" s="58"/>
      <c r="T85" s="58"/>
    </row>
    <row r="86" spans="1:20" s="10" customFormat="1" x14ac:dyDescent="0.25">
      <c r="B86" s="21"/>
      <c r="C86" s="42" t="s">
        <v>163</v>
      </c>
      <c r="D86" s="10" t="s">
        <v>72</v>
      </c>
      <c r="E86" s="10" t="s">
        <v>164</v>
      </c>
      <c r="F86" s="10" t="s">
        <v>165</v>
      </c>
      <c r="G86" s="10" t="s">
        <v>88</v>
      </c>
      <c r="H86" s="10" t="s">
        <v>90</v>
      </c>
      <c r="I86" s="10" t="s">
        <v>103</v>
      </c>
      <c r="J86" s="10" t="s">
        <v>100</v>
      </c>
      <c r="M86" s="37">
        <f t="shared" si="13"/>
        <v>28</v>
      </c>
      <c r="N86" s="37">
        <f>COUNTIF(M$4:M86,M86)</f>
        <v>4</v>
      </c>
      <c r="O86" s="37">
        <f t="shared" si="14"/>
        <v>28.04</v>
      </c>
      <c r="P86" s="5" t="str">
        <f t="shared" si="18"/>
        <v>REMITTable1 &gt;OrderList&gt;OrderReport&gt;contractInfo&gt;contract&gt;contractTradingHours&gt;startTime</v>
      </c>
      <c r="Q86" s="5"/>
      <c r="R86" s="58"/>
      <c r="S86" s="58"/>
      <c r="T86" s="58"/>
    </row>
    <row r="87" spans="1:20" s="10" customFormat="1" x14ac:dyDescent="0.25">
      <c r="B87" s="21"/>
      <c r="C87" s="42" t="s">
        <v>163</v>
      </c>
      <c r="D87" s="10" t="s">
        <v>72</v>
      </c>
      <c r="E87" s="10" t="s">
        <v>164</v>
      </c>
      <c r="F87" s="10" t="s">
        <v>165</v>
      </c>
      <c r="G87" s="10" t="s">
        <v>88</v>
      </c>
      <c r="H87" s="10" t="s">
        <v>90</v>
      </c>
      <c r="I87" s="10" t="s">
        <v>103</v>
      </c>
      <c r="J87" s="10" t="s">
        <v>101</v>
      </c>
      <c r="M87" s="37">
        <f t="shared" si="13"/>
        <v>28</v>
      </c>
      <c r="N87" s="37">
        <f>COUNTIF(M$4:M87,M87)</f>
        <v>5</v>
      </c>
      <c r="O87" s="37">
        <f t="shared" si="14"/>
        <v>28.05</v>
      </c>
      <c r="P87" s="5" t="str">
        <f t="shared" si="18"/>
        <v>REMITTable1 &gt;OrderList&gt;OrderReport&gt;contractInfo&gt;contract&gt;contractTradingHours&gt;endTime</v>
      </c>
      <c r="Q87" s="5"/>
      <c r="R87" s="58"/>
      <c r="S87" s="58"/>
      <c r="T87" s="58"/>
    </row>
    <row r="88" spans="1:20" s="10" customFormat="1" x14ac:dyDescent="0.25">
      <c r="B88" s="21"/>
      <c r="C88" s="42" t="s">
        <v>163</v>
      </c>
      <c r="D88" s="10" t="s">
        <v>72</v>
      </c>
      <c r="E88" s="10" t="s">
        <v>164</v>
      </c>
      <c r="F88" s="10" t="s">
        <v>165</v>
      </c>
      <c r="G88" s="10" t="s">
        <v>88</v>
      </c>
      <c r="H88" s="10" t="s">
        <v>90</v>
      </c>
      <c r="I88" s="10" t="s">
        <v>103</v>
      </c>
      <c r="J88" s="10" t="s">
        <v>102</v>
      </c>
      <c r="M88" s="37">
        <f t="shared" si="13"/>
        <v>28</v>
      </c>
      <c r="N88" s="37">
        <f>COUNTIF(M$4:M88,M88)</f>
        <v>6</v>
      </c>
      <c r="O88" s="37">
        <f t="shared" si="14"/>
        <v>28.06</v>
      </c>
      <c r="P88" s="5" t="str">
        <f t="shared" si="18"/>
        <v>REMITTable1 &gt;OrderList&gt;OrderReport&gt;contractInfo&gt;contract&gt;contractTradingHours&gt;date</v>
      </c>
      <c r="Q88" s="5"/>
      <c r="R88" s="58"/>
      <c r="S88" s="58"/>
      <c r="T88" s="58"/>
    </row>
    <row r="89" spans="1:20" s="10" customFormat="1" x14ac:dyDescent="0.25">
      <c r="B89" s="21"/>
      <c r="C89" s="40" t="s">
        <v>180</v>
      </c>
      <c r="D89" s="40" t="s">
        <v>72</v>
      </c>
      <c r="E89" s="40" t="s">
        <v>164</v>
      </c>
      <c r="F89" s="40" t="s">
        <v>165</v>
      </c>
      <c r="G89" s="40" t="s">
        <v>88</v>
      </c>
      <c r="H89" s="40" t="s">
        <v>179</v>
      </c>
      <c r="I89" s="40" t="s">
        <v>90</v>
      </c>
      <c r="J89" s="40" t="s">
        <v>103</v>
      </c>
      <c r="K89" s="40" t="s">
        <v>100</v>
      </c>
      <c r="L89" s="34"/>
      <c r="M89" s="37">
        <f t="shared" si="13"/>
        <v>28</v>
      </c>
      <c r="N89" s="37">
        <f>COUNTIF(M$4:M89,M89)</f>
        <v>7</v>
      </c>
      <c r="O89" s="37">
        <f t="shared" si="14"/>
        <v>28.07</v>
      </c>
      <c r="P89" s="5" t="str">
        <f t="shared" si="18"/>
        <v>REMITTable1 &gt;OrderList&gt;OrderReport&gt;contractInfo&gt;legContract&gt;contract&gt;contractTradingHours&gt;startTime</v>
      </c>
      <c r="Q89" s="5"/>
      <c r="R89" s="58"/>
      <c r="S89" s="58"/>
      <c r="T89" s="58"/>
    </row>
    <row r="90" spans="1:20" s="10" customFormat="1" x14ac:dyDescent="0.25">
      <c r="B90" s="21"/>
      <c r="C90" s="40" t="s">
        <v>180</v>
      </c>
      <c r="D90" s="40" t="s">
        <v>72</v>
      </c>
      <c r="E90" s="40" t="s">
        <v>164</v>
      </c>
      <c r="F90" s="40" t="s">
        <v>165</v>
      </c>
      <c r="G90" s="40" t="s">
        <v>88</v>
      </c>
      <c r="H90" s="40" t="s">
        <v>179</v>
      </c>
      <c r="I90" s="40" t="s">
        <v>90</v>
      </c>
      <c r="J90" s="40" t="s">
        <v>103</v>
      </c>
      <c r="K90" s="40" t="s">
        <v>101</v>
      </c>
      <c r="L90" s="34"/>
      <c r="M90" s="37">
        <f t="shared" si="13"/>
        <v>28</v>
      </c>
      <c r="N90" s="37">
        <f>COUNTIF(M$4:M90,M90)</f>
        <v>8</v>
      </c>
      <c r="O90" s="37">
        <f t="shared" si="14"/>
        <v>28.08</v>
      </c>
      <c r="P90" s="5" t="str">
        <f t="shared" si="18"/>
        <v>REMITTable1 &gt;OrderList&gt;OrderReport&gt;contractInfo&gt;legContract&gt;contract&gt;contractTradingHours&gt;endTime</v>
      </c>
      <c r="Q90" s="5"/>
      <c r="R90" s="58"/>
      <c r="S90" s="58"/>
      <c r="T90" s="58"/>
    </row>
    <row r="91" spans="1:20" s="10" customFormat="1" x14ac:dyDescent="0.25">
      <c r="B91" s="21"/>
      <c r="C91" s="40" t="s">
        <v>180</v>
      </c>
      <c r="D91" s="40" t="s">
        <v>72</v>
      </c>
      <c r="E91" s="40" t="s">
        <v>164</v>
      </c>
      <c r="F91" s="40" t="s">
        <v>165</v>
      </c>
      <c r="G91" s="40" t="s">
        <v>88</v>
      </c>
      <c r="H91" s="40" t="s">
        <v>179</v>
      </c>
      <c r="I91" s="40" t="s">
        <v>90</v>
      </c>
      <c r="J91" s="40" t="s">
        <v>103</v>
      </c>
      <c r="K91" s="40" t="s">
        <v>102</v>
      </c>
      <c r="L91" s="34"/>
      <c r="M91" s="37">
        <f t="shared" si="13"/>
        <v>28</v>
      </c>
      <c r="N91" s="37">
        <f>COUNTIF(M$4:M91,M91)</f>
        <v>9</v>
      </c>
      <c r="O91" s="37">
        <f t="shared" si="14"/>
        <v>28.09</v>
      </c>
      <c r="P91" s="5" t="str">
        <f t="shared" si="18"/>
        <v>REMITTable1 &gt;OrderList&gt;OrderReport&gt;contractInfo&gt;legContract&gt;contract&gt;contractTradingHours&gt;date</v>
      </c>
      <c r="Q91" s="5"/>
      <c r="R91" s="58"/>
      <c r="S91" s="58"/>
      <c r="T91" s="58"/>
    </row>
    <row r="92" spans="1:20" x14ac:dyDescent="0.25">
      <c r="A92" s="6">
        <v>29</v>
      </c>
      <c r="B92" s="11" t="s">
        <v>33</v>
      </c>
      <c r="C92" s="11" t="s">
        <v>160</v>
      </c>
      <c r="D92" s="5" t="s">
        <v>72</v>
      </c>
      <c r="E92" s="5" t="s">
        <v>194</v>
      </c>
      <c r="F92" s="5" t="s">
        <v>90</v>
      </c>
      <c r="G92" s="5" t="s">
        <v>104</v>
      </c>
      <c r="H92" s="10"/>
      <c r="I92" s="10"/>
      <c r="J92" s="10"/>
      <c r="K92" s="5"/>
      <c r="L92" s="5"/>
      <c r="M92" s="37">
        <f t="shared" si="13"/>
        <v>29</v>
      </c>
      <c r="N92" s="37">
        <f>COUNTIF(M$4:M92,M92)</f>
        <v>1</v>
      </c>
      <c r="O92" s="37">
        <f t="shared" si="14"/>
        <v>29.01</v>
      </c>
      <c r="P92" s="5" t="str">
        <f t="shared" si="18"/>
        <v>REMITTable1 &gt;contractList&gt;contract&gt;lastTradingDateTime</v>
      </c>
      <c r="Q92" s="5"/>
      <c r="R92" s="58"/>
      <c r="S92" s="58"/>
      <c r="T92" s="58"/>
    </row>
    <row r="93" spans="1:20" s="10" customFormat="1" x14ac:dyDescent="0.25">
      <c r="B93" s="21"/>
      <c r="C93" s="42" t="s">
        <v>163</v>
      </c>
      <c r="D93" s="10" t="s">
        <v>72</v>
      </c>
      <c r="E93" s="10" t="s">
        <v>164</v>
      </c>
      <c r="F93" s="10" t="s">
        <v>165</v>
      </c>
      <c r="G93" s="10" t="s">
        <v>88</v>
      </c>
      <c r="H93" s="10" t="s">
        <v>90</v>
      </c>
      <c r="I93" s="10" t="s">
        <v>104</v>
      </c>
      <c r="M93" s="37">
        <f t="shared" si="13"/>
        <v>29</v>
      </c>
      <c r="N93" s="37">
        <f>COUNTIF(M$4:M93,M93)</f>
        <v>2</v>
      </c>
      <c r="O93" s="37">
        <f t="shared" si="14"/>
        <v>29.02</v>
      </c>
      <c r="P93" s="5" t="str">
        <f t="shared" si="18"/>
        <v>REMITTable1 &gt;OrderList&gt;OrderReport&gt;contractInfo&gt;contract&gt;lastTradingDateTime</v>
      </c>
      <c r="Q93" s="5"/>
      <c r="R93" s="58"/>
      <c r="S93" s="58"/>
      <c r="T93" s="58"/>
    </row>
    <row r="94" spans="1:20" s="10" customFormat="1" x14ac:dyDescent="0.25">
      <c r="B94" s="21"/>
      <c r="C94" s="40" t="s">
        <v>180</v>
      </c>
      <c r="D94" s="40" t="s">
        <v>72</v>
      </c>
      <c r="E94" s="40" t="s">
        <v>164</v>
      </c>
      <c r="F94" s="40" t="s">
        <v>165</v>
      </c>
      <c r="G94" s="40" t="s">
        <v>88</v>
      </c>
      <c r="H94" s="40" t="s">
        <v>179</v>
      </c>
      <c r="I94" s="40" t="s">
        <v>90</v>
      </c>
      <c r="J94" s="40" t="s">
        <v>104</v>
      </c>
      <c r="K94" s="40"/>
      <c r="L94" s="34"/>
      <c r="M94" s="37">
        <f t="shared" si="13"/>
        <v>29</v>
      </c>
      <c r="N94" s="37">
        <f>COUNTIF(M$4:M94,M94)</f>
        <v>3</v>
      </c>
      <c r="O94" s="37">
        <f t="shared" si="14"/>
        <v>29.03</v>
      </c>
      <c r="P94" s="5" t="str">
        <f t="shared" si="18"/>
        <v>REMITTable1 &gt;OrderList&gt;OrderReport&gt;contractInfo&gt;legContract&gt;contract&gt;lastTradingDateTime</v>
      </c>
      <c r="Q94" s="5"/>
      <c r="R94" s="58"/>
      <c r="S94" s="58"/>
      <c r="T94" s="58"/>
    </row>
    <row r="95" spans="1:20" s="8" customFormat="1" ht="12" x14ac:dyDescent="0.25">
      <c r="B95" s="16" t="s">
        <v>34</v>
      </c>
      <c r="C95" s="16"/>
      <c r="D95" s="9"/>
      <c r="E95" s="9"/>
      <c r="F95" s="9"/>
      <c r="G95" s="9"/>
      <c r="H95" s="9"/>
      <c r="I95" s="9"/>
      <c r="J95" s="9"/>
      <c r="K95" s="9"/>
      <c r="L95" s="9"/>
      <c r="M95" s="31"/>
      <c r="N95" s="31"/>
      <c r="O95" s="31"/>
      <c r="P95" s="9"/>
      <c r="Q95" s="9"/>
      <c r="R95" s="9"/>
      <c r="S95" s="9"/>
      <c r="T95" s="9"/>
    </row>
    <row r="96" spans="1:20" x14ac:dyDescent="0.25">
      <c r="A96" s="6">
        <v>30</v>
      </c>
      <c r="B96" s="11" t="s">
        <v>35</v>
      </c>
      <c r="C96" s="11" t="s">
        <v>160</v>
      </c>
      <c r="D96" s="5" t="s">
        <v>72</v>
      </c>
      <c r="E96" s="5" t="s">
        <v>164</v>
      </c>
      <c r="F96" s="5" t="s">
        <v>165</v>
      </c>
      <c r="G96" s="5" t="s">
        <v>123</v>
      </c>
      <c r="M96" s="37">
        <f t="shared" ref="M96:M110" si="19">IF(A96&gt;0,A96,M95)</f>
        <v>30</v>
      </c>
      <c r="N96" s="37">
        <f>COUNTIF(M$4:M96,M96)</f>
        <v>1</v>
      </c>
      <c r="O96" s="37">
        <f t="shared" si="7"/>
        <v>30.01</v>
      </c>
      <c r="P96" s="5" t="str">
        <f t="shared" ref="P96:P113" si="20">CONCATENATE(D96,E96,F96,G96,H96,I96,J96,K96,L96)</f>
        <v>REMITTable1 &gt;OrderList&gt;OrderReport&gt;transactionTime</v>
      </c>
      <c r="Q96" s="5"/>
      <c r="R96" s="58"/>
      <c r="S96" s="58"/>
      <c r="T96" s="58"/>
    </row>
    <row r="97" spans="1:20" x14ac:dyDescent="0.25">
      <c r="A97" s="6"/>
      <c r="B97" s="23"/>
      <c r="C97" s="35" t="s">
        <v>187</v>
      </c>
      <c r="D97" s="19" t="s">
        <v>72</v>
      </c>
      <c r="E97" s="19" t="s">
        <v>164</v>
      </c>
      <c r="F97" s="19" t="s">
        <v>165</v>
      </c>
      <c r="G97" s="19" t="s">
        <v>186</v>
      </c>
      <c r="M97" s="37">
        <f t="shared" si="19"/>
        <v>30</v>
      </c>
      <c r="N97" s="37">
        <f>COUNTIF(M$4:M97,M97)</f>
        <v>2</v>
      </c>
      <c r="O97" s="37">
        <f t="shared" si="7"/>
        <v>30.02</v>
      </c>
      <c r="P97" s="5" t="str">
        <f t="shared" si="20"/>
        <v>REMITTable1 &gt;OrderList&gt;OrderReport&gt;originalEntryTime</v>
      </c>
      <c r="Q97" s="5"/>
      <c r="R97" s="58"/>
      <c r="S97" s="58"/>
      <c r="T97" s="58"/>
    </row>
    <row r="98" spans="1:20" x14ac:dyDescent="0.25">
      <c r="A98" s="6">
        <v>31</v>
      </c>
      <c r="B98" s="11" t="s">
        <v>36</v>
      </c>
      <c r="C98" s="14" t="s">
        <v>174</v>
      </c>
      <c r="D98" s="19" t="s">
        <v>173</v>
      </c>
      <c r="E98" s="5"/>
      <c r="F98" s="5"/>
      <c r="G98" s="5"/>
      <c r="H98" s="5"/>
      <c r="M98" s="37">
        <f t="shared" si="19"/>
        <v>31</v>
      </c>
      <c r="N98" s="37">
        <f>COUNTIF(M$4:M98,M98)</f>
        <v>1</v>
      </c>
      <c r="O98" s="37">
        <f t="shared" si="7"/>
        <v>31.01</v>
      </c>
      <c r="P98" s="59" t="str">
        <f t="shared" si="20"/>
        <v>Not required for Orders</v>
      </c>
      <c r="Q98" s="5"/>
      <c r="R98" s="58"/>
      <c r="S98" s="58"/>
      <c r="T98" s="58"/>
    </row>
    <row r="99" spans="1:20" x14ac:dyDescent="0.25">
      <c r="A99" s="6">
        <v>32</v>
      </c>
      <c r="B99" s="11" t="s">
        <v>37</v>
      </c>
      <c r="C99" s="14" t="s">
        <v>174</v>
      </c>
      <c r="D99" s="19" t="s">
        <v>173</v>
      </c>
      <c r="E99" s="20"/>
      <c r="F99" s="5"/>
      <c r="G99" s="5"/>
      <c r="M99" s="37">
        <f>IF(A99&gt;0,A99,#REF!)</f>
        <v>32</v>
      </c>
      <c r="N99" s="37">
        <f>COUNTIF(M$4:M99,M99)</f>
        <v>1</v>
      </c>
      <c r="O99" s="37">
        <f t="shared" si="7"/>
        <v>32.01</v>
      </c>
      <c r="P99" s="59" t="str">
        <f t="shared" si="20"/>
        <v>Not required for Orders</v>
      </c>
      <c r="Q99" s="59"/>
      <c r="R99" s="60"/>
      <c r="S99" s="60"/>
      <c r="T99" s="58"/>
    </row>
    <row r="100" spans="1:20" x14ac:dyDescent="0.25">
      <c r="A100" s="6">
        <v>33</v>
      </c>
      <c r="B100" s="11" t="s">
        <v>38</v>
      </c>
      <c r="C100" s="11" t="s">
        <v>160</v>
      </c>
      <c r="D100" s="5" t="s">
        <v>72</v>
      </c>
      <c r="E100" s="5" t="s">
        <v>164</v>
      </c>
      <c r="F100" s="5" t="s">
        <v>165</v>
      </c>
      <c r="G100" s="5" t="s">
        <v>130</v>
      </c>
      <c r="M100" s="37">
        <f t="shared" si="19"/>
        <v>33</v>
      </c>
      <c r="N100" s="37">
        <f>COUNTIF(M$4:M100,M100)</f>
        <v>1</v>
      </c>
      <c r="O100" s="37">
        <f t="shared" si="7"/>
        <v>33.01</v>
      </c>
      <c r="P100" s="5" t="str">
        <f t="shared" si="20"/>
        <v>REMITTable1 &gt;OrderList&gt;OrderReport&gt;linkedOrderId</v>
      </c>
      <c r="Q100" s="5"/>
      <c r="R100" s="58"/>
      <c r="S100" s="58"/>
      <c r="T100" s="58"/>
    </row>
    <row r="101" spans="1:20" x14ac:dyDescent="0.25">
      <c r="A101" s="6">
        <v>34</v>
      </c>
      <c r="B101" s="11" t="s">
        <v>39</v>
      </c>
      <c r="C101" s="14" t="s">
        <v>174</v>
      </c>
      <c r="D101" s="19" t="s">
        <v>173</v>
      </c>
      <c r="E101" s="20"/>
      <c r="F101" s="5"/>
      <c r="G101" s="5"/>
      <c r="M101" s="37">
        <f t="shared" si="19"/>
        <v>34</v>
      </c>
      <c r="N101" s="37">
        <f>COUNTIF(M$4:M101,M101)</f>
        <v>1</v>
      </c>
      <c r="O101" s="37">
        <f t="shared" si="7"/>
        <v>34.01</v>
      </c>
      <c r="P101" s="59" t="str">
        <f t="shared" ref="P101" si="21">CONCATENATE(D101,E101,F101,G101,H101,I101,J101,K101,L101)</f>
        <v>Not required for Orders</v>
      </c>
      <c r="Q101" s="59"/>
      <c r="R101" s="60"/>
      <c r="S101" s="60"/>
      <c r="T101" s="58"/>
    </row>
    <row r="102" spans="1:20" x14ac:dyDescent="0.25">
      <c r="A102" s="6">
        <v>35</v>
      </c>
      <c r="B102" s="11" t="s">
        <v>40</v>
      </c>
      <c r="C102" s="11" t="s">
        <v>160</v>
      </c>
      <c r="D102" s="5" t="s">
        <v>72</v>
      </c>
      <c r="E102" s="5" t="s">
        <v>164</v>
      </c>
      <c r="F102" s="5" t="s">
        <v>165</v>
      </c>
      <c r="G102" s="5" t="s">
        <v>132</v>
      </c>
      <c r="H102" s="5" t="s">
        <v>133</v>
      </c>
      <c r="M102" s="37">
        <f t="shared" si="19"/>
        <v>35</v>
      </c>
      <c r="N102" s="37">
        <f>COUNTIF(M$4:M102,M102)</f>
        <v>1</v>
      </c>
      <c r="O102" s="37">
        <f t="shared" si="7"/>
        <v>35.01</v>
      </c>
      <c r="P102" s="5" t="str">
        <f t="shared" si="20"/>
        <v>REMITTable1 &gt;OrderList&gt;OrderReport&gt;priceDetails&gt;price</v>
      </c>
      <c r="Q102" s="5"/>
      <c r="R102" s="58"/>
      <c r="S102" s="58"/>
      <c r="T102" s="58"/>
    </row>
    <row r="103" spans="1:20" x14ac:dyDescent="0.25">
      <c r="A103" s="6">
        <v>36</v>
      </c>
      <c r="B103" s="11" t="s">
        <v>41</v>
      </c>
      <c r="C103" s="11" t="s">
        <v>160</v>
      </c>
      <c r="D103" s="5" t="s">
        <v>72</v>
      </c>
      <c r="E103" s="5" t="s">
        <v>164</v>
      </c>
      <c r="F103" s="5" t="s">
        <v>165</v>
      </c>
      <c r="G103" s="5" t="s">
        <v>132</v>
      </c>
      <c r="H103" s="5" t="s">
        <v>133</v>
      </c>
      <c r="M103" s="37">
        <f t="shared" si="19"/>
        <v>36</v>
      </c>
      <c r="N103" s="37">
        <f>COUNTIF(M$4:M103,M103)</f>
        <v>1</v>
      </c>
      <c r="O103" s="37">
        <f t="shared" si="7"/>
        <v>36.01</v>
      </c>
      <c r="P103" s="5" t="str">
        <f t="shared" si="20"/>
        <v>REMITTable1 &gt;OrderList&gt;OrderReport&gt;priceDetails&gt;price</v>
      </c>
      <c r="Q103" s="5"/>
      <c r="R103" s="58"/>
      <c r="S103" s="58"/>
      <c r="T103" s="58"/>
    </row>
    <row r="104" spans="1:20" x14ac:dyDescent="0.25">
      <c r="A104" s="6"/>
      <c r="B104" s="11"/>
      <c r="C104" s="35" t="s">
        <v>125</v>
      </c>
      <c r="D104" s="35" t="s">
        <v>72</v>
      </c>
      <c r="E104" s="35" t="s">
        <v>164</v>
      </c>
      <c r="F104" s="35" t="s">
        <v>165</v>
      </c>
      <c r="G104" s="35" t="s">
        <v>88</v>
      </c>
      <c r="H104" s="35" t="s">
        <v>90</v>
      </c>
      <c r="I104" s="35" t="s">
        <v>94</v>
      </c>
      <c r="J104" s="35" t="s">
        <v>99</v>
      </c>
      <c r="K104" s="35"/>
      <c r="M104" s="37">
        <f t="shared" ref="M104:M105" si="22">IF(A104&gt;0,A104,M103)</f>
        <v>36</v>
      </c>
      <c r="N104" s="37">
        <f>COUNTIF(M$4:M104,M104)</f>
        <v>2</v>
      </c>
      <c r="O104" s="37">
        <f t="shared" ref="O104:O105" si="23">(M104*100+N104)/100</f>
        <v>36.020000000000003</v>
      </c>
      <c r="P104" s="5" t="str">
        <f t="shared" ref="P104:P105" si="24">CONCATENATE(D104,E104,F104,G104,H104,I104,J104,K104,L104)</f>
        <v>REMITTable1 &gt;OrderList&gt;OrderReport&gt;contractInfo&gt;contract&gt;fixingIndex&gt;indexValue</v>
      </c>
      <c r="Q104" s="5"/>
      <c r="R104" s="58"/>
      <c r="S104" s="58"/>
      <c r="T104" s="58"/>
    </row>
    <row r="105" spans="1:20" x14ac:dyDescent="0.25">
      <c r="A105" s="6"/>
      <c r="B105" s="11"/>
      <c r="C105" s="35" t="s">
        <v>125</v>
      </c>
      <c r="D105" s="35" t="s">
        <v>72</v>
      </c>
      <c r="E105" s="35" t="s">
        <v>164</v>
      </c>
      <c r="F105" s="35" t="s">
        <v>165</v>
      </c>
      <c r="G105" s="35" t="s">
        <v>88</v>
      </c>
      <c r="H105" s="35" t="s">
        <v>179</v>
      </c>
      <c r="I105" s="35" t="s">
        <v>90</v>
      </c>
      <c r="J105" s="35" t="s">
        <v>94</v>
      </c>
      <c r="K105" s="35" t="s">
        <v>99</v>
      </c>
      <c r="M105" s="37">
        <f t="shared" si="22"/>
        <v>36</v>
      </c>
      <c r="N105" s="37">
        <f>COUNTIF(M$4:M105,M105)</f>
        <v>3</v>
      </c>
      <c r="O105" s="37">
        <f t="shared" si="23"/>
        <v>36.03</v>
      </c>
      <c r="P105" s="5" t="str">
        <f t="shared" si="24"/>
        <v>REMITTable1 &gt;OrderList&gt;OrderReport&gt;contractInfo&gt;legContract&gt;contract&gt;fixingIndex&gt;indexValue</v>
      </c>
      <c r="Q105" s="5"/>
      <c r="R105" s="58"/>
      <c r="S105" s="58"/>
      <c r="T105" s="58"/>
    </row>
    <row r="106" spans="1:20" x14ac:dyDescent="0.25">
      <c r="A106" s="6">
        <v>37</v>
      </c>
      <c r="B106" s="11" t="s">
        <v>42</v>
      </c>
      <c r="C106" s="11" t="s">
        <v>160</v>
      </c>
      <c r="D106" s="5" t="s">
        <v>72</v>
      </c>
      <c r="E106" s="5" t="s">
        <v>164</v>
      </c>
      <c r="F106" s="5" t="s">
        <v>165</v>
      </c>
      <c r="G106" s="5" t="s">
        <v>132</v>
      </c>
      <c r="H106" s="5" t="s">
        <v>134</v>
      </c>
      <c r="M106" s="37">
        <f>IF(A106&gt;0,A106,M103)</f>
        <v>37</v>
      </c>
      <c r="N106" s="37">
        <f>COUNTIF(M$4:M106,M106)</f>
        <v>1</v>
      </c>
      <c r="O106" s="37">
        <f t="shared" si="7"/>
        <v>37.01</v>
      </c>
      <c r="P106" s="5" t="str">
        <f t="shared" si="20"/>
        <v>REMITTable1 &gt;OrderList&gt;OrderReport&gt;priceDetails&gt;priceCurrency</v>
      </c>
      <c r="Q106" s="5"/>
      <c r="R106" s="58"/>
      <c r="S106" s="58"/>
      <c r="T106" s="58"/>
    </row>
    <row r="107" spans="1:20" x14ac:dyDescent="0.25">
      <c r="A107" s="6">
        <v>38</v>
      </c>
      <c r="B107" s="11" t="s">
        <v>43</v>
      </c>
      <c r="C107" s="11" t="s">
        <v>160</v>
      </c>
      <c r="D107" s="5" t="s">
        <v>72</v>
      </c>
      <c r="E107" s="5" t="s">
        <v>164</v>
      </c>
      <c r="F107" s="5" t="s">
        <v>165</v>
      </c>
      <c r="G107" s="5" t="s">
        <v>135</v>
      </c>
      <c r="H107" s="5" t="s">
        <v>136</v>
      </c>
      <c r="M107" s="37">
        <f t="shared" si="19"/>
        <v>38</v>
      </c>
      <c r="N107" s="37">
        <f>COUNTIF(M$4:M107,M107)</f>
        <v>1</v>
      </c>
      <c r="O107" s="37">
        <f t="shared" si="7"/>
        <v>38.01</v>
      </c>
      <c r="P107" s="5" t="str">
        <f t="shared" si="20"/>
        <v>REMITTable1 &gt;OrderList&gt;OrderReport&gt;notionalAmountDetails&gt;notionalAmount</v>
      </c>
      <c r="Q107" s="5"/>
      <c r="R107" s="58"/>
      <c r="S107" s="58"/>
      <c r="T107" s="58"/>
    </row>
    <row r="108" spans="1:20" x14ac:dyDescent="0.25">
      <c r="A108" s="6">
        <v>39</v>
      </c>
      <c r="B108" s="11" t="s">
        <v>44</v>
      </c>
      <c r="C108" s="11" t="s">
        <v>160</v>
      </c>
      <c r="D108" s="5" t="s">
        <v>72</v>
      </c>
      <c r="E108" s="5" t="s">
        <v>164</v>
      </c>
      <c r="F108" s="5" t="s">
        <v>165</v>
      </c>
      <c r="G108" s="5" t="s">
        <v>135</v>
      </c>
      <c r="H108" s="5" t="s">
        <v>137</v>
      </c>
      <c r="M108" s="37">
        <f t="shared" si="19"/>
        <v>39</v>
      </c>
      <c r="N108" s="37">
        <f>COUNTIF(M$4:M108,M108)</f>
        <v>1</v>
      </c>
      <c r="O108" s="37">
        <f t="shared" si="7"/>
        <v>39.01</v>
      </c>
      <c r="P108" s="5" t="str">
        <f t="shared" si="20"/>
        <v>REMITTable1 &gt;OrderList&gt;OrderReport&gt;notionalAmountDetails&gt;notionalCurrency</v>
      </c>
      <c r="Q108" s="5"/>
      <c r="R108" s="58"/>
      <c r="S108" s="58"/>
      <c r="T108" s="58"/>
    </row>
    <row r="109" spans="1:20" x14ac:dyDescent="0.25">
      <c r="A109" s="6">
        <v>40</v>
      </c>
      <c r="B109" s="11" t="s">
        <v>45</v>
      </c>
      <c r="C109" s="11" t="s">
        <v>160</v>
      </c>
      <c r="D109" s="5" t="s">
        <v>72</v>
      </c>
      <c r="E109" s="5" t="s">
        <v>164</v>
      </c>
      <c r="F109" s="5" t="s">
        <v>165</v>
      </c>
      <c r="G109" s="5" t="s">
        <v>138</v>
      </c>
      <c r="H109" s="5" t="s">
        <v>111</v>
      </c>
      <c r="M109" s="37">
        <f t="shared" si="19"/>
        <v>40</v>
      </c>
      <c r="N109" s="37">
        <f>COUNTIF(M$4:M109,M109)</f>
        <v>1</v>
      </c>
      <c r="O109" s="37">
        <f t="shared" si="7"/>
        <v>40.01</v>
      </c>
      <c r="P109" s="5" t="str">
        <f t="shared" si="20"/>
        <v>REMITTable1 &gt;OrderList&gt;OrderReport&gt;quantity&gt;value</v>
      </c>
      <c r="Q109" s="5"/>
      <c r="R109" s="58"/>
      <c r="S109" s="58"/>
      <c r="T109" s="58"/>
    </row>
    <row r="110" spans="1:20" x14ac:dyDescent="0.25">
      <c r="A110" s="6">
        <v>41</v>
      </c>
      <c r="B110" s="11" t="s">
        <v>46</v>
      </c>
      <c r="C110" s="11" t="s">
        <v>160</v>
      </c>
      <c r="D110" s="5" t="s">
        <v>72</v>
      </c>
      <c r="E110" s="5" t="s">
        <v>164</v>
      </c>
      <c r="F110" s="5" t="s">
        <v>165</v>
      </c>
      <c r="G110" s="5" t="s">
        <v>139</v>
      </c>
      <c r="H110" s="5" t="s">
        <v>111</v>
      </c>
      <c r="M110" s="37">
        <f t="shared" si="19"/>
        <v>41</v>
      </c>
      <c r="N110" s="37">
        <f>COUNTIF(M$4:M110,M110)</f>
        <v>1</v>
      </c>
      <c r="O110" s="37">
        <f t="shared" si="7"/>
        <v>41.01</v>
      </c>
      <c r="P110" s="5" t="str">
        <f t="shared" si="20"/>
        <v>REMITTable1 &gt;OrderList&gt;OrderReport&gt;totalNotionalContractQuantity&gt;value</v>
      </c>
      <c r="Q110" s="5"/>
      <c r="R110" s="58"/>
      <c r="S110" s="58"/>
      <c r="T110" s="58"/>
    </row>
    <row r="111" spans="1:20" x14ac:dyDescent="0.25">
      <c r="A111" s="6">
        <v>42</v>
      </c>
      <c r="B111" s="11" t="s">
        <v>47</v>
      </c>
      <c r="C111" s="11" t="s">
        <v>160</v>
      </c>
      <c r="D111" s="5" t="s">
        <v>72</v>
      </c>
      <c r="E111" s="5" t="s">
        <v>164</v>
      </c>
      <c r="F111" s="5" t="s">
        <v>165</v>
      </c>
      <c r="G111" s="5" t="s">
        <v>138</v>
      </c>
      <c r="H111" s="5" t="s">
        <v>140</v>
      </c>
      <c r="M111" s="37">
        <f t="shared" ref="M111:M171" si="25">IF(A111&gt;0,A111,M110)</f>
        <v>42</v>
      </c>
      <c r="N111" s="37">
        <f>COUNTIF(M$4:M111,M111)</f>
        <v>1</v>
      </c>
      <c r="O111" s="37">
        <f t="shared" ref="O111:O171" si="26">(M111*100+N111)/100</f>
        <v>42.01</v>
      </c>
      <c r="P111" s="5" t="str">
        <f t="shared" si="20"/>
        <v>REMITTable1 &gt;OrderList&gt;OrderReport&gt;quantity&gt;unit</v>
      </c>
      <c r="Q111" s="5"/>
      <c r="R111" s="58"/>
      <c r="S111" s="58"/>
      <c r="T111" s="58"/>
    </row>
    <row r="112" spans="1:20" x14ac:dyDescent="0.25">
      <c r="A112" s="6"/>
      <c r="B112" s="11"/>
      <c r="C112" s="11" t="s">
        <v>160</v>
      </c>
      <c r="D112" s="5" t="s">
        <v>72</v>
      </c>
      <c r="E112" s="5" t="s">
        <v>164</v>
      </c>
      <c r="F112" s="5" t="s">
        <v>165</v>
      </c>
      <c r="G112" s="5" t="s">
        <v>139</v>
      </c>
      <c r="H112" s="5" t="s">
        <v>140</v>
      </c>
      <c r="M112" s="37">
        <f t="shared" si="25"/>
        <v>42</v>
      </c>
      <c r="N112" s="37">
        <f>COUNTIF(M$4:M112,M112)</f>
        <v>2</v>
      </c>
      <c r="O112" s="37">
        <f t="shared" si="26"/>
        <v>42.02</v>
      </c>
      <c r="P112" s="5" t="str">
        <f t="shared" si="20"/>
        <v>REMITTable1 &gt;OrderList&gt;OrderReport&gt;totalNotionalContractQuantity&gt;unit</v>
      </c>
      <c r="Q112" s="5"/>
      <c r="R112" s="58"/>
      <c r="S112" s="58"/>
      <c r="T112" s="58"/>
    </row>
    <row r="113" spans="1:20" x14ac:dyDescent="0.25">
      <c r="A113" s="6">
        <v>43</v>
      </c>
      <c r="B113" s="11" t="s">
        <v>48</v>
      </c>
      <c r="C113" s="14" t="s">
        <v>174</v>
      </c>
      <c r="D113" s="19" t="s">
        <v>173</v>
      </c>
      <c r="E113" s="20"/>
      <c r="F113" s="5"/>
      <c r="G113" s="5"/>
      <c r="M113" s="37">
        <f t="shared" si="25"/>
        <v>43</v>
      </c>
      <c r="N113" s="37">
        <f>COUNTIF(M$4:M113,M113)</f>
        <v>1</v>
      </c>
      <c r="O113" s="37">
        <f t="shared" si="26"/>
        <v>43.01</v>
      </c>
      <c r="P113" s="59" t="str">
        <f t="shared" si="20"/>
        <v>Not required for Orders</v>
      </c>
      <c r="Q113" s="59"/>
      <c r="R113" s="60"/>
      <c r="S113" s="60"/>
      <c r="T113" s="58"/>
    </row>
    <row r="114" spans="1:20" s="8" customFormat="1" ht="12" x14ac:dyDescent="0.25">
      <c r="B114" s="16" t="s">
        <v>49</v>
      </c>
      <c r="C114" s="16"/>
      <c r="D114" s="9"/>
      <c r="E114" s="9"/>
      <c r="F114" s="9"/>
      <c r="G114" s="9"/>
      <c r="H114" s="9"/>
      <c r="I114" s="9"/>
      <c r="J114" s="9"/>
      <c r="K114" s="9"/>
      <c r="L114" s="9"/>
      <c r="M114" s="31"/>
      <c r="N114" s="31"/>
      <c r="O114" s="31"/>
      <c r="P114" s="9"/>
      <c r="Q114" s="9"/>
      <c r="R114" s="9"/>
      <c r="S114" s="9"/>
      <c r="T114" s="9"/>
    </row>
    <row r="115" spans="1:20" x14ac:dyDescent="0.25">
      <c r="A115" s="6">
        <v>44</v>
      </c>
      <c r="B115" s="11" t="s">
        <v>50</v>
      </c>
      <c r="C115" s="11" t="s">
        <v>160</v>
      </c>
      <c r="D115" s="5" t="s">
        <v>72</v>
      </c>
      <c r="E115" s="5" t="s">
        <v>194</v>
      </c>
      <c r="F115" s="5" t="s">
        <v>90</v>
      </c>
      <c r="G115" s="5" t="s">
        <v>105</v>
      </c>
      <c r="H115" s="5" t="s">
        <v>106</v>
      </c>
      <c r="I115" s="5"/>
      <c r="J115" s="5"/>
      <c r="K115" s="5"/>
      <c r="L115" s="5"/>
      <c r="M115" s="37">
        <f t="shared" si="25"/>
        <v>44</v>
      </c>
      <c r="N115" s="37">
        <f>COUNTIF(M$4:M115,M115)</f>
        <v>1</v>
      </c>
      <c r="O115" s="37">
        <f t="shared" si="26"/>
        <v>44.01</v>
      </c>
      <c r="P115" s="5" t="str">
        <f t="shared" ref="P115:P129" si="27">CONCATENATE(D115,E115,F115,G115,H115,I115,J115,K115,L115)</f>
        <v>REMITTable1 &gt;contractList&gt;contract&gt;optionDetails&gt;optionStyle</v>
      </c>
      <c r="Q115" s="5"/>
      <c r="R115" s="58"/>
      <c r="S115" s="58"/>
      <c r="T115" s="58"/>
    </row>
    <row r="116" spans="1:20" x14ac:dyDescent="0.25">
      <c r="A116" s="6"/>
      <c r="B116" s="43"/>
      <c r="C116" s="42" t="s">
        <v>163</v>
      </c>
      <c r="D116" s="10" t="s">
        <v>72</v>
      </c>
      <c r="E116" s="10" t="s">
        <v>164</v>
      </c>
      <c r="F116" s="10" t="s">
        <v>165</v>
      </c>
      <c r="G116" s="10" t="s">
        <v>88</v>
      </c>
      <c r="H116" s="10" t="s">
        <v>90</v>
      </c>
      <c r="I116" s="10" t="s">
        <v>105</v>
      </c>
      <c r="J116" s="10" t="s">
        <v>106</v>
      </c>
      <c r="K116" s="10"/>
      <c r="L116" s="10"/>
      <c r="M116" s="37">
        <f t="shared" si="25"/>
        <v>44</v>
      </c>
      <c r="N116" s="37">
        <f>COUNTIF(M$4:M116,M116)</f>
        <v>2</v>
      </c>
      <c r="O116" s="37">
        <f t="shared" si="26"/>
        <v>44.02</v>
      </c>
      <c r="P116" s="5" t="str">
        <f t="shared" si="27"/>
        <v>REMITTable1 &gt;OrderList&gt;OrderReport&gt;contractInfo&gt;contract&gt;optionDetails&gt;optionStyle</v>
      </c>
      <c r="Q116" s="5"/>
      <c r="R116" s="58"/>
      <c r="S116" s="58"/>
      <c r="T116" s="58"/>
    </row>
    <row r="117" spans="1:20" s="10" customFormat="1" x14ac:dyDescent="0.25">
      <c r="B117" s="21"/>
      <c r="C117" s="40" t="s">
        <v>180</v>
      </c>
      <c r="D117" s="40" t="s">
        <v>72</v>
      </c>
      <c r="E117" s="40" t="s">
        <v>164</v>
      </c>
      <c r="F117" s="40" t="s">
        <v>165</v>
      </c>
      <c r="G117" s="40" t="s">
        <v>88</v>
      </c>
      <c r="H117" s="40" t="s">
        <v>179</v>
      </c>
      <c r="I117" s="40" t="s">
        <v>90</v>
      </c>
      <c r="J117" s="40" t="s">
        <v>105</v>
      </c>
      <c r="K117" s="40" t="s">
        <v>106</v>
      </c>
      <c r="L117" s="34"/>
      <c r="M117" s="37">
        <f t="shared" ref="M117:M119" si="28">IF(A117&gt;0,A117,M116)</f>
        <v>44</v>
      </c>
      <c r="N117" s="37">
        <f>COUNTIF(M$4:M117,M117)</f>
        <v>3</v>
      </c>
      <c r="O117" s="37">
        <f t="shared" ref="O117:O119" si="29">(M117*100+N117)/100</f>
        <v>44.03</v>
      </c>
      <c r="P117" s="5" t="str">
        <f t="shared" si="27"/>
        <v>REMITTable1 &gt;OrderList&gt;OrderReport&gt;contractInfo&gt;legContract&gt;contract&gt;optionDetails&gt;optionStyle</v>
      </c>
      <c r="Q117" s="5"/>
      <c r="R117" s="58"/>
      <c r="S117" s="58"/>
      <c r="T117" s="58"/>
    </row>
    <row r="118" spans="1:20" x14ac:dyDescent="0.25">
      <c r="A118" s="6">
        <v>45</v>
      </c>
      <c r="B118" s="11" t="s">
        <v>51</v>
      </c>
      <c r="C118" s="11" t="s">
        <v>160</v>
      </c>
      <c r="D118" s="5" t="s">
        <v>72</v>
      </c>
      <c r="E118" s="5" t="s">
        <v>194</v>
      </c>
      <c r="F118" s="5" t="s">
        <v>90</v>
      </c>
      <c r="G118" s="5" t="s">
        <v>105</v>
      </c>
      <c r="H118" s="5" t="s">
        <v>107</v>
      </c>
      <c r="I118" s="5"/>
      <c r="J118" s="5"/>
      <c r="K118" s="5"/>
      <c r="L118" s="5"/>
      <c r="M118" s="37">
        <f t="shared" si="28"/>
        <v>45</v>
      </c>
      <c r="N118" s="37">
        <f>COUNTIF(M$4:M118,M118)</f>
        <v>1</v>
      </c>
      <c r="O118" s="37">
        <f t="shared" si="29"/>
        <v>45.01</v>
      </c>
      <c r="P118" s="5" t="str">
        <f t="shared" si="27"/>
        <v>REMITTable1 &gt;contractList&gt;contract&gt;optionDetails&gt;optionType</v>
      </c>
      <c r="Q118" s="5"/>
      <c r="R118" s="58"/>
      <c r="S118" s="58"/>
      <c r="T118" s="58"/>
    </row>
    <row r="119" spans="1:20" x14ac:dyDescent="0.25">
      <c r="A119" s="6"/>
      <c r="B119" s="43"/>
      <c r="C119" s="42" t="s">
        <v>163</v>
      </c>
      <c r="D119" s="10" t="s">
        <v>72</v>
      </c>
      <c r="E119" s="10" t="s">
        <v>164</v>
      </c>
      <c r="F119" s="10" t="s">
        <v>165</v>
      </c>
      <c r="G119" s="10" t="s">
        <v>88</v>
      </c>
      <c r="H119" s="10" t="s">
        <v>90</v>
      </c>
      <c r="I119" s="10" t="s">
        <v>105</v>
      </c>
      <c r="J119" s="10" t="s">
        <v>107</v>
      </c>
      <c r="K119" s="10"/>
      <c r="L119" s="10"/>
      <c r="M119" s="37">
        <f t="shared" si="28"/>
        <v>45</v>
      </c>
      <c r="N119" s="37">
        <f>COUNTIF(M$4:M119,M119)</f>
        <v>2</v>
      </c>
      <c r="O119" s="37">
        <f t="shared" si="29"/>
        <v>45.02</v>
      </c>
      <c r="P119" s="5" t="str">
        <f t="shared" si="27"/>
        <v>REMITTable1 &gt;OrderList&gt;OrderReport&gt;contractInfo&gt;contract&gt;optionDetails&gt;optionType</v>
      </c>
      <c r="Q119" s="5"/>
      <c r="R119" s="58"/>
      <c r="S119" s="58"/>
      <c r="T119" s="58"/>
    </row>
    <row r="120" spans="1:20" s="10" customFormat="1" x14ac:dyDescent="0.25">
      <c r="B120" s="21"/>
      <c r="C120" s="40" t="s">
        <v>180</v>
      </c>
      <c r="D120" s="40" t="s">
        <v>72</v>
      </c>
      <c r="E120" s="40" t="s">
        <v>164</v>
      </c>
      <c r="F120" s="40" t="s">
        <v>165</v>
      </c>
      <c r="G120" s="40" t="s">
        <v>88</v>
      </c>
      <c r="H120" s="40" t="s">
        <v>179</v>
      </c>
      <c r="I120" s="40" t="s">
        <v>90</v>
      </c>
      <c r="J120" s="40" t="s">
        <v>105</v>
      </c>
      <c r="K120" s="40" t="s">
        <v>107</v>
      </c>
      <c r="L120" s="34"/>
      <c r="M120" s="37">
        <f t="shared" ref="M120:M129" si="30">IF(A120&gt;0,A120,M119)</f>
        <v>45</v>
      </c>
      <c r="N120" s="37">
        <f>COUNTIF(M$4:M120,M120)</f>
        <v>3</v>
      </c>
      <c r="O120" s="37">
        <f t="shared" ref="O120:O129" si="31">(M120*100+N120)/100</f>
        <v>45.03</v>
      </c>
      <c r="P120" s="5" t="str">
        <f t="shared" si="27"/>
        <v>REMITTable1 &gt;OrderList&gt;OrderReport&gt;contractInfo&gt;legContract&gt;contract&gt;optionDetails&gt;optionType</v>
      </c>
      <c r="Q120" s="5"/>
      <c r="R120" s="58"/>
      <c r="S120" s="58"/>
      <c r="T120" s="58"/>
    </row>
    <row r="121" spans="1:20" x14ac:dyDescent="0.25">
      <c r="A121" s="6">
        <v>46</v>
      </c>
      <c r="B121" s="11" t="s">
        <v>52</v>
      </c>
      <c r="C121" s="11" t="s">
        <v>160</v>
      </c>
      <c r="D121" s="5" t="s">
        <v>72</v>
      </c>
      <c r="E121" s="5" t="s">
        <v>194</v>
      </c>
      <c r="F121" s="5" t="s">
        <v>90</v>
      </c>
      <c r="G121" s="5" t="s">
        <v>105</v>
      </c>
      <c r="H121" s="5" t="s">
        <v>108</v>
      </c>
      <c r="I121" s="5"/>
      <c r="J121" s="5"/>
      <c r="K121" s="5"/>
      <c r="L121" s="5"/>
      <c r="M121" s="37">
        <f t="shared" si="30"/>
        <v>46</v>
      </c>
      <c r="N121" s="37">
        <f>COUNTIF(M$4:M121,M121)</f>
        <v>1</v>
      </c>
      <c r="O121" s="37">
        <f t="shared" si="31"/>
        <v>46.01</v>
      </c>
      <c r="P121" s="5" t="str">
        <f t="shared" si="27"/>
        <v>REMITTable1 &gt;contractList&gt;contract&gt;optionDetails&gt;optionExerciseDate</v>
      </c>
      <c r="Q121" s="5"/>
      <c r="R121" s="58"/>
      <c r="S121" s="58"/>
      <c r="T121" s="58"/>
    </row>
    <row r="122" spans="1:20" x14ac:dyDescent="0.25">
      <c r="A122" s="6"/>
      <c r="B122" s="43"/>
      <c r="C122" s="42" t="s">
        <v>163</v>
      </c>
      <c r="D122" s="10" t="s">
        <v>72</v>
      </c>
      <c r="E122" s="10" t="s">
        <v>164</v>
      </c>
      <c r="F122" s="10" t="s">
        <v>165</v>
      </c>
      <c r="G122" s="10" t="s">
        <v>88</v>
      </c>
      <c r="H122" s="10" t="s">
        <v>90</v>
      </c>
      <c r="I122" s="10" t="s">
        <v>105</v>
      </c>
      <c r="J122" s="10" t="s">
        <v>108</v>
      </c>
      <c r="K122" s="10"/>
      <c r="L122" s="10"/>
      <c r="M122" s="37">
        <f t="shared" si="30"/>
        <v>46</v>
      </c>
      <c r="N122" s="37">
        <f>COUNTIF(M$4:M122,M122)</f>
        <v>2</v>
      </c>
      <c r="O122" s="37">
        <f t="shared" si="31"/>
        <v>46.02</v>
      </c>
      <c r="P122" s="5" t="str">
        <f t="shared" si="27"/>
        <v>REMITTable1 &gt;OrderList&gt;OrderReport&gt;contractInfo&gt;contract&gt;optionDetails&gt;optionExerciseDate</v>
      </c>
      <c r="Q122" s="5"/>
      <c r="R122" s="58"/>
      <c r="S122" s="58"/>
      <c r="T122" s="58"/>
    </row>
    <row r="123" spans="1:20" s="10" customFormat="1" x14ac:dyDescent="0.25">
      <c r="B123" s="21"/>
      <c r="C123" s="40" t="s">
        <v>180</v>
      </c>
      <c r="D123" s="40" t="s">
        <v>72</v>
      </c>
      <c r="E123" s="40" t="s">
        <v>164</v>
      </c>
      <c r="F123" s="40" t="s">
        <v>165</v>
      </c>
      <c r="G123" s="40" t="s">
        <v>88</v>
      </c>
      <c r="H123" s="40" t="s">
        <v>179</v>
      </c>
      <c r="I123" s="40" t="s">
        <v>90</v>
      </c>
      <c r="J123" s="40" t="s">
        <v>105</v>
      </c>
      <c r="K123" s="40" t="s">
        <v>108</v>
      </c>
      <c r="L123" s="34"/>
      <c r="M123" s="37">
        <f t="shared" si="30"/>
        <v>46</v>
      </c>
      <c r="N123" s="37">
        <f>COUNTIF(M$4:M123,M123)</f>
        <v>3</v>
      </c>
      <c r="O123" s="37">
        <f t="shared" si="31"/>
        <v>46.03</v>
      </c>
      <c r="P123" s="5" t="str">
        <f t="shared" si="27"/>
        <v>REMITTable1 &gt;OrderList&gt;OrderReport&gt;contractInfo&gt;legContract&gt;contract&gt;optionDetails&gt;optionExerciseDate</v>
      </c>
      <c r="Q123" s="5"/>
      <c r="R123" s="58"/>
      <c r="S123" s="58"/>
      <c r="T123" s="58"/>
    </row>
    <row r="124" spans="1:20" x14ac:dyDescent="0.25">
      <c r="A124" s="6">
        <v>47</v>
      </c>
      <c r="B124" s="11" t="s">
        <v>53</v>
      </c>
      <c r="C124" s="11" t="s">
        <v>160</v>
      </c>
      <c r="D124" s="5" t="s">
        <v>72</v>
      </c>
      <c r="E124" s="5" t="s">
        <v>194</v>
      </c>
      <c r="F124" s="5" t="s">
        <v>90</v>
      </c>
      <c r="G124" s="5" t="s">
        <v>105</v>
      </c>
      <c r="H124" s="5" t="s">
        <v>109</v>
      </c>
      <c r="I124" s="5" t="s">
        <v>111</v>
      </c>
      <c r="J124" s="5"/>
      <c r="K124" s="5"/>
      <c r="L124" s="5"/>
      <c r="M124" s="37">
        <f t="shared" si="30"/>
        <v>47</v>
      </c>
      <c r="N124" s="37">
        <f>COUNTIF(M$4:M124,M124)</f>
        <v>1</v>
      </c>
      <c r="O124" s="37">
        <f t="shared" si="31"/>
        <v>47.01</v>
      </c>
      <c r="P124" s="5" t="str">
        <f t="shared" si="27"/>
        <v>REMITTable1 &gt;contractList&gt;contract&gt;optionDetails&gt;optionStrikePrice&gt;value</v>
      </c>
      <c r="Q124" s="5"/>
      <c r="R124" s="58"/>
      <c r="S124" s="58"/>
      <c r="T124" s="58"/>
    </row>
    <row r="125" spans="1:20" x14ac:dyDescent="0.25">
      <c r="A125" s="6"/>
      <c r="B125" s="11"/>
      <c r="C125" s="11" t="s">
        <v>160</v>
      </c>
      <c r="D125" s="5" t="s">
        <v>72</v>
      </c>
      <c r="E125" s="5" t="s">
        <v>194</v>
      </c>
      <c r="F125" s="5" t="s">
        <v>90</v>
      </c>
      <c r="G125" s="5" t="s">
        <v>105</v>
      </c>
      <c r="H125" s="5" t="s">
        <v>109</v>
      </c>
      <c r="I125" s="5" t="s">
        <v>110</v>
      </c>
      <c r="J125" s="5"/>
      <c r="K125" s="5"/>
      <c r="L125" s="5"/>
      <c r="M125" s="37">
        <f t="shared" si="30"/>
        <v>47</v>
      </c>
      <c r="N125" s="37">
        <f>COUNTIF(M$4:M125,M125)</f>
        <v>2</v>
      </c>
      <c r="O125" s="37">
        <f t="shared" si="31"/>
        <v>47.02</v>
      </c>
      <c r="P125" s="5" t="str">
        <f t="shared" si="27"/>
        <v>REMITTable1 &gt;contractList&gt;contract&gt;optionDetails&gt;optionStrikePrice&gt;currency</v>
      </c>
      <c r="Q125" s="5"/>
      <c r="R125" s="58"/>
      <c r="S125" s="58"/>
      <c r="T125" s="58"/>
    </row>
    <row r="126" spans="1:20" x14ac:dyDescent="0.25">
      <c r="A126" s="6"/>
      <c r="B126" s="43"/>
      <c r="C126" s="42" t="s">
        <v>163</v>
      </c>
      <c r="D126" s="10" t="s">
        <v>72</v>
      </c>
      <c r="E126" s="10" t="s">
        <v>164</v>
      </c>
      <c r="F126" s="10" t="s">
        <v>165</v>
      </c>
      <c r="G126" s="10" t="s">
        <v>88</v>
      </c>
      <c r="H126" s="10" t="s">
        <v>90</v>
      </c>
      <c r="I126" s="10" t="s">
        <v>105</v>
      </c>
      <c r="J126" s="10" t="s">
        <v>109</v>
      </c>
      <c r="K126" s="10" t="s">
        <v>111</v>
      </c>
      <c r="L126" s="10"/>
      <c r="M126" s="37">
        <f t="shared" si="30"/>
        <v>47</v>
      </c>
      <c r="N126" s="37">
        <f>COUNTIF(M$4:M126,M126)</f>
        <v>3</v>
      </c>
      <c r="O126" s="37">
        <f t="shared" si="31"/>
        <v>47.03</v>
      </c>
      <c r="P126" s="5" t="str">
        <f t="shared" si="27"/>
        <v>REMITTable1 &gt;OrderList&gt;OrderReport&gt;contractInfo&gt;contract&gt;optionDetails&gt;optionStrikePrice&gt;value</v>
      </c>
      <c r="Q126" s="5"/>
      <c r="R126" s="58"/>
      <c r="S126" s="58"/>
      <c r="T126" s="58"/>
    </row>
    <row r="127" spans="1:20" x14ac:dyDescent="0.25">
      <c r="A127" s="6"/>
      <c r="B127" s="43"/>
      <c r="C127" s="42" t="s">
        <v>163</v>
      </c>
      <c r="D127" s="10" t="s">
        <v>72</v>
      </c>
      <c r="E127" s="10" t="s">
        <v>164</v>
      </c>
      <c r="F127" s="10" t="s">
        <v>165</v>
      </c>
      <c r="G127" s="10" t="s">
        <v>88</v>
      </c>
      <c r="H127" s="10" t="s">
        <v>90</v>
      </c>
      <c r="I127" s="10" t="s">
        <v>105</v>
      </c>
      <c r="J127" s="10" t="s">
        <v>109</v>
      </c>
      <c r="K127" s="10" t="s">
        <v>110</v>
      </c>
      <c r="L127" s="10"/>
      <c r="M127" s="37">
        <f t="shared" si="30"/>
        <v>47</v>
      </c>
      <c r="N127" s="37">
        <f>COUNTIF(M$4:M127,M127)</f>
        <v>4</v>
      </c>
      <c r="O127" s="37">
        <f t="shared" si="31"/>
        <v>47.04</v>
      </c>
      <c r="P127" s="5" t="str">
        <f t="shared" si="27"/>
        <v>REMITTable1 &gt;OrderList&gt;OrderReport&gt;contractInfo&gt;contract&gt;optionDetails&gt;optionStrikePrice&gt;currency</v>
      </c>
      <c r="Q127" s="5"/>
      <c r="R127" s="58"/>
      <c r="S127" s="58"/>
      <c r="T127" s="58"/>
    </row>
    <row r="128" spans="1:20" s="10" customFormat="1" x14ac:dyDescent="0.25">
      <c r="B128" s="21"/>
      <c r="C128" s="40" t="s">
        <v>180</v>
      </c>
      <c r="D128" s="40" t="s">
        <v>72</v>
      </c>
      <c r="E128" s="40" t="s">
        <v>164</v>
      </c>
      <c r="F128" s="40" t="s">
        <v>165</v>
      </c>
      <c r="G128" s="40" t="s">
        <v>88</v>
      </c>
      <c r="H128" s="40" t="s">
        <v>179</v>
      </c>
      <c r="I128" s="40" t="s">
        <v>90</v>
      </c>
      <c r="J128" s="40" t="s">
        <v>105</v>
      </c>
      <c r="K128" s="40" t="s">
        <v>109</v>
      </c>
      <c r="L128" s="34" t="s">
        <v>111</v>
      </c>
      <c r="M128" s="37">
        <f t="shared" si="30"/>
        <v>47</v>
      </c>
      <c r="N128" s="37">
        <f>COUNTIF(M$4:M128,M128)</f>
        <v>5</v>
      </c>
      <c r="O128" s="37">
        <f t="shared" si="31"/>
        <v>47.05</v>
      </c>
      <c r="P128" s="5" t="str">
        <f t="shared" si="27"/>
        <v>REMITTable1 &gt;OrderList&gt;OrderReport&gt;contractInfo&gt;legContract&gt;contract&gt;optionDetails&gt;optionStrikePrice&gt;value</v>
      </c>
      <c r="Q128" s="5"/>
      <c r="R128" s="58"/>
      <c r="S128" s="58"/>
      <c r="T128" s="58"/>
    </row>
    <row r="129" spans="1:20" s="10" customFormat="1" x14ac:dyDescent="0.25">
      <c r="B129" s="21"/>
      <c r="C129" s="40" t="s">
        <v>180</v>
      </c>
      <c r="D129" s="40" t="s">
        <v>72</v>
      </c>
      <c r="E129" s="40" t="s">
        <v>164</v>
      </c>
      <c r="F129" s="40" t="s">
        <v>165</v>
      </c>
      <c r="G129" s="40" t="s">
        <v>88</v>
      </c>
      <c r="H129" s="40" t="s">
        <v>179</v>
      </c>
      <c r="I129" s="40" t="s">
        <v>90</v>
      </c>
      <c r="J129" s="40" t="s">
        <v>105</v>
      </c>
      <c r="K129" s="40" t="s">
        <v>109</v>
      </c>
      <c r="L129" s="34" t="s">
        <v>110</v>
      </c>
      <c r="M129" s="37">
        <f t="shared" si="30"/>
        <v>47</v>
      </c>
      <c r="N129" s="37">
        <f>COUNTIF(M$4:M129,M129)</f>
        <v>6</v>
      </c>
      <c r="O129" s="37">
        <f t="shared" si="31"/>
        <v>47.06</v>
      </c>
      <c r="P129" s="5" t="str">
        <f t="shared" si="27"/>
        <v>REMITTable1 &gt;OrderList&gt;OrderReport&gt;contractInfo&gt;legContract&gt;contract&gt;optionDetails&gt;optionStrikePrice&gt;currency</v>
      </c>
      <c r="Q129" s="5"/>
      <c r="R129" s="58"/>
      <c r="S129" s="58"/>
      <c r="T129" s="58"/>
    </row>
    <row r="130" spans="1:20" s="8" customFormat="1" ht="12" x14ac:dyDescent="0.25">
      <c r="B130" s="16" t="s">
        <v>54</v>
      </c>
      <c r="C130" s="16"/>
      <c r="D130" s="9"/>
      <c r="E130" s="9"/>
      <c r="F130" s="9"/>
      <c r="G130" s="9"/>
      <c r="H130" s="9"/>
      <c r="I130" s="9"/>
      <c r="J130" s="9"/>
      <c r="K130" s="9"/>
      <c r="L130" s="9"/>
      <c r="M130" s="31"/>
      <c r="N130" s="31"/>
      <c r="O130" s="31"/>
      <c r="P130" s="9"/>
      <c r="Q130" s="9"/>
      <c r="R130" s="9"/>
      <c r="S130" s="9"/>
      <c r="T130" s="9"/>
    </row>
    <row r="131" spans="1:20" s="7" customFormat="1" ht="13.5" customHeight="1" x14ac:dyDescent="0.25">
      <c r="A131" s="7">
        <v>48</v>
      </c>
      <c r="B131" s="11" t="s">
        <v>55</v>
      </c>
      <c r="C131" s="11" t="s">
        <v>160</v>
      </c>
      <c r="D131" s="7" t="s">
        <v>72</v>
      </c>
      <c r="E131" s="7" t="s">
        <v>194</v>
      </c>
      <c r="F131" s="7" t="s">
        <v>90</v>
      </c>
      <c r="G131" s="7" t="s">
        <v>112</v>
      </c>
      <c r="M131" s="37">
        <f t="shared" ref="M131" si="32">IF(A131&gt;0,A131,M130)</f>
        <v>48</v>
      </c>
      <c r="N131" s="37">
        <f>COUNTIF(M$4:M131,M131)</f>
        <v>1</v>
      </c>
      <c r="O131" s="37">
        <f t="shared" ref="O131" si="33">(M131*100+N131)/100</f>
        <v>48.01</v>
      </c>
      <c r="P131" s="5" t="str">
        <f t="shared" ref="P131:P169" si="34">CONCATENATE(D131,E131,F131,G131,H131,I131,J131,K131,L131)</f>
        <v>REMITTable1 &gt;contractList&gt;contract&gt;deliveryPointOrZone</v>
      </c>
      <c r="Q131" s="5"/>
      <c r="R131" s="58"/>
      <c r="S131" s="58"/>
      <c r="T131" s="58"/>
    </row>
    <row r="132" spans="1:20" s="15" customFormat="1" ht="13.5" customHeight="1" x14ac:dyDescent="0.25">
      <c r="B132" s="42"/>
      <c r="C132" s="42" t="s">
        <v>163</v>
      </c>
      <c r="D132" s="15" t="s">
        <v>72</v>
      </c>
      <c r="E132" s="15" t="s">
        <v>164</v>
      </c>
      <c r="F132" s="15" t="s">
        <v>165</v>
      </c>
      <c r="G132" s="15" t="s">
        <v>88</v>
      </c>
      <c r="H132" s="15" t="s">
        <v>90</v>
      </c>
      <c r="I132" s="15" t="s">
        <v>112</v>
      </c>
      <c r="M132" s="37">
        <f t="shared" ref="M132:M145" si="35">IF(A132&gt;0,A132,M131)</f>
        <v>48</v>
      </c>
      <c r="N132" s="37">
        <f>COUNTIF(M$4:M132,M132)</f>
        <v>2</v>
      </c>
      <c r="O132" s="37">
        <f t="shared" ref="O132:O147" si="36">(M132*100+N132)/100</f>
        <v>48.02</v>
      </c>
      <c r="P132" s="5" t="str">
        <f t="shared" si="34"/>
        <v>REMITTable1 &gt;OrderList&gt;OrderReport&gt;contractInfo&gt;contract&gt;deliveryPointOrZone</v>
      </c>
      <c r="Q132" s="5"/>
      <c r="R132" s="58"/>
      <c r="S132" s="58"/>
      <c r="T132" s="58"/>
    </row>
    <row r="133" spans="1:20" s="10" customFormat="1" x14ac:dyDescent="0.25">
      <c r="B133" s="21"/>
      <c r="C133" s="40" t="s">
        <v>180</v>
      </c>
      <c r="D133" s="40" t="s">
        <v>72</v>
      </c>
      <c r="E133" s="40" t="s">
        <v>164</v>
      </c>
      <c r="F133" s="40" t="s">
        <v>165</v>
      </c>
      <c r="G133" s="40" t="s">
        <v>88</v>
      </c>
      <c r="H133" s="40" t="s">
        <v>179</v>
      </c>
      <c r="I133" s="40" t="s">
        <v>90</v>
      </c>
      <c r="J133" s="40" t="s">
        <v>112</v>
      </c>
      <c r="K133" s="40"/>
      <c r="L133" s="34"/>
      <c r="M133" s="37">
        <f t="shared" si="35"/>
        <v>48</v>
      </c>
      <c r="N133" s="37">
        <f>COUNTIF(M$4:M133,M133)</f>
        <v>3</v>
      </c>
      <c r="O133" s="37">
        <f t="shared" si="36"/>
        <v>48.03</v>
      </c>
      <c r="P133" s="5" t="str">
        <f t="shared" si="34"/>
        <v>REMITTable1 &gt;OrderList&gt;OrderReport&gt;contractInfo&gt;legContract&gt;contract&gt;deliveryPointOrZone</v>
      </c>
      <c r="Q133" s="5"/>
      <c r="R133" s="58"/>
      <c r="S133" s="58"/>
      <c r="T133" s="58"/>
    </row>
    <row r="134" spans="1:20" s="7" customFormat="1" x14ac:dyDescent="0.25">
      <c r="A134" s="7">
        <v>49</v>
      </c>
      <c r="B134" s="11" t="s">
        <v>56</v>
      </c>
      <c r="C134" s="11" t="s">
        <v>160</v>
      </c>
      <c r="D134" s="7" t="s">
        <v>72</v>
      </c>
      <c r="E134" s="7" t="s">
        <v>194</v>
      </c>
      <c r="F134" s="7" t="s">
        <v>90</v>
      </c>
      <c r="G134" s="7" t="s">
        <v>113</v>
      </c>
      <c r="M134" s="37">
        <f t="shared" si="35"/>
        <v>49</v>
      </c>
      <c r="N134" s="37">
        <f>COUNTIF(M$4:M134,M134)</f>
        <v>1</v>
      </c>
      <c r="O134" s="37">
        <f t="shared" si="36"/>
        <v>49.01</v>
      </c>
      <c r="P134" s="5" t="str">
        <f t="shared" si="34"/>
        <v>REMITTable1 &gt;contractList&gt;contract&gt;deliveryStartDate</v>
      </c>
      <c r="Q134" s="5"/>
      <c r="R134" s="58"/>
      <c r="S134" s="58"/>
      <c r="T134" s="58"/>
    </row>
    <row r="135" spans="1:20" s="7" customFormat="1" x14ac:dyDescent="0.25">
      <c r="B135" s="11"/>
      <c r="C135" s="11" t="s">
        <v>160</v>
      </c>
      <c r="D135" s="7" t="s">
        <v>72</v>
      </c>
      <c r="E135" s="7" t="s">
        <v>194</v>
      </c>
      <c r="F135" s="7" t="s">
        <v>90</v>
      </c>
      <c r="G135" s="7" t="s">
        <v>117</v>
      </c>
      <c r="H135" s="7" t="s">
        <v>118</v>
      </c>
      <c r="M135" s="37">
        <f t="shared" si="35"/>
        <v>49</v>
      </c>
      <c r="N135" s="37">
        <f>COUNTIF(M$4:M135,M135)</f>
        <v>2</v>
      </c>
      <c r="O135" s="37">
        <f t="shared" si="36"/>
        <v>49.02</v>
      </c>
      <c r="P135" s="5" t="str">
        <f t="shared" si="34"/>
        <v>REMITTable1 &gt;contractList&gt;contract&gt;deliveryProfile&gt;loadDeliveryStartDate</v>
      </c>
      <c r="Q135" s="5"/>
      <c r="R135" s="58"/>
      <c r="S135" s="58"/>
      <c r="T135" s="58"/>
    </row>
    <row r="136" spans="1:20" s="25" customFormat="1" x14ac:dyDescent="0.25">
      <c r="A136" s="24"/>
      <c r="B136" s="43"/>
      <c r="C136" s="42" t="s">
        <v>163</v>
      </c>
      <c r="D136" s="10" t="s">
        <v>72</v>
      </c>
      <c r="E136" s="10" t="s">
        <v>164</v>
      </c>
      <c r="F136" s="10" t="s">
        <v>165</v>
      </c>
      <c r="G136" s="10" t="s">
        <v>88</v>
      </c>
      <c r="H136" s="10" t="s">
        <v>90</v>
      </c>
      <c r="I136" s="10" t="s">
        <v>113</v>
      </c>
      <c r="J136" s="10"/>
      <c r="M136" s="37">
        <f t="shared" si="35"/>
        <v>49</v>
      </c>
      <c r="N136" s="37">
        <f>COUNTIF(M$4:M136,M136)</f>
        <v>3</v>
      </c>
      <c r="O136" s="37">
        <f t="shared" si="36"/>
        <v>49.03</v>
      </c>
      <c r="P136" s="5" t="str">
        <f t="shared" si="34"/>
        <v>REMITTable1 &gt;OrderList&gt;OrderReport&gt;contractInfo&gt;contract&gt;deliveryStartDate</v>
      </c>
      <c r="Q136" s="5"/>
      <c r="R136" s="58"/>
      <c r="S136" s="58"/>
      <c r="T136" s="58"/>
    </row>
    <row r="137" spans="1:20" s="25" customFormat="1" x14ac:dyDescent="0.25">
      <c r="A137" s="24"/>
      <c r="B137" s="43"/>
      <c r="C137" s="42" t="s">
        <v>163</v>
      </c>
      <c r="D137" s="10" t="s">
        <v>72</v>
      </c>
      <c r="E137" s="10" t="s">
        <v>164</v>
      </c>
      <c r="F137" s="10" t="s">
        <v>165</v>
      </c>
      <c r="G137" s="10" t="s">
        <v>88</v>
      </c>
      <c r="H137" s="10" t="s">
        <v>90</v>
      </c>
      <c r="I137" s="10" t="s">
        <v>117</v>
      </c>
      <c r="J137" s="10" t="s">
        <v>118</v>
      </c>
      <c r="M137" s="37">
        <f t="shared" si="35"/>
        <v>49</v>
      </c>
      <c r="N137" s="37">
        <f>COUNTIF(M$4:M137,M137)</f>
        <v>4</v>
      </c>
      <c r="O137" s="37">
        <f t="shared" si="36"/>
        <v>49.04</v>
      </c>
      <c r="P137" s="5" t="str">
        <f t="shared" si="34"/>
        <v>REMITTable1 &gt;OrderList&gt;OrderReport&gt;contractInfo&gt;contract&gt;deliveryProfile&gt;loadDeliveryStartDate</v>
      </c>
      <c r="Q137" s="5"/>
      <c r="R137" s="58"/>
      <c r="S137" s="58"/>
      <c r="T137" s="58"/>
    </row>
    <row r="138" spans="1:20" s="26" customFormat="1" x14ac:dyDescent="0.25">
      <c r="B138" s="44"/>
      <c r="C138" s="44" t="s">
        <v>158</v>
      </c>
      <c r="D138" s="26" t="s">
        <v>72</v>
      </c>
      <c r="E138" s="26" t="s">
        <v>164</v>
      </c>
      <c r="F138" s="26" t="s">
        <v>165</v>
      </c>
      <c r="G138" s="26" t="s">
        <v>188</v>
      </c>
      <c r="H138" s="26" t="s">
        <v>142</v>
      </c>
      <c r="M138" s="37">
        <f t="shared" si="35"/>
        <v>49</v>
      </c>
      <c r="N138" s="37">
        <f>COUNTIF(M$4:M138,M138)</f>
        <v>5</v>
      </c>
      <c r="O138" s="37">
        <f t="shared" si="36"/>
        <v>49.05</v>
      </c>
      <c r="P138" s="5" t="str">
        <f t="shared" si="34"/>
        <v>REMITTable1 &gt;OrderList&gt;OrderReport&gt;priceIntervalQuantityDetails&gt;intervalStartDate</v>
      </c>
      <c r="Q138" s="5"/>
      <c r="R138" s="58"/>
      <c r="S138" s="58"/>
      <c r="T138" s="58"/>
    </row>
    <row r="139" spans="1:20" s="10" customFormat="1" x14ac:dyDescent="0.25">
      <c r="B139" s="21"/>
      <c r="C139" s="40" t="s">
        <v>180</v>
      </c>
      <c r="D139" s="40" t="s">
        <v>72</v>
      </c>
      <c r="E139" s="40" t="s">
        <v>164</v>
      </c>
      <c r="F139" s="40" t="s">
        <v>165</v>
      </c>
      <c r="G139" s="40" t="s">
        <v>88</v>
      </c>
      <c r="H139" s="40" t="s">
        <v>179</v>
      </c>
      <c r="I139" s="40" t="s">
        <v>90</v>
      </c>
      <c r="J139" s="40" t="s">
        <v>113</v>
      </c>
      <c r="K139" s="40"/>
      <c r="L139" s="34"/>
      <c r="M139" s="37">
        <f>IF(A139&gt;0,A139,M137)</f>
        <v>49</v>
      </c>
      <c r="N139" s="37">
        <f>COUNTIF(M$4:M139,M139)</f>
        <v>6</v>
      </c>
      <c r="O139" s="37">
        <f t="shared" si="36"/>
        <v>49.06</v>
      </c>
      <c r="P139" s="5" t="str">
        <f t="shared" si="34"/>
        <v>REMITTable1 &gt;OrderList&gt;OrderReport&gt;contractInfo&gt;legContract&gt;contract&gt;deliveryStartDate</v>
      </c>
      <c r="Q139" s="5"/>
      <c r="R139" s="58"/>
      <c r="S139" s="58"/>
      <c r="T139" s="58"/>
    </row>
    <row r="140" spans="1:20" s="10" customFormat="1" x14ac:dyDescent="0.25">
      <c r="B140" s="21"/>
      <c r="C140" s="40" t="s">
        <v>192</v>
      </c>
      <c r="D140" s="40" t="s">
        <v>72</v>
      </c>
      <c r="E140" s="40" t="s">
        <v>164</v>
      </c>
      <c r="F140" s="40" t="s">
        <v>165</v>
      </c>
      <c r="G140" s="40" t="s">
        <v>88</v>
      </c>
      <c r="H140" s="40" t="s">
        <v>179</v>
      </c>
      <c r="I140" s="40" t="s">
        <v>90</v>
      </c>
      <c r="J140" s="40" t="s">
        <v>117</v>
      </c>
      <c r="K140" s="40" t="s">
        <v>118</v>
      </c>
      <c r="L140" s="34"/>
      <c r="M140" s="37">
        <f>IF(A140&gt;0,A140,M138)</f>
        <v>49</v>
      </c>
      <c r="N140" s="37">
        <f>COUNTIF(M$4:M140,M140)</f>
        <v>7</v>
      </c>
      <c r="O140" s="37">
        <f t="shared" si="36"/>
        <v>49.07</v>
      </c>
      <c r="P140" s="5" t="str">
        <f t="shared" si="34"/>
        <v>REMITTable1 &gt;OrderList&gt;OrderReport&gt;contractInfo&gt;legContract&gt;contract&gt;deliveryProfile&gt;loadDeliveryStartDate</v>
      </c>
      <c r="Q140" s="5"/>
      <c r="R140" s="58"/>
      <c r="S140" s="58"/>
      <c r="T140" s="58"/>
    </row>
    <row r="141" spans="1:20" s="11" customFormat="1" x14ac:dyDescent="0.25">
      <c r="A141" s="11">
        <v>50</v>
      </c>
      <c r="B141" s="11" t="s">
        <v>57</v>
      </c>
      <c r="C141" s="11" t="s">
        <v>160</v>
      </c>
      <c r="D141" s="11" t="s">
        <v>72</v>
      </c>
      <c r="E141" s="11" t="s">
        <v>194</v>
      </c>
      <c r="F141" s="11" t="s">
        <v>90</v>
      </c>
      <c r="G141" s="11" t="s">
        <v>114</v>
      </c>
      <c r="M141" s="47">
        <f t="shared" si="35"/>
        <v>50</v>
      </c>
      <c r="N141" s="47">
        <f>COUNTIF(M$4:M141,M141)</f>
        <v>1</v>
      </c>
      <c r="O141" s="47">
        <f t="shared" si="36"/>
        <v>50.01</v>
      </c>
      <c r="P141" s="77" t="str">
        <f>CONCATENATE(D141,E141,F141,G141,H141,I141,J141,K141)</f>
        <v>REMITTable1 &gt;contractList&gt;contract&gt;deliveryEndDate</v>
      </c>
      <c r="Q141" s="77"/>
      <c r="R141" s="82"/>
      <c r="S141" s="82"/>
      <c r="T141" s="82"/>
    </row>
    <row r="142" spans="1:20" s="11" customFormat="1" x14ac:dyDescent="0.25">
      <c r="C142" s="11" t="s">
        <v>160</v>
      </c>
      <c r="D142" s="11" t="s">
        <v>72</v>
      </c>
      <c r="E142" s="11" t="s">
        <v>194</v>
      </c>
      <c r="F142" s="11" t="s">
        <v>90</v>
      </c>
      <c r="G142" s="11" t="s">
        <v>117</v>
      </c>
      <c r="H142" s="11" t="s">
        <v>119</v>
      </c>
      <c r="M142" s="47">
        <f t="shared" si="35"/>
        <v>50</v>
      </c>
      <c r="N142" s="47">
        <f>COUNTIF(M$4:M142,M142)</f>
        <v>2</v>
      </c>
      <c r="O142" s="47">
        <f t="shared" si="36"/>
        <v>50.02</v>
      </c>
      <c r="P142" s="77" t="str">
        <f>CONCATENATE(D142,E142,F142,G142,H142,I142,J142,K142,L142)</f>
        <v>REMITTable1 &gt;contractList&gt;contract&gt;deliveryProfile&gt;loadDeliveryEndDate</v>
      </c>
      <c r="Q142" s="77"/>
      <c r="R142" s="82"/>
      <c r="S142" s="82"/>
      <c r="T142" s="82"/>
    </row>
    <row r="143" spans="1:20" x14ac:dyDescent="0.25">
      <c r="A143" s="6"/>
      <c r="B143" s="43"/>
      <c r="C143" s="42" t="s">
        <v>163</v>
      </c>
      <c r="D143" s="10" t="s">
        <v>72</v>
      </c>
      <c r="E143" s="10" t="s">
        <v>164</v>
      </c>
      <c r="F143" s="10" t="s">
        <v>165</v>
      </c>
      <c r="G143" s="10" t="s">
        <v>88</v>
      </c>
      <c r="H143" s="10" t="s">
        <v>90</v>
      </c>
      <c r="I143" s="10" t="s">
        <v>114</v>
      </c>
      <c r="J143" s="10"/>
      <c r="K143" s="22"/>
      <c r="L143" s="22"/>
      <c r="M143" s="37">
        <f t="shared" si="35"/>
        <v>50</v>
      </c>
      <c r="N143" s="37">
        <f>COUNTIF(M$4:M143,M143)</f>
        <v>3</v>
      </c>
      <c r="O143" s="37">
        <f t="shared" si="36"/>
        <v>50.03</v>
      </c>
      <c r="P143" s="5" t="str">
        <f t="shared" si="34"/>
        <v>REMITTable1 &gt;OrderList&gt;OrderReport&gt;contractInfo&gt;contract&gt;deliveryEndDate</v>
      </c>
      <c r="Q143" s="5"/>
      <c r="R143" s="58"/>
      <c r="S143" s="58"/>
      <c r="T143" s="58"/>
    </row>
    <row r="144" spans="1:20" x14ac:dyDescent="0.25">
      <c r="A144" s="6"/>
      <c r="B144" s="43"/>
      <c r="C144" s="42" t="s">
        <v>163</v>
      </c>
      <c r="D144" s="10" t="s">
        <v>72</v>
      </c>
      <c r="E144" s="10" t="s">
        <v>164</v>
      </c>
      <c r="F144" s="10" t="s">
        <v>165</v>
      </c>
      <c r="G144" s="10" t="s">
        <v>88</v>
      </c>
      <c r="H144" s="10" t="s">
        <v>90</v>
      </c>
      <c r="I144" s="10" t="s">
        <v>117</v>
      </c>
      <c r="J144" s="10" t="s">
        <v>119</v>
      </c>
      <c r="K144" s="22"/>
      <c r="L144" s="22"/>
      <c r="M144" s="37">
        <f t="shared" si="35"/>
        <v>50</v>
      </c>
      <c r="N144" s="37">
        <f>COUNTIF(M$4:M144,M144)</f>
        <v>4</v>
      </c>
      <c r="O144" s="37">
        <f t="shared" si="36"/>
        <v>50.04</v>
      </c>
      <c r="P144" s="5" t="str">
        <f t="shared" si="34"/>
        <v>REMITTable1 &gt;OrderList&gt;OrderReport&gt;contractInfo&gt;contract&gt;deliveryProfile&gt;loadDeliveryEndDate</v>
      </c>
      <c r="Q144" s="5"/>
      <c r="R144" s="58"/>
      <c r="S144" s="58"/>
      <c r="T144" s="58"/>
    </row>
    <row r="145" spans="1:20" s="26" customFormat="1" x14ac:dyDescent="0.25">
      <c r="B145" s="44"/>
      <c r="C145" s="44" t="s">
        <v>158</v>
      </c>
      <c r="D145" s="26" t="s">
        <v>72</v>
      </c>
      <c r="E145" s="26" t="s">
        <v>164</v>
      </c>
      <c r="F145" s="26" t="s">
        <v>165</v>
      </c>
      <c r="G145" s="26" t="s">
        <v>188</v>
      </c>
      <c r="H145" s="26" t="s">
        <v>143</v>
      </c>
      <c r="M145" s="37">
        <f t="shared" si="35"/>
        <v>50</v>
      </c>
      <c r="N145" s="37">
        <f>COUNTIF(M$4:M145,M145)</f>
        <v>5</v>
      </c>
      <c r="O145" s="37">
        <f t="shared" si="36"/>
        <v>50.05</v>
      </c>
      <c r="P145" s="5" t="str">
        <f t="shared" si="34"/>
        <v>REMITTable1 &gt;OrderList&gt;OrderReport&gt;priceIntervalQuantityDetails&gt;intervalEndDate</v>
      </c>
      <c r="Q145" s="5"/>
      <c r="R145" s="58"/>
      <c r="S145" s="58"/>
      <c r="T145" s="58"/>
    </row>
    <row r="146" spans="1:20" s="10" customFormat="1" x14ac:dyDescent="0.25">
      <c r="B146" s="21"/>
      <c r="C146" s="40" t="s">
        <v>180</v>
      </c>
      <c r="D146" s="40" t="s">
        <v>72</v>
      </c>
      <c r="E146" s="40" t="s">
        <v>164</v>
      </c>
      <c r="F146" s="40" t="s">
        <v>165</v>
      </c>
      <c r="G146" s="40" t="s">
        <v>88</v>
      </c>
      <c r="H146" s="40" t="s">
        <v>179</v>
      </c>
      <c r="I146" s="40" t="s">
        <v>90</v>
      </c>
      <c r="J146" s="40" t="s">
        <v>114</v>
      </c>
      <c r="K146" s="40"/>
      <c r="L146" s="34"/>
      <c r="M146" s="37">
        <f>IF(A146&gt;0,A146,M145)</f>
        <v>50</v>
      </c>
      <c r="N146" s="37">
        <f>COUNTIF(M$4:M146,M146)</f>
        <v>6</v>
      </c>
      <c r="O146" s="37">
        <f t="shared" si="36"/>
        <v>50.06</v>
      </c>
      <c r="P146" s="5" t="str">
        <f t="shared" si="34"/>
        <v>REMITTable1 &gt;OrderList&gt;OrderReport&gt;contractInfo&gt;legContract&gt;contract&gt;deliveryEndDate</v>
      </c>
      <c r="Q146" s="5"/>
      <c r="R146" s="58"/>
      <c r="S146" s="58"/>
      <c r="T146" s="58"/>
    </row>
    <row r="147" spans="1:20" s="10" customFormat="1" x14ac:dyDescent="0.25">
      <c r="B147" s="21"/>
      <c r="C147" s="40" t="s">
        <v>192</v>
      </c>
      <c r="D147" s="40" t="s">
        <v>72</v>
      </c>
      <c r="E147" s="40" t="s">
        <v>164</v>
      </c>
      <c r="F147" s="40" t="s">
        <v>165</v>
      </c>
      <c r="G147" s="40" t="s">
        <v>88</v>
      </c>
      <c r="H147" s="40" t="s">
        <v>179</v>
      </c>
      <c r="I147" s="40" t="s">
        <v>90</v>
      </c>
      <c r="J147" s="40" t="s">
        <v>117</v>
      </c>
      <c r="K147" s="40" t="s">
        <v>119</v>
      </c>
      <c r="L147" s="34"/>
      <c r="M147" s="37">
        <f>IF(A147&gt;0,A147,M146)</f>
        <v>50</v>
      </c>
      <c r="N147" s="37">
        <f>COUNTIF(M$4:M147,M147)</f>
        <v>7</v>
      </c>
      <c r="O147" s="37">
        <f t="shared" si="36"/>
        <v>50.07</v>
      </c>
      <c r="P147" s="5" t="str">
        <f t="shared" si="34"/>
        <v>REMITTable1 &gt;OrderList&gt;OrderReport&gt;contractInfo&gt;legContract&gt;contract&gt;deliveryProfile&gt;loadDeliveryEndDate</v>
      </c>
      <c r="Q147" s="5"/>
      <c r="R147" s="58"/>
      <c r="S147" s="58"/>
      <c r="T147" s="58"/>
    </row>
    <row r="148" spans="1:20" s="7" customFormat="1" x14ac:dyDescent="0.25">
      <c r="A148" s="7">
        <v>51</v>
      </c>
      <c r="B148" s="11" t="s">
        <v>58</v>
      </c>
      <c r="C148" s="11" t="s">
        <v>160</v>
      </c>
      <c r="D148" s="7" t="s">
        <v>72</v>
      </c>
      <c r="E148" s="7" t="s">
        <v>194</v>
      </c>
      <c r="F148" s="7" t="s">
        <v>90</v>
      </c>
      <c r="G148" s="7" t="s">
        <v>115</v>
      </c>
      <c r="M148" s="37">
        <f>IF(A148&gt;0,A148,M146)</f>
        <v>51</v>
      </c>
      <c r="N148" s="37">
        <f>COUNTIF(M$4:M148,M148)</f>
        <v>1</v>
      </c>
      <c r="O148" s="37">
        <f t="shared" ref="O148:O169" si="37">(M148*100+N148)/100</f>
        <v>51.01</v>
      </c>
      <c r="P148" s="5" t="str">
        <f t="shared" si="34"/>
        <v>REMITTable1 &gt;contractList&gt;contract&gt;duration</v>
      </c>
      <c r="Q148" s="5"/>
      <c r="R148" s="58"/>
      <c r="S148" s="58"/>
      <c r="T148" s="58"/>
    </row>
    <row r="149" spans="1:20" x14ac:dyDescent="0.25">
      <c r="A149" s="6"/>
      <c r="B149" s="43"/>
      <c r="C149" s="42" t="s">
        <v>163</v>
      </c>
      <c r="D149" s="10" t="s">
        <v>72</v>
      </c>
      <c r="E149" s="10" t="s">
        <v>164</v>
      </c>
      <c r="F149" s="10" t="s">
        <v>165</v>
      </c>
      <c r="G149" s="10" t="s">
        <v>88</v>
      </c>
      <c r="H149" s="10" t="s">
        <v>90</v>
      </c>
      <c r="I149" s="10" t="s">
        <v>115</v>
      </c>
      <c r="J149" s="5"/>
      <c r="K149" s="10"/>
      <c r="L149" s="10"/>
      <c r="M149" s="37">
        <f t="shared" ref="M149:M169" si="38">IF(A149&gt;0,A149,M148)</f>
        <v>51</v>
      </c>
      <c r="N149" s="37">
        <f>COUNTIF(M$4:M149,M149)</f>
        <v>2</v>
      </c>
      <c r="O149" s="37">
        <f t="shared" si="37"/>
        <v>51.02</v>
      </c>
      <c r="P149" s="5" t="str">
        <f t="shared" si="34"/>
        <v>REMITTable1 &gt;OrderList&gt;OrderReport&gt;contractInfo&gt;contract&gt;duration</v>
      </c>
      <c r="Q149" s="5"/>
      <c r="R149" s="58"/>
      <c r="S149" s="58"/>
      <c r="T149" s="58"/>
    </row>
    <row r="150" spans="1:20" s="10" customFormat="1" x14ac:dyDescent="0.25">
      <c r="B150" s="21"/>
      <c r="C150" s="40" t="s">
        <v>180</v>
      </c>
      <c r="D150" s="40" t="s">
        <v>72</v>
      </c>
      <c r="E150" s="40" t="s">
        <v>164</v>
      </c>
      <c r="F150" s="40" t="s">
        <v>165</v>
      </c>
      <c r="G150" s="40" t="s">
        <v>88</v>
      </c>
      <c r="H150" s="40" t="s">
        <v>179</v>
      </c>
      <c r="I150" s="40" t="s">
        <v>90</v>
      </c>
      <c r="J150" s="40" t="s">
        <v>115</v>
      </c>
      <c r="K150" s="40"/>
      <c r="L150" s="34"/>
      <c r="M150" s="37">
        <f t="shared" si="38"/>
        <v>51</v>
      </c>
      <c r="N150" s="37">
        <f>COUNTIF(M$4:M150,M150)</f>
        <v>3</v>
      </c>
      <c r="O150" s="37">
        <f t="shared" si="37"/>
        <v>51.03</v>
      </c>
      <c r="P150" s="5" t="str">
        <f t="shared" si="34"/>
        <v>REMITTable1 &gt;OrderList&gt;OrderReport&gt;contractInfo&gt;legContract&gt;contract&gt;duration</v>
      </c>
      <c r="Q150" s="5"/>
      <c r="R150" s="58"/>
      <c r="S150" s="58"/>
      <c r="T150" s="58"/>
    </row>
    <row r="151" spans="1:20" s="7" customFormat="1" x14ac:dyDescent="0.25">
      <c r="A151" s="7">
        <v>52</v>
      </c>
      <c r="B151" s="11" t="s">
        <v>59</v>
      </c>
      <c r="C151" s="11" t="s">
        <v>160</v>
      </c>
      <c r="D151" s="7" t="s">
        <v>72</v>
      </c>
      <c r="E151" s="7" t="s">
        <v>194</v>
      </c>
      <c r="F151" s="7" t="s">
        <v>90</v>
      </c>
      <c r="G151" s="7" t="s">
        <v>116</v>
      </c>
      <c r="M151" s="37">
        <f t="shared" si="38"/>
        <v>52</v>
      </c>
      <c r="N151" s="37">
        <f>COUNTIF(M$4:M151,M151)</f>
        <v>1</v>
      </c>
      <c r="O151" s="37">
        <f t="shared" si="37"/>
        <v>52.01</v>
      </c>
      <c r="P151" s="5" t="str">
        <f t="shared" si="34"/>
        <v>REMITTable1 &gt;contractList&gt;contract&gt;loadType</v>
      </c>
      <c r="Q151" s="5"/>
      <c r="R151" s="58"/>
      <c r="S151" s="58"/>
      <c r="T151" s="58"/>
    </row>
    <row r="152" spans="1:20" x14ac:dyDescent="0.25">
      <c r="A152" s="6"/>
      <c r="B152" s="43"/>
      <c r="C152" s="42" t="s">
        <v>163</v>
      </c>
      <c r="D152" s="10" t="s">
        <v>72</v>
      </c>
      <c r="E152" s="10" t="s">
        <v>164</v>
      </c>
      <c r="F152" s="10" t="s">
        <v>165</v>
      </c>
      <c r="G152" s="10" t="s">
        <v>88</v>
      </c>
      <c r="H152" s="10" t="s">
        <v>90</v>
      </c>
      <c r="I152" s="10" t="s">
        <v>116</v>
      </c>
      <c r="J152" s="10"/>
      <c r="K152" s="10"/>
      <c r="L152" s="10"/>
      <c r="M152" s="37">
        <f t="shared" si="38"/>
        <v>52</v>
      </c>
      <c r="N152" s="37">
        <f>COUNTIF(M$4:M152,M152)</f>
        <v>2</v>
      </c>
      <c r="O152" s="37">
        <f t="shared" si="37"/>
        <v>52.02</v>
      </c>
      <c r="P152" s="5" t="str">
        <f t="shared" si="34"/>
        <v>REMITTable1 &gt;OrderList&gt;OrderReport&gt;contractInfo&gt;contract&gt;loadType</v>
      </c>
      <c r="Q152" s="5"/>
      <c r="R152" s="58"/>
      <c r="S152" s="58"/>
      <c r="T152" s="58"/>
    </row>
    <row r="153" spans="1:20" s="10" customFormat="1" x14ac:dyDescent="0.25">
      <c r="B153" s="21"/>
      <c r="C153" s="40" t="s">
        <v>180</v>
      </c>
      <c r="D153" s="40" t="s">
        <v>72</v>
      </c>
      <c r="E153" s="40" t="s">
        <v>164</v>
      </c>
      <c r="F153" s="40" t="s">
        <v>165</v>
      </c>
      <c r="G153" s="40" t="s">
        <v>88</v>
      </c>
      <c r="H153" s="40" t="s">
        <v>179</v>
      </c>
      <c r="I153" s="40" t="s">
        <v>90</v>
      </c>
      <c r="J153" s="40" t="s">
        <v>116</v>
      </c>
      <c r="K153" s="40"/>
      <c r="L153" s="34"/>
      <c r="M153" s="37">
        <f t="shared" si="38"/>
        <v>52</v>
      </c>
      <c r="N153" s="37">
        <f>COUNTIF(M$4:M153,M153)</f>
        <v>3</v>
      </c>
      <c r="O153" s="37">
        <f t="shared" si="37"/>
        <v>52.03</v>
      </c>
      <c r="P153" s="5" t="str">
        <f t="shared" si="34"/>
        <v>REMITTable1 &gt;OrderList&gt;OrderReport&gt;contractInfo&gt;legContract&gt;contract&gt;loadType</v>
      </c>
      <c r="Q153" s="5"/>
      <c r="R153" s="58"/>
      <c r="S153" s="58"/>
      <c r="T153" s="58"/>
    </row>
    <row r="154" spans="1:20" s="7" customFormat="1" x14ac:dyDescent="0.25">
      <c r="A154" s="7">
        <v>53</v>
      </c>
      <c r="B154" s="11" t="s">
        <v>60</v>
      </c>
      <c r="C154" s="11" t="s">
        <v>160</v>
      </c>
      <c r="D154" s="7" t="s">
        <v>72</v>
      </c>
      <c r="E154" s="7" t="s">
        <v>194</v>
      </c>
      <c r="F154" s="7" t="s">
        <v>90</v>
      </c>
      <c r="G154" s="7" t="s">
        <v>117</v>
      </c>
      <c r="H154" s="7" t="s">
        <v>120</v>
      </c>
      <c r="M154" s="37">
        <f t="shared" si="38"/>
        <v>53</v>
      </c>
      <c r="N154" s="37">
        <f>COUNTIF(M$4:M154,M154)</f>
        <v>1</v>
      </c>
      <c r="O154" s="37">
        <f t="shared" si="37"/>
        <v>53.01</v>
      </c>
      <c r="P154" s="5" t="str">
        <f t="shared" si="34"/>
        <v>REMITTable1 &gt;contractList&gt;contract&gt;deliveryProfile&gt;daysOfTheWeek</v>
      </c>
      <c r="Q154" s="5"/>
      <c r="R154" s="58"/>
      <c r="S154" s="58"/>
      <c r="T154" s="58"/>
    </row>
    <row r="155" spans="1:20" x14ac:dyDescent="0.25">
      <c r="A155" s="6"/>
      <c r="B155" s="43"/>
      <c r="C155" s="42" t="s">
        <v>163</v>
      </c>
      <c r="D155" s="10" t="s">
        <v>72</v>
      </c>
      <c r="E155" s="10" t="s">
        <v>164</v>
      </c>
      <c r="F155" s="10" t="s">
        <v>165</v>
      </c>
      <c r="G155" s="10" t="s">
        <v>88</v>
      </c>
      <c r="H155" s="10" t="s">
        <v>90</v>
      </c>
      <c r="I155" s="10" t="s">
        <v>117</v>
      </c>
      <c r="J155" s="10" t="s">
        <v>120</v>
      </c>
      <c r="K155" s="5"/>
      <c r="L155" s="5"/>
      <c r="M155" s="37">
        <f t="shared" si="38"/>
        <v>53</v>
      </c>
      <c r="N155" s="37">
        <f>COUNTIF(M$4:M155,M155)</f>
        <v>2</v>
      </c>
      <c r="O155" s="37">
        <f t="shared" si="37"/>
        <v>53.02</v>
      </c>
      <c r="P155" s="5" t="str">
        <f t="shared" si="34"/>
        <v>REMITTable1 &gt;OrderList&gt;OrderReport&gt;contractInfo&gt;contract&gt;deliveryProfile&gt;daysOfTheWeek</v>
      </c>
      <c r="Q155" s="5"/>
      <c r="R155" s="58"/>
      <c r="S155" s="58"/>
      <c r="T155" s="58"/>
    </row>
    <row r="156" spans="1:20" s="26" customFormat="1" x14ac:dyDescent="0.25">
      <c r="B156" s="44"/>
      <c r="C156" s="44" t="s">
        <v>158</v>
      </c>
      <c r="D156" s="26" t="s">
        <v>72</v>
      </c>
      <c r="E156" s="26" t="s">
        <v>164</v>
      </c>
      <c r="F156" s="26" t="s">
        <v>165</v>
      </c>
      <c r="G156" s="26" t="s">
        <v>188</v>
      </c>
      <c r="H156" s="26" t="s">
        <v>120</v>
      </c>
      <c r="M156" s="37">
        <f t="shared" si="38"/>
        <v>53</v>
      </c>
      <c r="N156" s="37">
        <f>COUNTIF(M$4:M156,M156)</f>
        <v>3</v>
      </c>
      <c r="O156" s="37">
        <f t="shared" si="37"/>
        <v>53.03</v>
      </c>
      <c r="P156" s="5" t="str">
        <f t="shared" si="34"/>
        <v>REMITTable1 &gt;OrderList&gt;OrderReport&gt;priceIntervalQuantityDetails&gt;daysOfTheWeek</v>
      </c>
      <c r="Q156" s="5"/>
      <c r="R156" s="58"/>
      <c r="S156" s="58"/>
      <c r="T156" s="58"/>
    </row>
    <row r="157" spans="1:20" s="10" customFormat="1" x14ac:dyDescent="0.25">
      <c r="B157" s="21"/>
      <c r="C157" s="40" t="s">
        <v>180</v>
      </c>
      <c r="D157" s="40" t="s">
        <v>72</v>
      </c>
      <c r="E157" s="40" t="s">
        <v>164</v>
      </c>
      <c r="F157" s="40" t="s">
        <v>165</v>
      </c>
      <c r="G157" s="40" t="s">
        <v>88</v>
      </c>
      <c r="H157" s="40" t="s">
        <v>179</v>
      </c>
      <c r="I157" s="40" t="s">
        <v>90</v>
      </c>
      <c r="J157" s="40" t="s">
        <v>117</v>
      </c>
      <c r="K157" s="40" t="s">
        <v>120</v>
      </c>
      <c r="L157" s="34"/>
      <c r="M157" s="37">
        <f t="shared" si="38"/>
        <v>53</v>
      </c>
      <c r="N157" s="37">
        <f>COUNTIF(M$4:M157,M157)</f>
        <v>4</v>
      </c>
      <c r="O157" s="37">
        <f t="shared" si="37"/>
        <v>53.04</v>
      </c>
      <c r="P157" s="5" t="str">
        <f t="shared" si="34"/>
        <v>REMITTable1 &gt;OrderList&gt;OrderReport&gt;contractInfo&gt;legContract&gt;contract&gt;deliveryProfile&gt;daysOfTheWeek</v>
      </c>
      <c r="Q157" s="5"/>
      <c r="R157" s="58"/>
      <c r="S157" s="58"/>
      <c r="T157" s="58"/>
    </row>
    <row r="158" spans="1:20" s="7" customFormat="1" x14ac:dyDescent="0.25">
      <c r="A158" s="7">
        <v>54</v>
      </c>
      <c r="B158" s="11" t="s">
        <v>61</v>
      </c>
      <c r="C158" s="11" t="s">
        <v>160</v>
      </c>
      <c r="D158" s="7" t="s">
        <v>72</v>
      </c>
      <c r="E158" s="7" t="s">
        <v>194</v>
      </c>
      <c r="F158" s="7" t="s">
        <v>90</v>
      </c>
      <c r="G158" s="7" t="s">
        <v>117</v>
      </c>
      <c r="H158" s="7" t="s">
        <v>121</v>
      </c>
      <c r="M158" s="37">
        <f t="shared" si="38"/>
        <v>54</v>
      </c>
      <c r="N158" s="37">
        <f>COUNTIF(M$4:M158,M158)</f>
        <v>1</v>
      </c>
      <c r="O158" s="37">
        <f t="shared" si="37"/>
        <v>54.01</v>
      </c>
      <c r="P158" s="5" t="str">
        <f t="shared" si="34"/>
        <v>REMITTable1 &gt;contractList&gt;contract&gt;deliveryProfile&gt;loadDeliveryStartTime</v>
      </c>
      <c r="Q158" s="5"/>
      <c r="R158" s="58"/>
      <c r="S158" s="58"/>
      <c r="T158" s="58"/>
    </row>
    <row r="159" spans="1:20" s="7" customFormat="1" x14ac:dyDescent="0.25">
      <c r="B159" s="11"/>
      <c r="C159" s="11" t="s">
        <v>160</v>
      </c>
      <c r="D159" s="7" t="s">
        <v>72</v>
      </c>
      <c r="E159" s="7" t="s">
        <v>194</v>
      </c>
      <c r="F159" s="7" t="s">
        <v>90</v>
      </c>
      <c r="G159" s="7" t="s">
        <v>117</v>
      </c>
      <c r="H159" s="7" t="s">
        <v>122</v>
      </c>
      <c r="M159" s="37">
        <f t="shared" si="38"/>
        <v>54</v>
      </c>
      <c r="N159" s="37">
        <f>COUNTIF(M$4:M159,M159)</f>
        <v>2</v>
      </c>
      <c r="O159" s="37">
        <f t="shared" si="37"/>
        <v>54.02</v>
      </c>
      <c r="P159" s="5" t="str">
        <f t="shared" si="34"/>
        <v>REMITTable1 &gt;contractList&gt;contract&gt;deliveryProfile&gt;loadDeliveryEndTime</v>
      </c>
      <c r="Q159" s="5"/>
      <c r="R159" s="58"/>
      <c r="S159" s="58"/>
      <c r="T159" s="58"/>
    </row>
    <row r="160" spans="1:20" x14ac:dyDescent="0.25">
      <c r="A160" s="6"/>
      <c r="B160" s="43"/>
      <c r="C160" s="42" t="s">
        <v>163</v>
      </c>
      <c r="D160" s="10" t="s">
        <v>72</v>
      </c>
      <c r="E160" s="10" t="s">
        <v>164</v>
      </c>
      <c r="F160" s="10" t="s">
        <v>165</v>
      </c>
      <c r="G160" s="10" t="s">
        <v>88</v>
      </c>
      <c r="H160" s="10" t="s">
        <v>90</v>
      </c>
      <c r="I160" s="10" t="s">
        <v>117</v>
      </c>
      <c r="J160" s="10" t="s">
        <v>121</v>
      </c>
      <c r="K160" s="5"/>
      <c r="L160" s="5"/>
      <c r="M160" s="37">
        <f t="shared" si="38"/>
        <v>54</v>
      </c>
      <c r="N160" s="37">
        <f>COUNTIF(M$4:M160,M160)</f>
        <v>3</v>
      </c>
      <c r="O160" s="37">
        <f t="shared" si="37"/>
        <v>54.03</v>
      </c>
      <c r="P160" s="5" t="str">
        <f t="shared" si="34"/>
        <v>REMITTable1 &gt;OrderList&gt;OrderReport&gt;contractInfo&gt;contract&gt;deliveryProfile&gt;loadDeliveryStartTime</v>
      </c>
      <c r="Q160" s="5"/>
      <c r="R160" s="58"/>
      <c r="S160" s="58"/>
      <c r="T160" s="58"/>
    </row>
    <row r="161" spans="1:20" x14ac:dyDescent="0.25">
      <c r="A161" s="6"/>
      <c r="B161" s="43"/>
      <c r="C161" s="42" t="s">
        <v>163</v>
      </c>
      <c r="D161" s="10" t="s">
        <v>72</v>
      </c>
      <c r="E161" s="10" t="s">
        <v>164</v>
      </c>
      <c r="F161" s="10" t="s">
        <v>165</v>
      </c>
      <c r="G161" s="10" t="s">
        <v>88</v>
      </c>
      <c r="H161" s="10" t="s">
        <v>90</v>
      </c>
      <c r="I161" s="10" t="s">
        <v>117</v>
      </c>
      <c r="J161" s="10" t="s">
        <v>122</v>
      </c>
      <c r="K161" s="5"/>
      <c r="L161" s="5"/>
      <c r="M161" s="37">
        <f t="shared" si="38"/>
        <v>54</v>
      </c>
      <c r="N161" s="37">
        <f>COUNTIF(M$4:M161,M161)</f>
        <v>4</v>
      </c>
      <c r="O161" s="37">
        <f t="shared" si="37"/>
        <v>54.04</v>
      </c>
      <c r="P161" s="5" t="str">
        <f t="shared" si="34"/>
        <v>REMITTable1 &gt;OrderList&gt;OrderReport&gt;contractInfo&gt;contract&gt;deliveryProfile&gt;loadDeliveryEndTime</v>
      </c>
      <c r="Q161" s="5"/>
      <c r="R161" s="58"/>
      <c r="S161" s="58"/>
      <c r="T161" s="58"/>
    </row>
    <row r="162" spans="1:20" s="26" customFormat="1" x14ac:dyDescent="0.25">
      <c r="B162" s="44"/>
      <c r="C162" s="44" t="s">
        <v>158</v>
      </c>
      <c r="D162" s="26" t="s">
        <v>72</v>
      </c>
      <c r="E162" s="26" t="s">
        <v>164</v>
      </c>
      <c r="F162" s="26" t="s">
        <v>165</v>
      </c>
      <c r="G162" s="26" t="s">
        <v>188</v>
      </c>
      <c r="H162" s="26" t="s">
        <v>145</v>
      </c>
      <c r="M162" s="37">
        <f t="shared" si="38"/>
        <v>54</v>
      </c>
      <c r="N162" s="37">
        <f>COUNTIF(M$4:M162,M162)</f>
        <v>5</v>
      </c>
      <c r="O162" s="37">
        <f t="shared" si="37"/>
        <v>54.05</v>
      </c>
      <c r="P162" s="5" t="str">
        <f t="shared" si="34"/>
        <v>REMITTable1 &gt;OrderList&gt;OrderReport&gt;priceIntervalQuantityDetails&gt;intervalStartTime</v>
      </c>
      <c r="Q162" s="5"/>
      <c r="R162" s="58"/>
      <c r="S162" s="58"/>
      <c r="T162" s="58"/>
    </row>
    <row r="163" spans="1:20" s="26" customFormat="1" x14ac:dyDescent="0.25">
      <c r="B163" s="44"/>
      <c r="C163" s="44" t="s">
        <v>158</v>
      </c>
      <c r="D163" s="26" t="s">
        <v>72</v>
      </c>
      <c r="E163" s="26" t="s">
        <v>164</v>
      </c>
      <c r="F163" s="26" t="s">
        <v>165</v>
      </c>
      <c r="G163" s="26" t="s">
        <v>188</v>
      </c>
      <c r="H163" s="26" t="s">
        <v>146</v>
      </c>
      <c r="M163" s="37">
        <f t="shared" si="38"/>
        <v>54</v>
      </c>
      <c r="N163" s="37">
        <f>COUNTIF(M$4:M163,M163)</f>
        <v>6</v>
      </c>
      <c r="O163" s="37">
        <f t="shared" si="37"/>
        <v>54.06</v>
      </c>
      <c r="P163" s="5" t="str">
        <f t="shared" si="34"/>
        <v>REMITTable1 &gt;OrderList&gt;OrderReport&gt;priceIntervalQuantityDetails&gt;intervalEndTime</v>
      </c>
      <c r="Q163" s="5"/>
      <c r="R163" s="58"/>
      <c r="S163" s="58"/>
      <c r="T163" s="58"/>
    </row>
    <row r="164" spans="1:20" s="10" customFormat="1" x14ac:dyDescent="0.25">
      <c r="B164" s="21"/>
      <c r="C164" s="40" t="s">
        <v>180</v>
      </c>
      <c r="D164" s="40" t="s">
        <v>72</v>
      </c>
      <c r="E164" s="40" t="s">
        <v>164</v>
      </c>
      <c r="F164" s="40" t="s">
        <v>165</v>
      </c>
      <c r="G164" s="40" t="s">
        <v>88</v>
      </c>
      <c r="H164" s="40" t="s">
        <v>179</v>
      </c>
      <c r="I164" s="40" t="s">
        <v>90</v>
      </c>
      <c r="J164" s="40" t="s">
        <v>117</v>
      </c>
      <c r="K164" s="40" t="s">
        <v>121</v>
      </c>
      <c r="L164" s="34"/>
      <c r="M164" s="37">
        <f t="shared" si="38"/>
        <v>54</v>
      </c>
      <c r="N164" s="37">
        <f>COUNTIF(M$4:M164,M164)</f>
        <v>7</v>
      </c>
      <c r="O164" s="37">
        <f t="shared" si="37"/>
        <v>54.07</v>
      </c>
      <c r="P164" s="5" t="str">
        <f t="shared" si="34"/>
        <v>REMITTable1 &gt;OrderList&gt;OrderReport&gt;contractInfo&gt;legContract&gt;contract&gt;deliveryProfile&gt;loadDeliveryStartTime</v>
      </c>
      <c r="Q164" s="5"/>
      <c r="R164" s="58"/>
      <c r="S164" s="58"/>
      <c r="T164" s="58"/>
    </row>
    <row r="165" spans="1:20" s="10" customFormat="1" x14ac:dyDescent="0.25">
      <c r="B165" s="21"/>
      <c r="C165" s="40" t="s">
        <v>180</v>
      </c>
      <c r="D165" s="40" t="s">
        <v>72</v>
      </c>
      <c r="E165" s="40" t="s">
        <v>164</v>
      </c>
      <c r="F165" s="40" t="s">
        <v>165</v>
      </c>
      <c r="G165" s="40" t="s">
        <v>88</v>
      </c>
      <c r="H165" s="40" t="s">
        <v>179</v>
      </c>
      <c r="I165" s="40" t="s">
        <v>90</v>
      </c>
      <c r="J165" s="40" t="s">
        <v>117</v>
      </c>
      <c r="K165" s="40" t="s">
        <v>122</v>
      </c>
      <c r="L165" s="34"/>
      <c r="M165" s="37">
        <f t="shared" si="38"/>
        <v>54</v>
      </c>
      <c r="N165" s="37">
        <f>COUNTIF(M$4:M165,M165)</f>
        <v>8</v>
      </c>
      <c r="O165" s="37">
        <f t="shared" si="37"/>
        <v>54.08</v>
      </c>
      <c r="P165" s="5" t="str">
        <f t="shared" si="34"/>
        <v>REMITTable1 &gt;OrderList&gt;OrderReport&gt;contractInfo&gt;legContract&gt;contract&gt;deliveryProfile&gt;loadDeliveryEndTime</v>
      </c>
      <c r="Q165" s="5"/>
      <c r="R165" s="58"/>
      <c r="S165" s="58"/>
      <c r="T165" s="58"/>
    </row>
    <row r="166" spans="1:20" s="26" customFormat="1" x14ac:dyDescent="0.25">
      <c r="A166" s="26">
        <v>55</v>
      </c>
      <c r="B166" s="44" t="s">
        <v>62</v>
      </c>
      <c r="C166" s="44" t="s">
        <v>158</v>
      </c>
      <c r="D166" s="26" t="s">
        <v>72</v>
      </c>
      <c r="E166" s="26" t="s">
        <v>164</v>
      </c>
      <c r="F166" s="26" t="s">
        <v>165</v>
      </c>
      <c r="G166" s="26" t="s">
        <v>188</v>
      </c>
      <c r="H166" s="26" t="s">
        <v>157</v>
      </c>
      <c r="M166" s="37">
        <f t="shared" si="38"/>
        <v>55</v>
      </c>
      <c r="N166" s="37">
        <f>COUNTIF(M$4:M166,M166)</f>
        <v>1</v>
      </c>
      <c r="O166" s="37">
        <f t="shared" si="37"/>
        <v>55.01</v>
      </c>
      <c r="P166" s="5" t="str">
        <f t="shared" si="34"/>
        <v>REMITTable1 &gt;OrderList&gt;OrderReport&gt;priceIntervalQuantityDetails&gt;quantity</v>
      </c>
      <c r="Q166" s="5"/>
      <c r="R166" s="58"/>
      <c r="S166" s="58"/>
      <c r="T166" s="58"/>
    </row>
    <row r="167" spans="1:20" s="26" customFormat="1" x14ac:dyDescent="0.25">
      <c r="A167" s="26">
        <v>56</v>
      </c>
      <c r="B167" s="44" t="s">
        <v>63</v>
      </c>
      <c r="C167" s="44" t="s">
        <v>158</v>
      </c>
      <c r="D167" s="26" t="s">
        <v>72</v>
      </c>
      <c r="E167" s="26" t="s">
        <v>164</v>
      </c>
      <c r="F167" s="26" t="s">
        <v>165</v>
      </c>
      <c r="G167" s="26" t="s">
        <v>188</v>
      </c>
      <c r="H167" s="26" t="s">
        <v>140</v>
      </c>
      <c r="M167" s="37">
        <f t="shared" si="38"/>
        <v>56</v>
      </c>
      <c r="N167" s="37">
        <f>COUNTIF(M$4:M167,M167)</f>
        <v>1</v>
      </c>
      <c r="O167" s="37">
        <f t="shared" si="37"/>
        <v>56.01</v>
      </c>
      <c r="P167" s="5" t="str">
        <f t="shared" si="34"/>
        <v>REMITTable1 &gt;OrderList&gt;OrderReport&gt;priceIntervalQuantityDetails&gt;unit</v>
      </c>
      <c r="Q167" s="5"/>
      <c r="R167" s="58"/>
      <c r="S167" s="58"/>
      <c r="T167" s="58"/>
    </row>
    <row r="168" spans="1:20" s="26" customFormat="1" x14ac:dyDescent="0.25">
      <c r="A168" s="26">
        <v>57</v>
      </c>
      <c r="B168" s="44" t="s">
        <v>64</v>
      </c>
      <c r="C168" s="44" t="s">
        <v>158</v>
      </c>
      <c r="D168" s="26" t="s">
        <v>72</v>
      </c>
      <c r="E168" s="26" t="s">
        <v>164</v>
      </c>
      <c r="F168" s="26" t="s">
        <v>165</v>
      </c>
      <c r="G168" s="26" t="s">
        <v>188</v>
      </c>
      <c r="H168" s="26" t="s">
        <v>189</v>
      </c>
      <c r="I168" s="26" t="s">
        <v>111</v>
      </c>
      <c r="M168" s="37">
        <f t="shared" si="38"/>
        <v>57</v>
      </c>
      <c r="N168" s="37">
        <f>COUNTIF(M$4:M168,M168)</f>
        <v>1</v>
      </c>
      <c r="O168" s="37">
        <f t="shared" si="37"/>
        <v>57.01</v>
      </c>
      <c r="P168" s="5" t="str">
        <f t="shared" si="34"/>
        <v>REMITTable1 &gt;OrderList&gt;OrderReport&gt;priceIntervalQuantityDetails&gt;priceTimeIntervalQuantity&gt;value</v>
      </c>
      <c r="Q168" s="5"/>
      <c r="R168" s="58"/>
      <c r="S168" s="58"/>
      <c r="T168" s="58"/>
    </row>
    <row r="169" spans="1:20" s="26" customFormat="1" x14ac:dyDescent="0.25">
      <c r="B169" s="44"/>
      <c r="C169" s="44" t="s">
        <v>158</v>
      </c>
      <c r="D169" s="26" t="s">
        <v>72</v>
      </c>
      <c r="E169" s="26" t="s">
        <v>164</v>
      </c>
      <c r="F169" s="26" t="s">
        <v>165</v>
      </c>
      <c r="G169" s="26" t="s">
        <v>188</v>
      </c>
      <c r="H169" s="26" t="s">
        <v>189</v>
      </c>
      <c r="I169" s="26" t="s">
        <v>110</v>
      </c>
      <c r="M169" s="37">
        <f t="shared" si="38"/>
        <v>57</v>
      </c>
      <c r="N169" s="37">
        <f>COUNTIF(M$4:M169,M169)</f>
        <v>2</v>
      </c>
      <c r="O169" s="37">
        <f t="shared" si="37"/>
        <v>57.02</v>
      </c>
      <c r="P169" s="5" t="str">
        <f t="shared" si="34"/>
        <v>REMITTable1 &gt;OrderList&gt;OrderReport&gt;priceIntervalQuantityDetails&gt;priceTimeIntervalQuantity&gt;currency</v>
      </c>
      <c r="Q169" s="5"/>
      <c r="R169" s="58"/>
      <c r="S169" s="58"/>
      <c r="T169" s="58"/>
    </row>
    <row r="170" spans="1:20" s="8" customFormat="1" ht="12" x14ac:dyDescent="0.25">
      <c r="B170" s="16" t="s">
        <v>65</v>
      </c>
      <c r="C170" s="16"/>
      <c r="D170" s="9"/>
      <c r="E170" s="9"/>
      <c r="F170" s="9"/>
      <c r="G170" s="9"/>
      <c r="H170" s="9"/>
      <c r="I170" s="9"/>
      <c r="J170" s="9"/>
      <c r="K170" s="9"/>
      <c r="L170" s="9"/>
      <c r="M170" s="31"/>
      <c r="N170" s="31"/>
      <c r="O170" s="31"/>
      <c r="P170" s="9"/>
      <c r="Q170" s="9"/>
      <c r="R170" s="9"/>
      <c r="S170" s="9"/>
      <c r="T170" s="9"/>
    </row>
    <row r="171" spans="1:20" s="7" customFormat="1" x14ac:dyDescent="0.25">
      <c r="A171" s="7">
        <v>58</v>
      </c>
      <c r="B171" s="11" t="s">
        <v>66</v>
      </c>
      <c r="C171" s="11" t="s">
        <v>160</v>
      </c>
      <c r="D171" s="7" t="s">
        <v>72</v>
      </c>
      <c r="E171" s="7" t="s">
        <v>164</v>
      </c>
      <c r="F171" s="7" t="s">
        <v>165</v>
      </c>
      <c r="G171" s="7" t="s">
        <v>144</v>
      </c>
      <c r="M171" s="37">
        <f t="shared" si="25"/>
        <v>58</v>
      </c>
      <c r="N171" s="37">
        <f>COUNTIF(M$4:M171,M171)</f>
        <v>1</v>
      </c>
      <c r="O171" s="37">
        <f t="shared" si="26"/>
        <v>58.01</v>
      </c>
      <c r="P171" s="5" t="str">
        <f t="shared" ref="P171:P172" si="39">CONCATENATE(D171,E171,F171,G171,H171,I171,J171,K171,L171)</f>
        <v>REMITTable1 &gt;OrderList&gt;OrderReport&gt;actionType</v>
      </c>
      <c r="Q171" s="5"/>
      <c r="R171" s="58"/>
      <c r="S171" s="58"/>
      <c r="T171" s="58"/>
    </row>
    <row r="172" spans="1:20" x14ac:dyDescent="0.25">
      <c r="A172" s="6">
        <v>100</v>
      </c>
      <c r="B172" s="7" t="s">
        <v>195</v>
      </c>
      <c r="C172" s="7" t="s">
        <v>160</v>
      </c>
      <c r="D172" s="7" t="s">
        <v>72</v>
      </c>
      <c r="E172" s="7" t="s">
        <v>164</v>
      </c>
      <c r="F172" s="7" t="s">
        <v>165</v>
      </c>
      <c r="G172" s="18" t="s">
        <v>196</v>
      </c>
      <c r="M172" s="37">
        <v>100</v>
      </c>
      <c r="N172" s="37">
        <v>1</v>
      </c>
      <c r="O172" s="37">
        <v>100.01</v>
      </c>
      <c r="P172" s="77" t="str">
        <f t="shared" si="39"/>
        <v>REMITTable1 &gt;OrderList&gt;OrderReport&gt;RecordSeqNumber</v>
      </c>
    </row>
    <row r="173" spans="1:20" s="27" customFormat="1" ht="12" hidden="1" x14ac:dyDescent="0.25">
      <c r="B173" s="45"/>
      <c r="C173" s="11"/>
      <c r="D173" s="46"/>
      <c r="E173" s="46"/>
      <c r="F173" s="46"/>
      <c r="G173" s="46"/>
      <c r="H173" s="46"/>
      <c r="I173" s="46"/>
      <c r="J173" s="46"/>
      <c r="K173" s="46"/>
      <c r="L173" s="46"/>
      <c r="M173" s="47"/>
      <c r="N173" s="47"/>
      <c r="O173" s="47"/>
      <c r="P173" s="48"/>
      <c r="Q173" s="22"/>
      <c r="R173" s="22"/>
      <c r="S173" s="18"/>
      <c r="T173" s="22"/>
    </row>
    <row r="174" spans="1:20" s="27" customFormat="1" ht="12.75" hidden="1" x14ac:dyDescent="0.25">
      <c r="B174" s="41"/>
      <c r="C174" s="49"/>
      <c r="D174" s="50"/>
      <c r="E174" s="51"/>
      <c r="F174" s="51"/>
      <c r="G174" s="52"/>
      <c r="H174" s="53"/>
      <c r="I174" s="54"/>
      <c r="J174" s="55"/>
      <c r="K174" s="56"/>
      <c r="L174" s="56"/>
      <c r="M174" s="56"/>
      <c r="N174" s="56"/>
      <c r="O174" s="56"/>
      <c r="P174" s="57"/>
      <c r="Q174" s="22"/>
      <c r="R174" s="22"/>
      <c r="S174" s="18"/>
      <c r="T174" s="22"/>
    </row>
    <row r="175" spans="1:20" s="27" customFormat="1" ht="12" hidden="1" x14ac:dyDescent="0.25">
      <c r="B175" s="45"/>
      <c r="C175" s="11"/>
      <c r="D175" s="46"/>
      <c r="E175" s="46"/>
      <c r="F175" s="46"/>
      <c r="G175" s="46"/>
      <c r="H175" s="46"/>
      <c r="I175" s="46"/>
      <c r="J175" s="46"/>
      <c r="K175" s="46"/>
      <c r="L175" s="46"/>
      <c r="M175" s="47"/>
      <c r="N175" s="47"/>
      <c r="O175" s="47"/>
      <c r="P175" s="48"/>
      <c r="Q175" s="22"/>
      <c r="R175" s="22"/>
      <c r="S175" s="18"/>
      <c r="T175" s="22"/>
    </row>
    <row r="176" spans="1:20" s="27" customFormat="1" ht="12" hidden="1" x14ac:dyDescent="0.25">
      <c r="B176" s="45"/>
      <c r="C176" s="11"/>
      <c r="D176" s="18"/>
      <c r="E176" s="18"/>
      <c r="F176" s="18"/>
      <c r="G176" s="18"/>
      <c r="H176" s="18"/>
      <c r="I176" s="18"/>
      <c r="J176" s="18"/>
      <c r="K176" s="18"/>
      <c r="L176" s="18"/>
      <c r="M176" s="37"/>
      <c r="N176" s="37"/>
      <c r="O176" s="37"/>
      <c r="P176" s="22"/>
      <c r="Q176" s="22"/>
      <c r="R176" s="22"/>
      <c r="S176" s="18"/>
      <c r="T176" s="22"/>
    </row>
    <row r="177" spans="2:20" s="27" customFormat="1" ht="12" hidden="1" x14ac:dyDescent="0.25">
      <c r="B177" s="45"/>
      <c r="C177" s="11"/>
      <c r="D177" s="18"/>
      <c r="E177" s="18"/>
      <c r="F177" s="18"/>
      <c r="G177" s="18"/>
      <c r="H177" s="18"/>
      <c r="I177" s="18"/>
      <c r="J177" s="18"/>
      <c r="K177" s="18"/>
      <c r="L177" s="18"/>
      <c r="M177" s="37"/>
      <c r="N177" s="37"/>
      <c r="O177" s="37"/>
      <c r="P177" s="22"/>
      <c r="Q177" s="22"/>
      <c r="R177" s="22"/>
      <c r="S177" s="18"/>
      <c r="T177" s="22"/>
    </row>
    <row r="178" spans="2:20" s="27" customFormat="1" ht="12" hidden="1" x14ac:dyDescent="0.25">
      <c r="B178" s="45"/>
      <c r="C178" s="11"/>
      <c r="D178" s="18"/>
      <c r="E178" s="18"/>
      <c r="F178" s="18"/>
      <c r="G178" s="18"/>
      <c r="H178" s="18"/>
      <c r="I178" s="18"/>
      <c r="J178" s="18"/>
      <c r="K178" s="18"/>
      <c r="L178" s="18"/>
      <c r="M178" s="37"/>
      <c r="N178" s="37"/>
      <c r="O178" s="37"/>
      <c r="P178" s="22"/>
      <c r="Q178" s="22"/>
      <c r="R178" s="22"/>
      <c r="S178" s="18"/>
      <c r="T178" s="22"/>
    </row>
    <row r="179" spans="2:20" s="27" customFormat="1" ht="12" hidden="1" x14ac:dyDescent="0.25">
      <c r="B179" s="45"/>
      <c r="C179" s="11"/>
      <c r="D179" s="18"/>
      <c r="E179" s="18"/>
      <c r="F179" s="18"/>
      <c r="G179" s="18"/>
      <c r="H179" s="18"/>
      <c r="I179" s="18"/>
      <c r="J179" s="18"/>
      <c r="K179" s="18"/>
      <c r="L179" s="18"/>
      <c r="M179" s="37"/>
      <c r="N179" s="37"/>
      <c r="O179" s="37"/>
      <c r="P179" s="22"/>
      <c r="Q179" s="22"/>
      <c r="R179" s="22"/>
      <c r="S179" s="18"/>
      <c r="T179" s="22"/>
    </row>
    <row r="180" spans="2:20" s="27" customFormat="1" ht="12" hidden="1" x14ac:dyDescent="0.25">
      <c r="B180" s="45"/>
      <c r="C180" s="11"/>
      <c r="D180" s="18"/>
      <c r="E180" s="18"/>
      <c r="F180" s="18"/>
      <c r="G180" s="18"/>
      <c r="H180" s="18"/>
      <c r="I180" s="18"/>
      <c r="J180" s="18"/>
      <c r="K180" s="18"/>
      <c r="L180" s="18"/>
      <c r="M180" s="37"/>
      <c r="N180" s="37"/>
      <c r="O180" s="37"/>
      <c r="P180" s="22"/>
      <c r="Q180" s="22"/>
      <c r="R180" s="22"/>
      <c r="S180" s="18"/>
      <c r="T180" s="22"/>
    </row>
    <row r="181" spans="2:20" s="27" customFormat="1" ht="12" hidden="1" x14ac:dyDescent="0.25">
      <c r="B181" s="45"/>
      <c r="C181" s="11"/>
      <c r="D181" s="18"/>
      <c r="E181" s="18"/>
      <c r="F181" s="18"/>
      <c r="G181" s="18"/>
      <c r="H181" s="18"/>
      <c r="I181" s="18"/>
      <c r="J181" s="18"/>
      <c r="K181" s="18"/>
      <c r="L181" s="18"/>
      <c r="M181" s="37"/>
      <c r="N181" s="37"/>
      <c r="O181" s="37"/>
      <c r="P181" s="22"/>
      <c r="Q181" s="22"/>
      <c r="R181" s="22"/>
      <c r="S181" s="18"/>
      <c r="T181" s="22"/>
    </row>
    <row r="182" spans="2:20" s="27" customFormat="1" ht="12" hidden="1" x14ac:dyDescent="0.25">
      <c r="B182" s="45"/>
      <c r="C182" s="11"/>
      <c r="D182" s="18"/>
      <c r="E182" s="18"/>
      <c r="F182" s="18"/>
      <c r="G182" s="18"/>
      <c r="H182" s="18"/>
      <c r="I182" s="18"/>
      <c r="J182" s="18"/>
      <c r="K182" s="18"/>
      <c r="L182" s="18"/>
      <c r="M182" s="37"/>
      <c r="N182" s="37"/>
      <c r="O182" s="37"/>
      <c r="P182" s="22"/>
      <c r="Q182" s="22"/>
      <c r="R182" s="22"/>
      <c r="S182" s="18"/>
      <c r="T182" s="22"/>
    </row>
    <row r="183" spans="2:20" s="27" customFormat="1" ht="12" hidden="1" x14ac:dyDescent="0.25">
      <c r="B183" s="45"/>
      <c r="C183" s="11"/>
      <c r="D183" s="18"/>
      <c r="E183" s="18"/>
      <c r="F183" s="18"/>
      <c r="G183" s="18"/>
      <c r="H183" s="18"/>
      <c r="I183" s="18"/>
      <c r="J183" s="18"/>
      <c r="K183" s="18"/>
      <c r="L183" s="18"/>
      <c r="M183" s="37"/>
      <c r="N183" s="37"/>
      <c r="O183" s="37"/>
      <c r="P183" s="22"/>
      <c r="Q183" s="22"/>
      <c r="R183" s="22"/>
      <c r="S183" s="18"/>
      <c r="T183" s="22"/>
    </row>
    <row r="184" spans="2:20" s="27" customFormat="1" ht="12" hidden="1" x14ac:dyDescent="0.25">
      <c r="B184" s="45"/>
      <c r="C184" s="11"/>
      <c r="D184" s="18"/>
      <c r="E184" s="18"/>
      <c r="F184" s="18"/>
      <c r="G184" s="18"/>
      <c r="H184" s="18"/>
      <c r="I184" s="18"/>
      <c r="J184" s="18"/>
      <c r="K184" s="18"/>
      <c r="L184" s="18"/>
      <c r="M184" s="37"/>
      <c r="N184" s="37"/>
      <c r="O184" s="37"/>
      <c r="P184" s="22"/>
      <c r="Q184" s="22"/>
      <c r="R184" s="22"/>
      <c r="S184" s="18"/>
      <c r="T184" s="22"/>
    </row>
    <row r="185" spans="2:20" s="27" customFormat="1" ht="12" hidden="1" x14ac:dyDescent="0.25">
      <c r="B185" s="45"/>
      <c r="C185" s="11"/>
      <c r="D185" s="18"/>
      <c r="E185" s="18"/>
      <c r="F185" s="18"/>
      <c r="G185" s="18"/>
      <c r="H185" s="18"/>
      <c r="I185" s="18"/>
      <c r="J185" s="18"/>
      <c r="K185" s="18"/>
      <c r="L185" s="18"/>
      <c r="M185" s="37"/>
      <c r="N185" s="37"/>
      <c r="O185" s="37"/>
      <c r="P185" s="22"/>
      <c r="Q185" s="22"/>
      <c r="R185" s="22"/>
      <c r="S185" s="18"/>
      <c r="T185" s="22"/>
    </row>
    <row r="186" spans="2:20" s="27" customFormat="1" ht="12" hidden="1" x14ac:dyDescent="0.25">
      <c r="B186" s="45"/>
      <c r="C186" s="11"/>
      <c r="D186" s="18"/>
      <c r="E186" s="18"/>
      <c r="F186" s="18"/>
      <c r="G186" s="18"/>
      <c r="H186" s="18"/>
      <c r="I186" s="18"/>
      <c r="J186" s="18"/>
      <c r="K186" s="18"/>
      <c r="L186" s="18"/>
      <c r="M186" s="37"/>
      <c r="N186" s="37"/>
      <c r="O186" s="37"/>
      <c r="P186" s="22"/>
      <c r="Q186" s="22"/>
      <c r="R186" s="22"/>
      <c r="S186" s="18"/>
      <c r="T186" s="22"/>
    </row>
    <row r="187" spans="2:20" s="27" customFormat="1" ht="12" hidden="1" x14ac:dyDescent="0.25">
      <c r="B187" s="45"/>
      <c r="C187" s="11"/>
      <c r="D187" s="18"/>
      <c r="E187" s="18"/>
      <c r="F187" s="18"/>
      <c r="G187" s="18"/>
      <c r="H187" s="18"/>
      <c r="I187" s="18"/>
      <c r="J187" s="18"/>
      <c r="K187" s="18"/>
      <c r="L187" s="18"/>
      <c r="M187" s="37"/>
      <c r="N187" s="37"/>
      <c r="O187" s="37"/>
      <c r="P187" s="22"/>
      <c r="Q187" s="22"/>
      <c r="R187" s="22"/>
      <c r="S187" s="18"/>
      <c r="T187" s="22"/>
    </row>
    <row r="188" spans="2:20" s="27" customFormat="1" ht="12" hidden="1" x14ac:dyDescent="0.25">
      <c r="B188" s="45"/>
      <c r="C188" s="11"/>
      <c r="D188" s="18"/>
      <c r="E188" s="18"/>
      <c r="F188" s="18"/>
      <c r="G188" s="18"/>
      <c r="H188" s="18"/>
      <c r="I188" s="18"/>
      <c r="J188" s="18"/>
      <c r="K188" s="18"/>
      <c r="L188" s="18"/>
      <c r="M188" s="37"/>
      <c r="N188" s="37"/>
      <c r="O188" s="37"/>
      <c r="P188" s="22"/>
      <c r="Q188" s="22"/>
      <c r="R188" s="22"/>
      <c r="S188" s="18"/>
      <c r="T188" s="22"/>
    </row>
    <row r="189" spans="2:20" s="27" customFormat="1" ht="12" hidden="1" x14ac:dyDescent="0.25">
      <c r="B189" s="45"/>
      <c r="C189" s="11"/>
      <c r="D189" s="18"/>
      <c r="E189" s="18"/>
      <c r="F189" s="18"/>
      <c r="G189" s="18"/>
      <c r="H189" s="18"/>
      <c r="I189" s="18"/>
      <c r="J189" s="18"/>
      <c r="K189" s="18"/>
      <c r="L189" s="18"/>
      <c r="M189" s="37"/>
      <c r="N189" s="37"/>
      <c r="O189" s="37"/>
      <c r="P189" s="22"/>
      <c r="Q189" s="22"/>
      <c r="R189" s="22"/>
      <c r="S189" s="18"/>
      <c r="T189" s="22"/>
    </row>
    <row r="190" spans="2:20" s="27" customFormat="1" ht="12" hidden="1" x14ac:dyDescent="0.25">
      <c r="B190" s="45"/>
      <c r="C190" s="11"/>
      <c r="D190" s="18"/>
      <c r="E190" s="18"/>
      <c r="F190" s="18"/>
      <c r="G190" s="18"/>
      <c r="H190" s="18"/>
      <c r="I190" s="18"/>
      <c r="J190" s="18"/>
      <c r="K190" s="18"/>
      <c r="L190" s="18"/>
      <c r="M190" s="37"/>
      <c r="N190" s="37"/>
      <c r="O190" s="37"/>
      <c r="P190" s="22"/>
      <c r="Q190" s="22"/>
      <c r="R190" s="22"/>
      <c r="S190" s="18"/>
      <c r="T190" s="22"/>
    </row>
    <row r="191" spans="2:20" s="27" customFormat="1" ht="12" hidden="1" x14ac:dyDescent="0.25">
      <c r="B191" s="45"/>
      <c r="C191" s="11"/>
      <c r="D191" s="18"/>
      <c r="E191" s="18"/>
      <c r="F191" s="18"/>
      <c r="G191" s="18"/>
      <c r="H191" s="18"/>
      <c r="I191" s="18"/>
      <c r="J191" s="18"/>
      <c r="K191" s="18"/>
      <c r="L191" s="18"/>
      <c r="M191" s="37"/>
      <c r="N191" s="37"/>
      <c r="O191" s="37"/>
      <c r="P191" s="22"/>
      <c r="Q191" s="22"/>
      <c r="R191" s="22"/>
      <c r="S191" s="18"/>
      <c r="T191" s="22"/>
    </row>
    <row r="192" spans="2:20" s="27" customFormat="1" ht="12" hidden="1" x14ac:dyDescent="0.25">
      <c r="B192" s="45"/>
      <c r="C192" s="11"/>
      <c r="D192" s="18"/>
      <c r="E192" s="18"/>
      <c r="F192" s="18"/>
      <c r="G192" s="18"/>
      <c r="H192" s="18"/>
      <c r="I192" s="18"/>
      <c r="J192" s="18"/>
      <c r="K192" s="18"/>
      <c r="L192" s="18"/>
      <c r="M192" s="37"/>
      <c r="N192" s="37"/>
      <c r="O192" s="37"/>
      <c r="P192" s="22"/>
      <c r="Q192" s="22"/>
      <c r="R192" s="22"/>
      <c r="S192" s="18"/>
      <c r="T192" s="22"/>
    </row>
    <row r="193" spans="2:20" s="27" customFormat="1" ht="12" hidden="1" x14ac:dyDescent="0.25">
      <c r="B193" s="45"/>
      <c r="C193" s="11"/>
      <c r="D193" s="18"/>
      <c r="E193" s="18"/>
      <c r="F193" s="18"/>
      <c r="G193" s="18"/>
      <c r="H193" s="18"/>
      <c r="I193" s="18"/>
      <c r="J193" s="18"/>
      <c r="K193" s="18"/>
      <c r="L193" s="18"/>
      <c r="M193" s="37"/>
      <c r="N193" s="37"/>
      <c r="O193" s="37"/>
      <c r="P193" s="22"/>
      <c r="Q193" s="22"/>
      <c r="R193" s="22"/>
      <c r="S193" s="18"/>
      <c r="T193" s="22"/>
    </row>
    <row r="194" spans="2:20" s="27" customFormat="1" ht="12" hidden="1" x14ac:dyDescent="0.25">
      <c r="B194" s="45"/>
      <c r="C194" s="11"/>
      <c r="D194" s="18"/>
      <c r="E194" s="18"/>
      <c r="F194" s="18"/>
      <c r="G194" s="18"/>
      <c r="H194" s="18"/>
      <c r="I194" s="18"/>
      <c r="J194" s="18"/>
      <c r="K194" s="18"/>
      <c r="L194" s="18"/>
      <c r="M194" s="37"/>
      <c r="N194" s="37"/>
      <c r="O194" s="37"/>
      <c r="P194" s="22"/>
      <c r="Q194" s="22"/>
      <c r="R194" s="22"/>
      <c r="S194" s="18"/>
      <c r="T194" s="22"/>
    </row>
    <row r="195" spans="2:20" s="27" customFormat="1" ht="12" hidden="1" x14ac:dyDescent="0.25">
      <c r="B195" s="45"/>
      <c r="C195" s="11"/>
      <c r="D195" s="18"/>
      <c r="E195" s="18"/>
      <c r="F195" s="18"/>
      <c r="G195" s="18"/>
      <c r="H195" s="18"/>
      <c r="I195" s="18"/>
      <c r="J195" s="18"/>
      <c r="K195" s="18"/>
      <c r="L195" s="18"/>
      <c r="M195" s="37"/>
      <c r="N195" s="37"/>
      <c r="O195" s="37"/>
      <c r="P195" s="22"/>
      <c r="Q195" s="22"/>
      <c r="R195" s="22"/>
      <c r="S195" s="18"/>
      <c r="T195" s="22"/>
    </row>
    <row r="196" spans="2:20" s="27" customFormat="1" ht="12" hidden="1" x14ac:dyDescent="0.25">
      <c r="B196" s="45"/>
      <c r="C196" s="11"/>
      <c r="D196" s="18"/>
      <c r="E196" s="18"/>
      <c r="F196" s="18"/>
      <c r="G196" s="18"/>
      <c r="H196" s="18"/>
      <c r="I196" s="18"/>
      <c r="J196" s="18"/>
      <c r="K196" s="18"/>
      <c r="L196" s="18"/>
      <c r="M196" s="37"/>
      <c r="N196" s="37"/>
      <c r="O196" s="37"/>
      <c r="P196" s="22"/>
      <c r="Q196" s="22"/>
      <c r="R196" s="22"/>
      <c r="S196" s="18"/>
      <c r="T196" s="22"/>
    </row>
    <row r="197" spans="2:20" s="27" customFormat="1" ht="12" hidden="1" x14ac:dyDescent="0.25">
      <c r="B197" s="45"/>
      <c r="C197" s="11"/>
      <c r="D197" s="18"/>
      <c r="E197" s="18"/>
      <c r="F197" s="18"/>
      <c r="G197" s="18"/>
      <c r="H197" s="18"/>
      <c r="I197" s="18"/>
      <c r="J197" s="18"/>
      <c r="K197" s="18"/>
      <c r="L197" s="18"/>
      <c r="M197" s="37"/>
      <c r="N197" s="37"/>
      <c r="O197" s="37"/>
      <c r="P197" s="22"/>
      <c r="Q197" s="22"/>
      <c r="R197" s="22"/>
      <c r="S197" s="18"/>
      <c r="T197" s="22"/>
    </row>
    <row r="198" spans="2:20" s="27" customFormat="1" ht="12" hidden="1" x14ac:dyDescent="0.25">
      <c r="B198" s="45"/>
      <c r="C198" s="11"/>
      <c r="D198" s="18"/>
      <c r="E198" s="18"/>
      <c r="F198" s="18"/>
      <c r="G198" s="18"/>
      <c r="H198" s="18"/>
      <c r="I198" s="18"/>
      <c r="J198" s="18"/>
      <c r="K198" s="18"/>
      <c r="L198" s="18"/>
      <c r="M198" s="37"/>
      <c r="N198" s="37"/>
      <c r="O198" s="37"/>
      <c r="P198" s="22"/>
      <c r="Q198" s="22"/>
      <c r="R198" s="22"/>
      <c r="S198" s="18"/>
      <c r="T198" s="22"/>
    </row>
    <row r="199" spans="2:20" s="27" customFormat="1" ht="12" hidden="1" x14ac:dyDescent="0.25">
      <c r="B199" s="45"/>
      <c r="C199" s="11"/>
      <c r="D199" s="18"/>
      <c r="E199" s="18"/>
      <c r="F199" s="18"/>
      <c r="G199" s="18"/>
      <c r="H199" s="18"/>
      <c r="I199" s="18"/>
      <c r="J199" s="18"/>
      <c r="K199" s="18"/>
      <c r="L199" s="18"/>
      <c r="M199" s="37"/>
      <c r="N199" s="37"/>
      <c r="O199" s="37"/>
      <c r="P199" s="22"/>
      <c r="Q199" s="22"/>
      <c r="R199" s="22"/>
      <c r="S199" s="18"/>
      <c r="T199" s="22"/>
    </row>
    <row r="200" spans="2:20" s="27" customFormat="1" ht="12" hidden="1" x14ac:dyDescent="0.25">
      <c r="B200" s="45"/>
      <c r="C200" s="11"/>
      <c r="D200" s="18"/>
      <c r="E200" s="18"/>
      <c r="F200" s="18"/>
      <c r="G200" s="18"/>
      <c r="H200" s="18"/>
      <c r="I200" s="18"/>
      <c r="J200" s="18"/>
      <c r="K200" s="18"/>
      <c r="L200" s="18"/>
      <c r="M200" s="37"/>
      <c r="N200" s="37"/>
      <c r="O200" s="37"/>
      <c r="P200" s="22"/>
      <c r="Q200" s="22"/>
      <c r="R200" s="22"/>
      <c r="S200" s="18"/>
      <c r="T200" s="22"/>
    </row>
    <row r="201" spans="2:20" s="27" customFormat="1" ht="12" hidden="1" x14ac:dyDescent="0.25">
      <c r="B201" s="45"/>
      <c r="C201" s="11"/>
      <c r="D201" s="18"/>
      <c r="E201" s="18"/>
      <c r="F201" s="18"/>
      <c r="G201" s="18"/>
      <c r="H201" s="18"/>
      <c r="I201" s="18"/>
      <c r="J201" s="18"/>
      <c r="K201" s="18"/>
      <c r="L201" s="18"/>
      <c r="M201" s="37"/>
      <c r="N201" s="37"/>
      <c r="O201" s="37"/>
      <c r="P201" s="22"/>
      <c r="Q201" s="22"/>
      <c r="R201" s="22"/>
      <c r="S201" s="18"/>
      <c r="T201" s="22"/>
    </row>
    <row r="202" spans="2:20" hidden="1" x14ac:dyDescent="0.25">
      <c r="C202" s="11"/>
    </row>
    <row r="203" spans="2:20" hidden="1" x14ac:dyDescent="0.25">
      <c r="C203" s="11"/>
    </row>
    <row r="204" spans="2:20" hidden="1" x14ac:dyDescent="0.25">
      <c r="C204" s="11"/>
    </row>
    <row r="205" spans="2:20" hidden="1" x14ac:dyDescent="0.25">
      <c r="C205" s="11"/>
    </row>
    <row r="206" spans="2:20" hidden="1" x14ac:dyDescent="0.25">
      <c r="C206" s="11"/>
    </row>
    <row r="207" spans="2:20" hidden="1" x14ac:dyDescent="0.25">
      <c r="C207" s="11"/>
    </row>
    <row r="208" spans="2:20" hidden="1" x14ac:dyDescent="0.25">
      <c r="C208" s="11"/>
    </row>
    <row r="209" spans="3:3" hidden="1" x14ac:dyDescent="0.25">
      <c r="C209" s="11"/>
    </row>
    <row r="210" spans="3:3" hidden="1" x14ac:dyDescent="0.25">
      <c r="C210" s="11"/>
    </row>
    <row r="211" spans="3:3" hidden="1" x14ac:dyDescent="0.25">
      <c r="C211" s="11"/>
    </row>
    <row r="212" spans="3:3" hidden="1" x14ac:dyDescent="0.25">
      <c r="C212" s="11"/>
    </row>
    <row r="213" spans="3:3" hidden="1" x14ac:dyDescent="0.25">
      <c r="C213" s="11"/>
    </row>
    <row r="214" spans="3:3" hidden="1" x14ac:dyDescent="0.25">
      <c r="C214" s="11"/>
    </row>
    <row r="215" spans="3:3" hidden="1" x14ac:dyDescent="0.25">
      <c r="C215" s="11"/>
    </row>
    <row r="216" spans="3:3" hidden="1" x14ac:dyDescent="0.25">
      <c r="C216" s="11"/>
    </row>
    <row r="217" spans="3:3" hidden="1" x14ac:dyDescent="0.25">
      <c r="C217" s="11"/>
    </row>
    <row r="218" spans="3:3" hidden="1" x14ac:dyDescent="0.25">
      <c r="C218" s="11"/>
    </row>
    <row r="219" spans="3:3" hidden="1" x14ac:dyDescent="0.25">
      <c r="C219" s="11"/>
    </row>
    <row r="220" spans="3:3" hidden="1" x14ac:dyDescent="0.25">
      <c r="C220" s="11"/>
    </row>
    <row r="221" spans="3:3" hidden="1" x14ac:dyDescent="0.25">
      <c r="C221" s="11"/>
    </row>
    <row r="222" spans="3:3" hidden="1" x14ac:dyDescent="0.25">
      <c r="C222" s="11"/>
    </row>
    <row r="223" spans="3:3" hidden="1" x14ac:dyDescent="0.25">
      <c r="C223" s="11"/>
    </row>
    <row r="224" spans="3:3" hidden="1" x14ac:dyDescent="0.25">
      <c r="C224" s="11"/>
    </row>
    <row r="225" spans="3:3" hidden="1" x14ac:dyDescent="0.25">
      <c r="C225" s="11"/>
    </row>
    <row r="226" spans="3:3" hidden="1" x14ac:dyDescent="0.25">
      <c r="C226" s="11"/>
    </row>
    <row r="227" spans="3:3" hidden="1" x14ac:dyDescent="0.25">
      <c r="C227" s="11"/>
    </row>
    <row r="228" spans="3:3" hidden="1" x14ac:dyDescent="0.25">
      <c r="C228" s="11"/>
    </row>
    <row r="229" spans="3:3" hidden="1" x14ac:dyDescent="0.25">
      <c r="C229" s="11"/>
    </row>
    <row r="230" spans="3:3" hidden="1" x14ac:dyDescent="0.25">
      <c r="C230" s="11"/>
    </row>
    <row r="231" spans="3:3" hidden="1" x14ac:dyDescent="0.25">
      <c r="C231" s="11"/>
    </row>
    <row r="232" spans="3:3" hidden="1" x14ac:dyDescent="0.25">
      <c r="C232" s="11"/>
    </row>
    <row r="233" spans="3:3" hidden="1" x14ac:dyDescent="0.25">
      <c r="C233" s="11"/>
    </row>
    <row r="234" spans="3:3" hidden="1" x14ac:dyDescent="0.25"/>
    <row r="235" spans="3:3" hidden="1" x14ac:dyDescent="0.25"/>
    <row r="236" spans="3:3" x14ac:dyDescent="0.25"/>
    <row r="237" spans="3:3" x14ac:dyDescent="0.25"/>
    <row r="238" spans="3:3" x14ac:dyDescent="0.25"/>
    <row r="239" spans="3:3" x14ac:dyDescent="0.25"/>
  </sheetData>
  <autoFilter ref="A2:V171"/>
  <conditionalFormatting sqref="B113 B44:B45 B55 B124:B125">
    <cfRule type="expression" dxfId="0" priority="4">
      <formula>#REF!=n/a</formula>
    </cfRule>
  </conditionalFormatting>
  <pageMargins left="0.7" right="0.7" top="0.75" bottom="0.75" header="0.3" footer="0.3"/>
  <pageSetup paperSize="8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T1_trades</vt:lpstr>
      <vt:lpstr>T1_orders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Zammuto (ACER)</dc:creator>
  <cp:lastModifiedBy>Alex</cp:lastModifiedBy>
  <cp:lastPrinted>2015-01-19T10:07:11Z</cp:lastPrinted>
  <dcterms:created xsi:type="dcterms:W3CDTF">2015-01-15T13:24:39Z</dcterms:created>
  <dcterms:modified xsi:type="dcterms:W3CDTF">2015-10-14T13:07:50Z</dcterms:modified>
</cp:coreProperties>
</file>